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0640" windowHeight="10515" firstSheet="1" activeTab="1"/>
  </bookViews>
  <sheets>
    <sheet name="AVANCE PROGRAMATICO" sheetId="26" state="hidden" r:id="rId1"/>
    <sheet name="TABLA" sheetId="27" r:id="rId2"/>
    <sheet name="Presentaciones" sheetId="28" r:id="rId3"/>
  </sheets>
  <definedNames>
    <definedName name="_xlnm.Print_Area" localSheetId="1">TABLA!$A$1:$H$25</definedName>
  </definedNames>
  <calcPr calcId="162913"/>
</workbook>
</file>

<file path=xl/calcChain.xml><?xml version="1.0" encoding="utf-8"?>
<calcChain xmlns="http://schemas.openxmlformats.org/spreadsheetml/2006/main">
  <c r="B4" i="27" l="1"/>
  <c r="C23" i="27"/>
  <c r="G23" i="27"/>
  <c r="D23" i="27"/>
  <c r="E23" i="27"/>
  <c r="H25" i="27"/>
  <c r="F25" i="27"/>
  <c r="G4" i="27"/>
  <c r="D4" i="27"/>
  <c r="E4" i="27"/>
  <c r="H6" i="27"/>
  <c r="H7" i="27"/>
  <c r="H8" i="27"/>
  <c r="H10" i="27"/>
  <c r="H11" i="27"/>
  <c r="H12" i="27"/>
  <c r="H13" i="27"/>
  <c r="H14" i="27"/>
  <c r="H15" i="27"/>
  <c r="H16" i="27"/>
  <c r="H17" i="27"/>
  <c r="H19" i="27"/>
  <c r="H20" i="27"/>
  <c r="H21" i="27"/>
  <c r="H22" i="27"/>
  <c r="F6" i="27"/>
  <c r="F7" i="27"/>
  <c r="F8" i="27"/>
  <c r="F10" i="27"/>
  <c r="F11" i="27"/>
  <c r="F12" i="27"/>
  <c r="F13" i="27"/>
  <c r="F14" i="27"/>
  <c r="F15" i="27"/>
  <c r="F16" i="27"/>
  <c r="F17" i="27"/>
  <c r="F19" i="27"/>
  <c r="F20" i="27"/>
  <c r="F21" i="27"/>
  <c r="F22" i="27"/>
  <c r="F5" i="27"/>
  <c r="H23" i="27" l="1"/>
  <c r="F23" i="27"/>
  <c r="F4" i="27"/>
  <c r="C4" i="27"/>
  <c r="H5" i="27"/>
  <c r="H4" i="27" s="1"/>
  <c r="H24" i="27"/>
  <c r="F24" i="27"/>
  <c r="H52" i="26"/>
  <c r="H53" i="26" s="1"/>
  <c r="I52" i="26"/>
</calcChain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INFORMACION OBTIENEN DE AVANCE PROGRAMATICO DE MI CIUDAD A LA FECHA 24-08-20117</t>
        </r>
      </text>
    </comment>
  </commentList>
</comments>
</file>

<file path=xl/sharedStrings.xml><?xml version="1.0" encoding="utf-8"?>
<sst xmlns="http://schemas.openxmlformats.org/spreadsheetml/2006/main" count="105" uniqueCount="101">
  <si>
    <r>
      <rPr>
        <b/>
        <sz val="11"/>
        <color rgb="FF222222"/>
        <rFont val="Calibri"/>
        <family val="2"/>
        <scheme val="minor"/>
      </rPr>
      <t>% EJECUTADO =</t>
    </r>
    <r>
      <rPr>
        <sz val="11"/>
        <color rgb="FF222222"/>
        <rFont val="Calibri"/>
        <family val="2"/>
        <scheme val="minor"/>
      </rPr>
      <t>  (Suma de las actividades terminadas a la fecha / Suma total de actividades planificadas para el año) por 100</t>
    </r>
  </si>
  <si>
    <r>
      <rPr>
        <b/>
        <sz val="11"/>
        <color rgb="FF222222"/>
        <rFont val="Calibri"/>
        <family val="2"/>
        <scheme val="minor"/>
      </rPr>
      <t xml:space="preserve">% CUMPLIMIENTO </t>
    </r>
    <r>
      <rPr>
        <sz val="11"/>
        <color rgb="FF222222"/>
        <rFont val="Calibri"/>
        <family val="2"/>
        <scheme val="minor"/>
      </rPr>
      <t>= La relación entre lo ejecutado y lo planificado</t>
    </r>
  </si>
  <si>
    <t>NOMBRE_PROYECTO</t>
  </si>
  <si>
    <t>DESCONTAMINACION DE RIOS Y QUEBRADAS DEL DMQ</t>
  </si>
  <si>
    <t>INFRAESTRUCTURA NUEVA DE SANEAMIENTO</t>
  </si>
  <si>
    <t>MEJORAMIENTO, REHABILITACION, RENOVACION INFRAESTRUCTURA SANEAMIENTO</t>
  </si>
  <si>
    <t>INFRAESTRUCTURA NUEVA DE AGUA POTABLE</t>
  </si>
  <si>
    <t>MEJORAMIENTO, REHABILITACION Y RENOVACION INFRAESTRUCTURA AGUA POTABLE</t>
  </si>
  <si>
    <t>OPERACION Y MANTENIMIENTO DE SISTEMA Y GESTION EMPRESA</t>
  </si>
  <si>
    <t>A</t>
  </si>
  <si>
    <t>B</t>
  </si>
  <si>
    <t>C</t>
  </si>
  <si>
    <t>Número de Actividades Programadas a la fecha</t>
  </si>
  <si>
    <t>Número de Actividades Ejecutadas a la fecha</t>
  </si>
  <si>
    <t>Número de Actividades Planificadas al año.</t>
  </si>
  <si>
    <t>AVANCE PROGRAMÁTICO</t>
  </si>
  <si>
    <r>
      <rPr>
        <b/>
        <sz val="16"/>
        <color rgb="FF222222"/>
        <rFont val="Calibri"/>
        <family val="2"/>
      </rPr>
      <t>∑</t>
    </r>
    <r>
      <rPr>
        <b/>
        <sz val="10"/>
        <color rgb="FF222222"/>
        <rFont val="Arial"/>
        <family val="2"/>
      </rPr>
      <t>T</t>
    </r>
  </si>
  <si>
    <t>PROGRAMA AGUA POTABLE</t>
  </si>
  <si>
    <t>Porcentaje de avance de la Actividad.</t>
  </si>
  <si>
    <t>Factor de correlación de la Actividad.</t>
  </si>
  <si>
    <t>Factor de correlación de la Programa.</t>
  </si>
  <si>
    <t>Porcentaje de avance de la Programa.</t>
  </si>
  <si>
    <t>Factor de correlación de la Proyecto.</t>
  </si>
  <si>
    <t>Porcentaje de avance de la Proyecto.</t>
  </si>
  <si>
    <t>Factor de correlación de todos los PROGRAMAS de la Dependencia.</t>
  </si>
  <si>
    <t>Porcentaje de avance de todos los PROGRAMAS de la Dependencia.</t>
  </si>
  <si>
    <t>Factor de correlación de todos las DEPENDECIA del Sector.</t>
  </si>
  <si>
    <t>Porcentaje de Avance la Depencia.</t>
  </si>
  <si>
    <t>S=</t>
  </si>
  <si>
    <t>Sector</t>
  </si>
  <si>
    <t>D=</t>
  </si>
  <si>
    <t>Dependencia</t>
  </si>
  <si>
    <t>Avance programático</t>
  </si>
  <si>
    <t>AP=</t>
  </si>
  <si>
    <t>FcDP=</t>
  </si>
  <si>
    <t>%ADEP=</t>
  </si>
  <si>
    <t>FcPRGd=</t>
  </si>
  <si>
    <t>%APRGd=</t>
  </si>
  <si>
    <t>Fcprog=</t>
  </si>
  <si>
    <t>%Aprog=</t>
  </si>
  <si>
    <t>Fcp=</t>
  </si>
  <si>
    <t>%Ap=</t>
  </si>
  <si>
    <t>Fca=</t>
  </si>
  <si>
    <t>%Aa=</t>
  </si>
  <si>
    <r>
      <t>AP de D=</t>
    </r>
    <r>
      <rPr>
        <sz val="10"/>
        <color rgb="FF222222"/>
        <rFont val="Arial"/>
        <family val="2"/>
      </rPr>
      <t xml:space="preserve"> </t>
    </r>
    <r>
      <rPr>
        <sz val="36"/>
        <color rgb="FF0070C0"/>
        <rFont val="Arial"/>
        <family val="2"/>
      </rPr>
      <t>(</t>
    </r>
    <r>
      <rPr>
        <sz val="26"/>
        <color rgb="FF222222"/>
        <rFont val="Arial"/>
        <family val="2"/>
      </rPr>
      <t>∑</t>
    </r>
    <r>
      <rPr>
        <b/>
        <sz val="10"/>
        <color rgb="FF222222"/>
        <rFont val="Arial"/>
        <family val="2"/>
      </rPr>
      <t>FcPRGd*%Aprog</t>
    </r>
    <r>
      <rPr>
        <sz val="36"/>
        <color rgb="FF0070C0"/>
        <rFont val="Arial"/>
        <family val="2"/>
      </rPr>
      <t>)</t>
    </r>
  </si>
  <si>
    <r>
      <t>AP de prog=</t>
    </r>
    <r>
      <rPr>
        <sz val="36"/>
        <color rgb="FF0070C0"/>
        <rFont val="Arial"/>
        <family val="2"/>
      </rPr>
      <t>(</t>
    </r>
    <r>
      <rPr>
        <sz val="26"/>
        <color rgb="FF222222"/>
        <rFont val="Arial"/>
        <family val="2"/>
      </rPr>
      <t>∑</t>
    </r>
    <r>
      <rPr>
        <b/>
        <sz val="10"/>
        <color rgb="FF222222"/>
        <rFont val="Arial"/>
        <family val="2"/>
      </rPr>
      <t>Fcprog*%Aprog</t>
    </r>
    <r>
      <rPr>
        <sz val="36"/>
        <color rgb="FF0070C0"/>
        <rFont val="Arial"/>
        <family val="2"/>
      </rPr>
      <t>)</t>
    </r>
  </si>
  <si>
    <r>
      <t>AP de Py=</t>
    </r>
    <r>
      <rPr>
        <sz val="36"/>
        <color rgb="FF0070C0"/>
        <rFont val="Arial"/>
        <family val="2"/>
      </rPr>
      <t>(</t>
    </r>
    <r>
      <rPr>
        <sz val="26"/>
        <color rgb="FF222222"/>
        <rFont val="Arial"/>
        <family val="2"/>
      </rPr>
      <t xml:space="preserve">∑ </t>
    </r>
    <r>
      <rPr>
        <b/>
        <sz val="10"/>
        <color rgb="FF222222"/>
        <rFont val="Arial"/>
        <family val="2"/>
      </rPr>
      <t>Fcp*%Ap</t>
    </r>
    <r>
      <rPr>
        <sz val="36"/>
        <color rgb="FF0070C0"/>
        <rFont val="Arial"/>
        <family val="2"/>
      </rPr>
      <t>)</t>
    </r>
  </si>
  <si>
    <r>
      <t xml:space="preserve">AP de PO= </t>
    </r>
    <r>
      <rPr>
        <sz val="36"/>
        <color rgb="FF0070C0"/>
        <rFont val="Arial"/>
        <family val="2"/>
      </rPr>
      <t>(</t>
    </r>
    <r>
      <rPr>
        <sz val="26"/>
        <color rgb="FF222222"/>
        <rFont val="Arial"/>
        <family val="2"/>
      </rPr>
      <t xml:space="preserve">∑ </t>
    </r>
    <r>
      <rPr>
        <b/>
        <sz val="10"/>
        <color rgb="FF222222"/>
        <rFont val="Arial"/>
        <family val="2"/>
      </rPr>
      <t>Fca*%Ao</t>
    </r>
    <r>
      <rPr>
        <sz val="36"/>
        <color rgb="FF0070C0"/>
        <rFont val="Arial"/>
        <family val="2"/>
      </rPr>
      <t>)</t>
    </r>
  </si>
  <si>
    <t xml:space="preserve">Pob=1=
</t>
  </si>
  <si>
    <t>Subíndice, corresponde a obras o productos analizados.</t>
  </si>
  <si>
    <r>
      <t>AP de S=</t>
    </r>
    <r>
      <rPr>
        <b/>
        <sz val="10"/>
        <color rgb="FF0070C0"/>
        <rFont val="Arial"/>
        <family val="2"/>
      </rPr>
      <t xml:space="preserve"> </t>
    </r>
    <r>
      <rPr>
        <sz val="36"/>
        <color rgb="FF0070C0"/>
        <rFont val="Arial"/>
        <family val="2"/>
      </rPr>
      <t>(</t>
    </r>
    <r>
      <rPr>
        <sz val="26"/>
        <color rgb="FF222222"/>
        <rFont val="Arial"/>
        <family val="2"/>
      </rPr>
      <t>∑</t>
    </r>
    <r>
      <rPr>
        <b/>
        <sz val="10"/>
        <color rgb="FF222222"/>
        <rFont val="Arial"/>
        <family val="2"/>
      </rPr>
      <t>FcDP*%ADEP</t>
    </r>
    <r>
      <rPr>
        <sz val="36"/>
        <color rgb="FF0070C0"/>
        <rFont val="Arial"/>
        <family val="2"/>
      </rPr>
      <t>)</t>
    </r>
  </si>
  <si>
    <t>n=</t>
  </si>
  <si>
    <t>Número de obras, proyectos, programas.</t>
  </si>
  <si>
    <t>% CUMPLIMIENTO =</t>
  </si>
  <si>
    <r>
      <rPr>
        <b/>
        <sz val="11"/>
        <color rgb="FF222222"/>
        <rFont val="Calibri"/>
        <family val="2"/>
        <scheme val="minor"/>
      </rPr>
      <t>% PLANIFICADO =</t>
    </r>
    <r>
      <rPr>
        <sz val="10"/>
        <color rgb="FF222222"/>
        <rFont val="Calibri"/>
        <family val="2"/>
        <scheme val="minor"/>
      </rPr>
      <t>  (Suma de las actividades planificadas terminar a la fecha / Suma total de actividades planificadas para el año) por 100</t>
    </r>
  </si>
  <si>
    <r>
      <rPr>
        <b/>
        <sz val="11"/>
        <color rgb="FF222222"/>
        <rFont val="Calibri"/>
        <family val="2"/>
        <scheme val="minor"/>
      </rPr>
      <t>% PLANIFICADO EN RELACIÓN AL AÑO =(∑TA/∑TC)</t>
    </r>
    <r>
      <rPr>
        <sz val="11"/>
        <color rgb="FF222222"/>
        <rFont val="Calibri"/>
        <family val="2"/>
        <scheme val="minor"/>
      </rPr>
      <t xml:space="preserve">*100   </t>
    </r>
  </si>
  <si>
    <r>
      <rPr>
        <b/>
        <sz val="11"/>
        <color rgb="FF222222"/>
        <rFont val="Calibri"/>
        <family val="2"/>
        <scheme val="minor"/>
      </rPr>
      <t>% CUMPLIMIENTO EN RELACIÓN AL AÑO =(∑TB/∑TC)</t>
    </r>
    <r>
      <rPr>
        <sz val="11"/>
        <color rgb="FF222222"/>
        <rFont val="Calibri"/>
        <family val="2"/>
        <scheme val="minor"/>
      </rPr>
      <t>*100</t>
    </r>
  </si>
  <si>
    <r>
      <rPr>
        <b/>
        <sz val="11"/>
        <color rgb="FF222222"/>
        <rFont val="Calibri"/>
        <family val="2"/>
        <scheme val="minor"/>
      </rPr>
      <t>% CUMPLIMIENTO EN RELACIÓN A LO PLANIFICADO A LA FECHA =(∑TB/∑TA)</t>
    </r>
    <r>
      <rPr>
        <sz val="11"/>
        <color rgb="FF222222"/>
        <rFont val="Calibri"/>
        <family val="2"/>
        <scheme val="minor"/>
      </rPr>
      <t>*100</t>
    </r>
  </si>
  <si>
    <r>
      <rPr>
        <b/>
        <sz val="11"/>
        <color rgb="FF222222"/>
        <rFont val="Calibri"/>
        <family val="2"/>
        <scheme val="minor"/>
      </rPr>
      <t>% CUMPLIMIENTO EN RELACIÓN A LO PLANIFICADO A LA FECHA = </t>
    </r>
    <r>
      <rPr>
        <sz val="11"/>
        <color rgb="FF222222"/>
        <rFont val="Calibri"/>
        <family val="2"/>
        <scheme val="minor"/>
      </rPr>
      <t xml:space="preserve"> </t>
    </r>
    <r>
      <rPr>
        <b/>
        <sz val="11"/>
        <color rgb="FF222222"/>
        <rFont val="Calibri"/>
        <family val="2"/>
        <scheme val="minor"/>
      </rPr>
      <t>(35/39)</t>
    </r>
    <r>
      <rPr>
        <sz val="11"/>
        <color rgb="FF222222"/>
        <rFont val="Calibri"/>
        <family val="2"/>
        <scheme val="minor"/>
      </rPr>
      <t xml:space="preserve">*100 = </t>
    </r>
    <r>
      <rPr>
        <b/>
        <sz val="16"/>
        <color rgb="FF3366FF"/>
        <rFont val="Calibri"/>
        <family val="2"/>
        <scheme val="minor"/>
      </rPr>
      <t>89,74%</t>
    </r>
  </si>
  <si>
    <t>*** VERIFICAR LA FORMULA EN RELACIÓN CON LA FECHA DEL AVANCE PROGRAMÁTICO, AFECTA SI ESTÁ PROGRAMADO PARA EL SEGUNDO SEMESTRE.</t>
  </si>
  <si>
    <r>
      <rPr>
        <b/>
        <sz val="11"/>
        <color rgb="FF222222"/>
        <rFont val="Calibri"/>
        <family val="2"/>
        <scheme val="minor"/>
      </rPr>
      <t>% CUMPLIMIENTO EN RELACIÓN AL AÑO =</t>
    </r>
    <r>
      <rPr>
        <sz val="11"/>
        <color rgb="FF222222"/>
        <rFont val="Calibri"/>
        <family val="2"/>
        <scheme val="minor"/>
      </rPr>
      <t xml:space="preserve">  </t>
    </r>
    <r>
      <rPr>
        <b/>
        <sz val="11"/>
        <color rgb="FF222222"/>
        <rFont val="Calibri"/>
        <family val="2"/>
        <scheme val="minor"/>
      </rPr>
      <t>(39/111)</t>
    </r>
    <r>
      <rPr>
        <sz val="11"/>
        <color rgb="FF222222"/>
        <rFont val="Calibri"/>
        <family val="2"/>
        <scheme val="minor"/>
      </rPr>
      <t xml:space="preserve">*100 = </t>
    </r>
    <r>
      <rPr>
        <b/>
        <sz val="12"/>
        <color rgb="FF3366FF"/>
        <rFont val="Calibri"/>
        <family val="2"/>
        <scheme val="minor"/>
      </rPr>
      <t>35.14%</t>
    </r>
  </si>
  <si>
    <r>
      <rPr>
        <b/>
        <sz val="11"/>
        <color rgb="FF222222"/>
        <rFont val="Calibri"/>
        <family val="2"/>
        <scheme val="minor"/>
      </rPr>
      <t>% CUMPLIMIENTO EN RELACIÓN AL AÑO = </t>
    </r>
    <r>
      <rPr>
        <sz val="11"/>
        <color rgb="FF222222"/>
        <rFont val="Calibri"/>
        <family val="2"/>
        <scheme val="minor"/>
      </rPr>
      <t xml:space="preserve"> </t>
    </r>
    <r>
      <rPr>
        <b/>
        <sz val="11"/>
        <color rgb="FF222222"/>
        <rFont val="Calibri"/>
        <family val="2"/>
        <scheme val="minor"/>
      </rPr>
      <t>(35/111)</t>
    </r>
    <r>
      <rPr>
        <sz val="11"/>
        <color rgb="FF222222"/>
        <rFont val="Calibri"/>
        <family val="2"/>
        <scheme val="minor"/>
      </rPr>
      <t xml:space="preserve">*100 = </t>
    </r>
    <r>
      <rPr>
        <b/>
        <sz val="12"/>
        <color rgb="FF3366FF"/>
        <rFont val="Calibri"/>
        <family val="2"/>
        <scheme val="minor"/>
      </rPr>
      <t>31.54%</t>
    </r>
  </si>
  <si>
    <t>Factor de correlación al año.</t>
  </si>
  <si>
    <t>Fca C</t>
  </si>
  <si>
    <t>NOMBRE PROYECTO</t>
  </si>
  <si>
    <t xml:space="preserve">% AVANCE PROGRAMATICO </t>
  </si>
  <si>
    <t xml:space="preserve"> CODIFICADO</t>
  </si>
  <si>
    <t xml:space="preserve"> DEVENGADO</t>
  </si>
  <si>
    <t>COMPROMETIDO</t>
  </si>
  <si>
    <t>% COMPROMETIDO</t>
  </si>
  <si>
    <t>AGENDA CULTURAL METROPOLITANA</t>
  </si>
  <si>
    <t>FORTALECIMIENTO PRODUCTIVO TERRITORIAL</t>
  </si>
  <si>
    <t>MANEJO DE FAUNA URBANA EN EL DMQ</t>
  </si>
  <si>
    <t>SALUD AL PASO (SAP)</t>
  </si>
  <si>
    <t>PREVENCION SITUACIONAL</t>
  </si>
  <si>
    <t>SISTEMA DE PARTICIPACION CIUDADANA</t>
  </si>
  <si>
    <t>PRESUPUESTOS PARTICIPATIVOS</t>
  </si>
  <si>
    <t>CASAS SOMOS</t>
  </si>
  <si>
    <t>INFRAESTRUCTURA COMUNITARIA</t>
  </si>
  <si>
    <t>% DEVENGADO</t>
  </si>
  <si>
    <t>CERTIFICADO</t>
  </si>
  <si>
    <t>RECUPERACIÓN  INTEGRAL DE QUEBRADAS</t>
  </si>
  <si>
    <t>GARANTÍA DE PROTECCIÓN DE DERECHOS</t>
  </si>
  <si>
    <t>PROMOCIÓN DE DERECHOS DE GRUPOS DE ATENC</t>
  </si>
  <si>
    <t>EDUCACIÓN PARA LA SALUD</t>
  </si>
  <si>
    <t>ATENCION Y RESPUESTA A EMERGENCIAS Y DES</t>
  </si>
  <si>
    <t>REDUCCION DE RIESGOS</t>
  </si>
  <si>
    <t>PRESUPUESTO DE INVERSIÓN</t>
  </si>
  <si>
    <t>GASTOS ADMINISTRATIVOS + REMUNERACIONES</t>
  </si>
  <si>
    <t>GASTOS ADMINISTRATIVOS</t>
  </si>
  <si>
    <t>REMUNERACION PERSONAL</t>
  </si>
  <si>
    <t>&lt;&lt; información de la cédula presupuestaria con corte al 24Ago17</t>
  </si>
  <si>
    <t>- De requerir información por parte de los Concejales, se le indicará que la información detallada se enviará posteriormente</t>
  </si>
  <si>
    <t>- Si hay algún comentario respecto a los procesos subidos al portal, indicar que en su mayoría están empaquetados por lo que no se ve el detalle</t>
  </si>
  <si>
    <t>- En el tema salud el Secretario de Salud indicó que se hará una compra masiva de medicamentos y además se dio una contratación tardía de profesionales,  por lo que se retiró del presupuesto zonal (mantener el mismo discurso)</t>
  </si>
  <si>
    <t>Directrices generales (internas) para la presentación por parte de los Administradores:</t>
  </si>
  <si>
    <t>- Los administradores zonales deben referire exclusivamente al comprometido, explicando que el devengado irá creciendo conforme se reciban productos, obras y servicios</t>
  </si>
  <si>
    <t>PREVENCION DE RIESGOS</t>
  </si>
  <si>
    <t>ADMINISTRACION ZONA TUMBACO</t>
  </si>
  <si>
    <t>BUENAS PRACTICAS AMBIENTALES PARA UN QUITO SOSTENIBLE</t>
  </si>
  <si>
    <t>CONVIVENCIA PACIFICA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</si>
</sst>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h]\°mm\´ss\´\´"/>
    <numFmt numFmtId="168" formatCode="0.0%"/>
    <numFmt numFmtId="169" formatCode="0.0000"/>
    <numFmt numFmtId="170" formatCode="_(&quot;$&quot;\ * #,##0_);_(&quot;$&quot;\ * \(#,##0\);_(&quot;$&quot;\ 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color rgb="FF00B0F0"/>
      <name val="Arial"/>
      <family val="2"/>
    </font>
    <font>
      <b/>
      <sz val="16"/>
      <color rgb="FF222222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36"/>
      <color rgb="FF0070C0"/>
      <name val="Arial"/>
      <family val="2"/>
    </font>
    <font>
      <b/>
      <sz val="10"/>
      <color rgb="FF0070C0"/>
      <name val="Arial"/>
      <family val="2"/>
    </font>
    <font>
      <b/>
      <sz val="20"/>
      <color rgb="FF0070C0"/>
      <name val="Calibri"/>
      <family val="2"/>
      <scheme val="minor"/>
    </font>
    <font>
      <b/>
      <sz val="8"/>
      <color rgb="FF22222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0"/>
      <color rgb="FF222222"/>
      <name val="Calibri"/>
      <family val="2"/>
      <scheme val="minor"/>
    </font>
    <font>
      <b/>
      <sz val="14"/>
      <color rgb="FF00B0F0"/>
      <name val="Arial"/>
      <family val="2"/>
    </font>
    <font>
      <b/>
      <sz val="16"/>
      <color rgb="FF3366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sz val="8"/>
      <color rgb="FF3366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right" vertical="top" wrapText="1"/>
    </xf>
    <xf numFmtId="2" fontId="0" fillId="2" borderId="0" xfId="5" applyNumberFormat="1" applyFont="1" applyFill="1"/>
    <xf numFmtId="0" fontId="8" fillId="3" borderId="6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2" fillId="5" borderId="1" xfId="5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169" fontId="20" fillId="2" borderId="0" xfId="0" applyNumberFormat="1" applyFont="1" applyFill="1"/>
    <xf numFmtId="10" fontId="0" fillId="2" borderId="0" xfId="5" applyNumberFormat="1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5" fillId="2" borderId="12" xfId="0" applyFont="1" applyFill="1" applyBorder="1" applyAlignment="1">
      <alignment vertical="center" wrapText="1"/>
    </xf>
    <xf numFmtId="168" fontId="0" fillId="2" borderId="1" xfId="5" applyNumberFormat="1" applyFont="1" applyFill="1" applyBorder="1" applyAlignment="1">
      <alignment horizontal="center"/>
    </xf>
    <xf numFmtId="168" fontId="0" fillId="6" borderId="1" xfId="5" applyNumberFormat="1" applyFont="1" applyFill="1" applyBorder="1" applyAlignment="1">
      <alignment horizontal="center"/>
    </xf>
    <xf numFmtId="9" fontId="12" fillId="6" borderId="1" xfId="5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/>
    <xf numFmtId="0" fontId="2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5" applyFont="1" applyFill="1" applyBorder="1" applyAlignment="1">
      <alignment horizontal="center" vertical="top"/>
    </xf>
    <xf numFmtId="9" fontId="0" fillId="0" borderId="16" xfId="5" applyFont="1" applyFill="1" applyBorder="1" applyAlignment="1">
      <alignment horizontal="center" vertical="top"/>
    </xf>
    <xf numFmtId="9" fontId="0" fillId="6" borderId="1" xfId="5" applyFont="1" applyFill="1" applyBorder="1" applyAlignment="1">
      <alignment horizontal="center" vertical="top"/>
    </xf>
    <xf numFmtId="9" fontId="0" fillId="6" borderId="16" xfId="5" applyFont="1" applyFill="1" applyBorder="1" applyAlignment="1">
      <alignment horizontal="center" vertical="top"/>
    </xf>
    <xf numFmtId="170" fontId="0" fillId="0" borderId="1" xfId="9" applyNumberFormat="1" applyFont="1" applyFill="1" applyBorder="1" applyAlignment="1">
      <alignment horizontal="right" vertical="top"/>
    </xf>
    <xf numFmtId="170" fontId="0" fillId="6" borderId="1" xfId="9" applyNumberFormat="1" applyFont="1" applyFill="1" applyBorder="1" applyAlignment="1">
      <alignment horizontal="right" vertical="top"/>
    </xf>
    <xf numFmtId="0" fontId="4" fillId="7" borderId="5" xfId="0" applyFont="1" applyFill="1" applyBorder="1" applyAlignment="1">
      <alignment horizontal="center" vertical="center" wrapText="1"/>
    </xf>
    <xf numFmtId="170" fontId="4" fillId="7" borderId="5" xfId="0" applyNumberFormat="1" applyFont="1" applyFill="1" applyBorder="1" applyAlignment="1">
      <alignment horizontal="right" vertical="center" wrapText="1"/>
    </xf>
    <xf numFmtId="9" fontId="4" fillId="7" borderId="5" xfId="0" applyNumberFormat="1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vertical="center" wrapText="1"/>
    </xf>
    <xf numFmtId="170" fontId="0" fillId="0" borderId="0" xfId="0" applyNumberFormat="1" applyAlignment="1">
      <alignment horizontal="right"/>
    </xf>
    <xf numFmtId="168" fontId="0" fillId="0" borderId="1" xfId="0" applyNumberFormat="1" applyFont="1" applyFill="1" applyBorder="1" applyAlignment="1">
      <alignment horizontal="center" vertical="center"/>
    </xf>
    <xf numFmtId="168" fontId="0" fillId="6" borderId="1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left" vertical="center" wrapText="1"/>
    </xf>
    <xf numFmtId="9" fontId="4" fillId="7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indent="2"/>
    </xf>
    <xf numFmtId="0" fontId="0" fillId="6" borderId="21" xfId="0" applyFill="1" applyBorder="1" applyAlignment="1">
      <alignment horizontal="left" vertical="top" indent="2"/>
    </xf>
    <xf numFmtId="0" fontId="0" fillId="6" borderId="22" xfId="0" applyFill="1" applyBorder="1" applyAlignment="1">
      <alignment horizontal="left" vertical="top" indent="2"/>
    </xf>
    <xf numFmtId="9" fontId="0" fillId="6" borderId="17" xfId="0" applyNumberFormat="1" applyFont="1" applyFill="1" applyBorder="1" applyAlignment="1">
      <alignment horizontal="center" vertical="center"/>
    </xf>
    <xf numFmtId="170" fontId="0" fillId="6" borderId="17" xfId="9" applyNumberFormat="1" applyFont="1" applyFill="1" applyBorder="1" applyAlignment="1">
      <alignment horizontal="right" vertical="top"/>
    </xf>
    <xf numFmtId="9" fontId="0" fillId="6" borderId="17" xfId="5" applyFont="1" applyFill="1" applyBorder="1" applyAlignment="1">
      <alignment horizontal="center" vertical="top"/>
    </xf>
    <xf numFmtId="9" fontId="0" fillId="6" borderId="18" xfId="5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32" fillId="0" borderId="0" xfId="0" quotePrefix="1" applyFont="1"/>
    <xf numFmtId="0" fontId="33" fillId="0" borderId="0" xfId="0" applyFont="1"/>
    <xf numFmtId="0" fontId="0" fillId="2" borderId="21" xfId="0" applyFill="1" applyBorder="1" applyAlignment="1">
      <alignment horizontal="left" vertical="top" indent="2"/>
    </xf>
    <xf numFmtId="170" fontId="0" fillId="2" borderId="1" xfId="9" applyNumberFormat="1" applyFont="1" applyFill="1" applyBorder="1" applyAlignment="1">
      <alignment horizontal="right" vertical="top"/>
    </xf>
    <xf numFmtId="9" fontId="0" fillId="2" borderId="1" xfId="5" applyFont="1" applyFill="1" applyBorder="1" applyAlignment="1">
      <alignment horizontal="center" vertical="top"/>
    </xf>
    <xf numFmtId="9" fontId="0" fillId="2" borderId="16" xfId="5" applyFont="1" applyFill="1" applyBorder="1" applyAlignment="1">
      <alignment horizontal="center" vertical="top"/>
    </xf>
    <xf numFmtId="168" fontId="0" fillId="2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top" indent="2"/>
    </xf>
    <xf numFmtId="0" fontId="14" fillId="2" borderId="0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12" fillId="5" borderId="1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top"/>
    </xf>
  </cellXfs>
  <cellStyles count="10">
    <cellStyle name="Millares 2" xfId="3"/>
    <cellStyle name="Moneda" xfId="9" builtinId="4"/>
    <cellStyle name="Moneda 2" xfId="4"/>
    <cellStyle name="Moneda 3" xfId="7"/>
    <cellStyle name="Moneda 5" xfId="6"/>
    <cellStyle name="Normal" xfId="0" builtinId="0"/>
    <cellStyle name="Normal 2" xfId="1"/>
    <cellStyle name="Normal 3" xfId="2"/>
    <cellStyle name="Porcentaje" xfId="5" builtinId="5"/>
    <cellStyle name="Porcentaje 2" xfId="8"/>
  </cellStyles>
  <dxfs count="0"/>
  <tableStyles count="0" defaultTableStyle="TableStyleMedium9" defaultPivotStyle="PivotStyleLight16"/>
  <colors>
    <mruColors>
      <color rgb="FF3366FF"/>
      <color rgb="FFFFFFCC"/>
      <color rgb="FFFF99FF"/>
      <color rgb="FF66FF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12</xdr:col>
      <xdr:colOff>695325</xdr:colOff>
      <xdr:row>39</xdr:row>
      <xdr:rowOff>9525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162050"/>
          <a:ext cx="5676900" cy="767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72"/>
  <sheetViews>
    <sheetView topLeftCell="B58" zoomScale="85" zoomScaleNormal="85" workbookViewId="0">
      <selection activeCell="D12" sqref="D12:F13"/>
    </sheetView>
  </sheetViews>
  <sheetFormatPr baseColWidth="10" defaultColWidth="11.375" defaultRowHeight="15" x14ac:dyDescent="0.25"/>
  <cols>
    <col min="1" max="2" width="11.375" style="1"/>
    <col min="3" max="3" width="10.25" style="1" customWidth="1"/>
    <col min="4" max="4" width="7.375" style="1" customWidth="1"/>
    <col min="5" max="5" width="29.125" style="1" customWidth="1"/>
    <col min="6" max="6" width="38.125" style="1" customWidth="1"/>
    <col min="7" max="7" width="11.375" style="1"/>
    <col min="8" max="8" width="16" style="1" customWidth="1"/>
    <col min="9" max="9" width="11.125" style="1" customWidth="1"/>
    <col min="10" max="10" width="12.375" style="1" customWidth="1"/>
    <col min="11" max="11" width="17.125" style="1" customWidth="1"/>
    <col min="12" max="12" width="18" style="1" customWidth="1"/>
    <col min="13" max="13" width="15.125" style="1" customWidth="1"/>
    <col min="14" max="16384" width="11.375" style="1"/>
  </cols>
  <sheetData>
    <row r="4" spans="3:9" ht="16.5" customHeight="1" x14ac:dyDescent="0.25"/>
    <row r="5" spans="3:9" x14ac:dyDescent="0.25">
      <c r="C5" s="9"/>
      <c r="D5" s="10"/>
      <c r="E5" s="10"/>
      <c r="F5" s="10"/>
      <c r="G5" s="10"/>
      <c r="H5" s="10"/>
      <c r="I5" s="10"/>
    </row>
    <row r="6" spans="3:9" x14ac:dyDescent="0.25">
      <c r="C6" s="9"/>
      <c r="D6" s="10"/>
      <c r="E6" s="10"/>
      <c r="F6" s="10"/>
      <c r="G6" s="10"/>
      <c r="H6" s="10"/>
      <c r="I6" s="10"/>
    </row>
    <row r="7" spans="3:9" ht="26.25" x14ac:dyDescent="0.25">
      <c r="C7" s="91" t="s">
        <v>15</v>
      </c>
      <c r="D7" s="91"/>
      <c r="E7" s="91"/>
      <c r="F7" s="91"/>
      <c r="G7" s="10"/>
      <c r="H7" s="10"/>
      <c r="I7" s="10"/>
    </row>
    <row r="8" spans="3:9" x14ac:dyDescent="0.25">
      <c r="C8" s="9"/>
      <c r="D8" s="10"/>
      <c r="E8" s="10"/>
      <c r="F8" s="10"/>
      <c r="G8" s="10"/>
      <c r="H8" s="10"/>
      <c r="I8" s="10"/>
    </row>
    <row r="9" spans="3:9" ht="9" customHeight="1" x14ac:dyDescent="0.25">
      <c r="C9" s="89"/>
      <c r="D9" s="92" t="s">
        <v>50</v>
      </c>
      <c r="E9" s="92"/>
      <c r="F9" s="92"/>
    </row>
    <row r="10" spans="3:9" ht="47.25" customHeight="1" x14ac:dyDescent="0.25">
      <c r="C10" s="89"/>
      <c r="D10" s="92"/>
      <c r="E10" s="92"/>
      <c r="F10" s="92"/>
    </row>
    <row r="11" spans="3:9" ht="8.25" customHeight="1" x14ac:dyDescent="0.25">
      <c r="C11" s="12"/>
      <c r="D11" s="14"/>
      <c r="E11" s="14"/>
      <c r="F11" s="14"/>
    </row>
    <row r="12" spans="3:9" ht="49.5" customHeight="1" x14ac:dyDescent="0.25">
      <c r="C12" s="89"/>
      <c r="D12" s="92" t="s">
        <v>44</v>
      </c>
      <c r="E12" s="92"/>
      <c r="F12" s="92"/>
    </row>
    <row r="13" spans="3:9" x14ac:dyDescent="0.25">
      <c r="C13" s="89"/>
      <c r="D13" s="92"/>
      <c r="E13" s="92"/>
      <c r="F13" s="92"/>
    </row>
    <row r="14" spans="3:9" x14ac:dyDescent="0.25">
      <c r="C14" s="89"/>
      <c r="D14" s="90" t="s">
        <v>45</v>
      </c>
      <c r="E14" s="90"/>
      <c r="F14" s="90"/>
    </row>
    <row r="15" spans="3:9" x14ac:dyDescent="0.25">
      <c r="C15" s="89"/>
      <c r="D15" s="90"/>
      <c r="E15" s="90"/>
      <c r="F15" s="90"/>
    </row>
    <row r="16" spans="3:9" ht="39.75" customHeight="1" x14ac:dyDescent="0.25">
      <c r="C16" s="89"/>
      <c r="D16" s="90"/>
      <c r="E16" s="90"/>
      <c r="F16" s="90"/>
    </row>
    <row r="17" spans="3:9" ht="12" customHeight="1" x14ac:dyDescent="0.25">
      <c r="C17" s="12"/>
      <c r="D17" s="13"/>
      <c r="E17" s="13"/>
      <c r="F17" s="13"/>
    </row>
    <row r="18" spans="3:9" ht="35.25" customHeight="1" x14ac:dyDescent="0.25">
      <c r="C18" s="89"/>
      <c r="D18" s="90" t="s">
        <v>46</v>
      </c>
      <c r="E18" s="90"/>
      <c r="F18" s="90"/>
    </row>
    <row r="19" spans="3:9" x14ac:dyDescent="0.25">
      <c r="C19" s="89"/>
      <c r="D19" s="90"/>
      <c r="E19" s="90"/>
      <c r="F19" s="90"/>
    </row>
    <row r="20" spans="3:9" ht="25.5" customHeight="1" x14ac:dyDescent="0.25">
      <c r="C20" s="89"/>
      <c r="D20" s="90" t="s">
        <v>47</v>
      </c>
      <c r="E20" s="90"/>
      <c r="F20" s="90"/>
    </row>
    <row r="21" spans="3:9" ht="26.25" customHeight="1" x14ac:dyDescent="0.25">
      <c r="C21" s="89"/>
      <c r="D21" s="90"/>
      <c r="E21" s="90"/>
      <c r="F21" s="90"/>
    </row>
    <row r="22" spans="3:9" ht="36.75" customHeight="1" x14ac:dyDescent="0.25">
      <c r="C22" s="89"/>
      <c r="D22" s="90"/>
      <c r="E22" s="90"/>
      <c r="F22" s="90"/>
    </row>
    <row r="23" spans="3:9" x14ac:dyDescent="0.25">
      <c r="C23" s="9"/>
      <c r="D23" s="10"/>
      <c r="E23" s="10"/>
      <c r="F23" s="10"/>
      <c r="G23" s="10"/>
      <c r="H23" s="10"/>
      <c r="I23" s="10"/>
    </row>
    <row r="24" spans="3:9" ht="12" customHeight="1" x14ac:dyDescent="0.25">
      <c r="C24" s="15" t="s">
        <v>28</v>
      </c>
      <c r="D24" s="75" t="s">
        <v>29</v>
      </c>
      <c r="E24" s="75"/>
      <c r="F24" s="75"/>
      <c r="G24" s="10"/>
      <c r="H24" s="10"/>
      <c r="I24" s="10"/>
    </row>
    <row r="25" spans="3:9" ht="12" customHeight="1" x14ac:dyDescent="0.25">
      <c r="C25" s="15" t="s">
        <v>30</v>
      </c>
      <c r="D25" s="75" t="s">
        <v>31</v>
      </c>
      <c r="E25" s="75"/>
      <c r="F25" s="75"/>
      <c r="G25" s="10"/>
      <c r="H25" s="10"/>
      <c r="I25" s="10"/>
    </row>
    <row r="26" spans="3:9" ht="12" customHeight="1" x14ac:dyDescent="0.25">
      <c r="C26" s="15" t="s">
        <v>33</v>
      </c>
      <c r="D26" s="75" t="s">
        <v>32</v>
      </c>
      <c r="E26" s="75"/>
      <c r="F26" s="75"/>
      <c r="G26" s="10"/>
      <c r="H26" s="10"/>
      <c r="I26" s="10"/>
    </row>
    <row r="27" spans="3:9" ht="12" customHeight="1" x14ac:dyDescent="0.25">
      <c r="C27" s="16" t="s">
        <v>34</v>
      </c>
      <c r="D27" s="75" t="s">
        <v>26</v>
      </c>
      <c r="E27" s="75"/>
      <c r="F27" s="75"/>
      <c r="G27" s="10"/>
      <c r="H27" s="10"/>
    </row>
    <row r="28" spans="3:9" ht="12" customHeight="1" x14ac:dyDescent="0.25">
      <c r="C28" s="15" t="s">
        <v>35</v>
      </c>
      <c r="D28" s="75" t="s">
        <v>27</v>
      </c>
      <c r="E28" s="75"/>
      <c r="F28" s="75"/>
      <c r="G28" s="10"/>
      <c r="H28" s="10"/>
    </row>
    <row r="29" spans="3:9" ht="12" customHeight="1" x14ac:dyDescent="0.25">
      <c r="C29" s="15" t="s">
        <v>36</v>
      </c>
      <c r="D29" s="75" t="s">
        <v>24</v>
      </c>
      <c r="E29" s="75"/>
      <c r="F29" s="75"/>
    </row>
    <row r="30" spans="3:9" ht="12" customHeight="1" x14ac:dyDescent="0.25">
      <c r="C30" s="15" t="s">
        <v>37</v>
      </c>
      <c r="D30" s="75" t="s">
        <v>25</v>
      </c>
      <c r="E30" s="75"/>
      <c r="F30" s="75"/>
    </row>
    <row r="31" spans="3:9" ht="12" customHeight="1" x14ac:dyDescent="0.25">
      <c r="C31" s="16" t="s">
        <v>38</v>
      </c>
      <c r="D31" s="75" t="s">
        <v>20</v>
      </c>
      <c r="E31" s="75"/>
      <c r="F31" s="75"/>
    </row>
    <row r="32" spans="3:9" ht="12" customHeight="1" x14ac:dyDescent="0.25">
      <c r="C32" s="16" t="s">
        <v>39</v>
      </c>
      <c r="D32" s="75" t="s">
        <v>21</v>
      </c>
      <c r="E32" s="75"/>
      <c r="F32" s="75"/>
    </row>
    <row r="33" spans="3:10" ht="12" customHeight="1" x14ac:dyDescent="0.25">
      <c r="C33" s="16" t="s">
        <v>40</v>
      </c>
      <c r="D33" s="75" t="s">
        <v>22</v>
      </c>
      <c r="E33" s="75"/>
      <c r="F33" s="75"/>
    </row>
    <row r="34" spans="3:10" ht="12" customHeight="1" x14ac:dyDescent="0.25">
      <c r="C34" s="16" t="s">
        <v>41</v>
      </c>
      <c r="D34" s="75" t="s">
        <v>23</v>
      </c>
      <c r="E34" s="75"/>
      <c r="F34" s="75"/>
    </row>
    <row r="35" spans="3:10" ht="12" customHeight="1" x14ac:dyDescent="0.25">
      <c r="C35" s="16" t="s">
        <v>42</v>
      </c>
      <c r="D35" s="75" t="s">
        <v>19</v>
      </c>
      <c r="E35" s="75"/>
      <c r="F35" s="75"/>
    </row>
    <row r="36" spans="3:10" ht="12" customHeight="1" x14ac:dyDescent="0.25">
      <c r="C36" s="16" t="s">
        <v>43</v>
      </c>
      <c r="D36" s="75" t="s">
        <v>18</v>
      </c>
      <c r="E36" s="75"/>
      <c r="F36" s="75"/>
    </row>
    <row r="37" spans="3:10" ht="12" customHeight="1" x14ac:dyDescent="0.25">
      <c r="C37" s="17" t="s">
        <v>48</v>
      </c>
      <c r="D37" s="97" t="s">
        <v>49</v>
      </c>
      <c r="E37" s="97"/>
      <c r="F37" s="97"/>
    </row>
    <row r="38" spans="3:10" x14ac:dyDescent="0.25">
      <c r="C38" s="17" t="s">
        <v>51</v>
      </c>
      <c r="D38" s="1" t="s">
        <v>52</v>
      </c>
    </row>
    <row r="44" spans="3:10" ht="18.75" x14ac:dyDescent="0.3">
      <c r="C44" s="76" t="s">
        <v>17</v>
      </c>
      <c r="D44" s="76"/>
      <c r="E44" s="76"/>
      <c r="F44" s="76"/>
      <c r="G44" s="76"/>
      <c r="H44" s="76"/>
      <c r="I44" s="76"/>
      <c r="J44" s="77"/>
    </row>
    <row r="45" spans="3:10" ht="15.75" x14ac:dyDescent="0.25">
      <c r="C45" s="19" t="s">
        <v>2</v>
      </c>
      <c r="D45" s="20"/>
      <c r="E45" s="20"/>
      <c r="F45" s="20"/>
      <c r="G45" s="25" t="s">
        <v>9</v>
      </c>
      <c r="H45" s="25" t="s">
        <v>10</v>
      </c>
      <c r="I45" s="25" t="s">
        <v>11</v>
      </c>
      <c r="J45" s="11" t="s">
        <v>63</v>
      </c>
    </row>
    <row r="46" spans="3:10" ht="15.75" x14ac:dyDescent="0.25">
      <c r="C46" s="21" t="s">
        <v>3</v>
      </c>
      <c r="D46" s="22"/>
      <c r="E46" s="22"/>
      <c r="F46" s="22"/>
      <c r="G46" s="3">
        <v>6</v>
      </c>
      <c r="H46" s="3">
        <v>6</v>
      </c>
      <c r="I46" s="5">
        <v>22</v>
      </c>
      <c r="J46" s="35">
        <v>0.1981981981981982</v>
      </c>
    </row>
    <row r="47" spans="3:10" ht="15.75" x14ac:dyDescent="0.25">
      <c r="C47" s="23" t="s">
        <v>4</v>
      </c>
      <c r="D47" s="24"/>
      <c r="E47" s="24"/>
      <c r="F47" s="24"/>
      <c r="G47" s="4">
        <v>16</v>
      </c>
      <c r="H47" s="4">
        <v>13</v>
      </c>
      <c r="I47" s="6">
        <v>32</v>
      </c>
      <c r="J47" s="34">
        <v>0.28828828828828829</v>
      </c>
    </row>
    <row r="48" spans="3:10" ht="15.75" x14ac:dyDescent="0.25">
      <c r="C48" s="21" t="s">
        <v>5</v>
      </c>
      <c r="D48" s="22"/>
      <c r="E48" s="22"/>
      <c r="F48" s="22"/>
      <c r="G48" s="3">
        <v>1</v>
      </c>
      <c r="H48" s="3">
        <v>1</v>
      </c>
      <c r="I48" s="5">
        <v>3</v>
      </c>
      <c r="J48" s="35">
        <v>2.7027027027027029E-2</v>
      </c>
    </row>
    <row r="49" spans="3:11" ht="15.75" x14ac:dyDescent="0.25">
      <c r="C49" s="23" t="s">
        <v>6</v>
      </c>
      <c r="D49" s="24"/>
      <c r="E49" s="24"/>
      <c r="F49" s="24"/>
      <c r="G49" s="4">
        <v>5</v>
      </c>
      <c r="H49" s="4">
        <v>5</v>
      </c>
      <c r="I49" s="6">
        <v>26</v>
      </c>
      <c r="J49" s="34">
        <v>0.23423423423423423</v>
      </c>
    </row>
    <row r="50" spans="3:11" ht="15.75" x14ac:dyDescent="0.25">
      <c r="C50" s="21" t="s">
        <v>7</v>
      </c>
      <c r="D50" s="22"/>
      <c r="E50" s="22"/>
      <c r="F50" s="22"/>
      <c r="G50" s="3">
        <v>1</v>
      </c>
      <c r="H50" s="3">
        <v>0</v>
      </c>
      <c r="I50" s="5">
        <v>4</v>
      </c>
      <c r="J50" s="35">
        <v>3.6036036036036036E-2</v>
      </c>
    </row>
    <row r="51" spans="3:11" ht="15.75" x14ac:dyDescent="0.25">
      <c r="C51" s="23" t="s">
        <v>8</v>
      </c>
      <c r="D51" s="24"/>
      <c r="E51" s="24"/>
      <c r="F51" s="24"/>
      <c r="G51" s="4">
        <v>10</v>
      </c>
      <c r="H51" s="4">
        <v>10</v>
      </c>
      <c r="I51" s="6">
        <v>24</v>
      </c>
      <c r="J51" s="34">
        <v>0.21621621621621623</v>
      </c>
    </row>
    <row r="52" spans="3:11" ht="21" x14ac:dyDescent="0.25">
      <c r="C52" s="84" t="s">
        <v>16</v>
      </c>
      <c r="D52" s="84"/>
      <c r="E52" s="84"/>
      <c r="F52" s="85"/>
      <c r="G52" s="28">
        <v>39</v>
      </c>
      <c r="H52" s="28">
        <f>SUM(H46:H51)</f>
        <v>35</v>
      </c>
      <c r="I52" s="28">
        <f>SUM(I46:I51)</f>
        <v>111</v>
      </c>
      <c r="J52" s="36">
        <v>1</v>
      </c>
    </row>
    <row r="53" spans="3:11" ht="15.75" x14ac:dyDescent="0.25">
      <c r="F53" s="83" t="s">
        <v>53</v>
      </c>
      <c r="G53" s="83"/>
      <c r="H53" s="27">
        <f>H52/G52*100</f>
        <v>89.743589743589752</v>
      </c>
    </row>
    <row r="54" spans="3:11" ht="18.75" x14ac:dyDescent="0.3">
      <c r="H54" s="29"/>
    </row>
    <row r="57" spans="3:11" ht="18.75" x14ac:dyDescent="0.25">
      <c r="C57" s="26" t="s">
        <v>9</v>
      </c>
      <c r="D57" s="86" t="s">
        <v>12</v>
      </c>
      <c r="E57" s="87"/>
      <c r="F57" s="88"/>
      <c r="H57" s="18"/>
    </row>
    <row r="58" spans="3:11" ht="18.75" x14ac:dyDescent="0.25">
      <c r="C58" s="26" t="s">
        <v>10</v>
      </c>
      <c r="D58" s="86" t="s">
        <v>13</v>
      </c>
      <c r="E58" s="87"/>
      <c r="F58" s="88"/>
      <c r="H58" s="30"/>
    </row>
    <row r="59" spans="3:11" ht="18.75" x14ac:dyDescent="0.25">
      <c r="C59" s="26" t="s">
        <v>11</v>
      </c>
      <c r="D59" s="86" t="s">
        <v>14</v>
      </c>
      <c r="E59" s="87"/>
      <c r="F59" s="88"/>
    </row>
    <row r="60" spans="3:11" ht="18.75" x14ac:dyDescent="0.25">
      <c r="C60" s="26" t="s">
        <v>63</v>
      </c>
      <c r="D60" s="86" t="s">
        <v>62</v>
      </c>
      <c r="E60" s="87"/>
      <c r="F60" s="88"/>
    </row>
    <row r="62" spans="3:11" x14ac:dyDescent="0.25">
      <c r="C62" s="82" t="s">
        <v>54</v>
      </c>
      <c r="D62" s="82"/>
      <c r="E62" s="82"/>
      <c r="F62" s="82"/>
      <c r="G62" s="82"/>
      <c r="H62" s="82"/>
      <c r="I62" s="82"/>
      <c r="J62" s="8"/>
      <c r="K62" s="8"/>
    </row>
    <row r="63" spans="3:11" ht="15" customHeight="1" x14ac:dyDescent="0.25">
      <c r="C63" s="78" t="s">
        <v>0</v>
      </c>
      <c r="D63" s="78"/>
      <c r="E63" s="78"/>
      <c r="F63" s="78"/>
      <c r="G63" s="78"/>
      <c r="H63" s="78"/>
      <c r="I63" s="78"/>
      <c r="J63" s="78"/>
      <c r="K63" s="8"/>
    </row>
    <row r="64" spans="3:11" ht="15.75" thickBot="1" x14ac:dyDescent="0.3">
      <c r="C64" s="78" t="s">
        <v>1</v>
      </c>
      <c r="D64" s="78"/>
      <c r="E64" s="78"/>
      <c r="F64" s="78"/>
      <c r="G64" s="78"/>
      <c r="H64" s="78"/>
      <c r="I64" s="78"/>
      <c r="J64" s="78"/>
      <c r="K64" s="2"/>
    </row>
    <row r="65" spans="3:11" ht="15" customHeight="1" thickTop="1" x14ac:dyDescent="0.25">
      <c r="C65" s="79" t="s">
        <v>55</v>
      </c>
      <c r="D65" s="80"/>
      <c r="E65" s="80"/>
      <c r="F65" s="80"/>
      <c r="G65" s="80"/>
      <c r="H65" s="80"/>
      <c r="I65" s="80"/>
      <c r="J65" s="81"/>
      <c r="K65" s="31"/>
    </row>
    <row r="66" spans="3:11" ht="15.75" customHeight="1" thickBot="1" x14ac:dyDescent="0.3">
      <c r="C66" s="94" t="s">
        <v>60</v>
      </c>
      <c r="D66" s="95"/>
      <c r="E66" s="95"/>
      <c r="F66" s="95"/>
      <c r="G66" s="95"/>
      <c r="H66" s="95"/>
      <c r="I66" s="95"/>
      <c r="J66" s="96"/>
      <c r="K66" s="31"/>
    </row>
    <row r="67" spans="3:11" ht="15.75" thickTop="1" x14ac:dyDescent="0.25">
      <c r="C67" s="79" t="s">
        <v>56</v>
      </c>
      <c r="D67" s="80"/>
      <c r="E67" s="80"/>
      <c r="F67" s="80"/>
      <c r="G67" s="80"/>
      <c r="H67" s="80"/>
      <c r="I67" s="80"/>
      <c r="J67" s="81"/>
      <c r="K67" s="32"/>
    </row>
    <row r="68" spans="3:11" ht="15.75" customHeight="1" thickBot="1" x14ac:dyDescent="0.3">
      <c r="C68" s="94" t="s">
        <v>61</v>
      </c>
      <c r="D68" s="95"/>
      <c r="E68" s="95"/>
      <c r="F68" s="95"/>
      <c r="G68" s="95"/>
      <c r="H68" s="95"/>
      <c r="I68" s="95"/>
      <c r="J68" s="96"/>
      <c r="K68" s="31"/>
    </row>
    <row r="69" spans="3:11" ht="15.75" thickTop="1" x14ac:dyDescent="0.25">
      <c r="C69" s="79" t="s">
        <v>57</v>
      </c>
      <c r="D69" s="80"/>
      <c r="E69" s="80"/>
      <c r="F69" s="80"/>
      <c r="G69" s="80"/>
      <c r="H69" s="80"/>
      <c r="I69" s="80"/>
      <c r="J69" s="81"/>
      <c r="K69" s="32"/>
    </row>
    <row r="70" spans="3:11" ht="15.75" customHeight="1" thickBot="1" x14ac:dyDescent="0.3">
      <c r="C70" s="94" t="s">
        <v>58</v>
      </c>
      <c r="D70" s="95"/>
      <c r="E70" s="95"/>
      <c r="F70" s="95"/>
      <c r="G70" s="95"/>
      <c r="H70" s="95"/>
      <c r="I70" s="95"/>
      <c r="J70" s="33"/>
      <c r="K70" s="31"/>
    </row>
    <row r="71" spans="3:11" ht="15.75" thickTop="1" x14ac:dyDescent="0.25">
      <c r="K71" s="7"/>
    </row>
    <row r="72" spans="3:11" x14ac:dyDescent="0.25">
      <c r="C72" s="93" t="s">
        <v>59</v>
      </c>
      <c r="D72" s="93"/>
      <c r="E72" s="93"/>
      <c r="F72" s="93"/>
      <c r="G72" s="93"/>
      <c r="H72" s="93"/>
      <c r="I72" s="93"/>
      <c r="J72" s="93"/>
      <c r="K72" s="37"/>
    </row>
  </sheetData>
  <mergeCells count="42">
    <mergeCell ref="C72:J72"/>
    <mergeCell ref="C63:J63"/>
    <mergeCell ref="C70:I70"/>
    <mergeCell ref="C68:J68"/>
    <mergeCell ref="D37:F37"/>
    <mergeCell ref="C69:J69"/>
    <mergeCell ref="C66:J66"/>
    <mergeCell ref="C67:J67"/>
    <mergeCell ref="D30:F30"/>
    <mergeCell ref="D31:F31"/>
    <mergeCell ref="D32:F32"/>
    <mergeCell ref="D33:F33"/>
    <mergeCell ref="D34:F34"/>
    <mergeCell ref="C7:F7"/>
    <mergeCell ref="C9:C10"/>
    <mergeCell ref="D9:F10"/>
    <mergeCell ref="C12:C13"/>
    <mergeCell ref="D12:F13"/>
    <mergeCell ref="D29:F29"/>
    <mergeCell ref="C14:C16"/>
    <mergeCell ref="D14:F16"/>
    <mergeCell ref="C18:C19"/>
    <mergeCell ref="D18:F19"/>
    <mergeCell ref="C20:C22"/>
    <mergeCell ref="D20:F22"/>
    <mergeCell ref="D28:F28"/>
    <mergeCell ref="D35:F35"/>
    <mergeCell ref="D24:F24"/>
    <mergeCell ref="C44:J44"/>
    <mergeCell ref="C64:J64"/>
    <mergeCell ref="C65:J65"/>
    <mergeCell ref="C62:I62"/>
    <mergeCell ref="F53:G53"/>
    <mergeCell ref="C52:F52"/>
    <mergeCell ref="D57:F57"/>
    <mergeCell ref="D58:F58"/>
    <mergeCell ref="D59:F59"/>
    <mergeCell ref="D60:F60"/>
    <mergeCell ref="D36:F36"/>
    <mergeCell ref="D25:F25"/>
    <mergeCell ref="D26:F26"/>
    <mergeCell ref="D27:F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showGridLines="0" tabSelected="1" zoomScale="110" zoomScaleNormal="110" workbookViewId="0">
      <pane ySplit="3" topLeftCell="A4" activePane="bottomLeft" state="frozen"/>
      <selection pane="bottomLeft" activeCell="B19" sqref="B19"/>
    </sheetView>
  </sheetViews>
  <sheetFormatPr baseColWidth="10" defaultRowHeight="15" x14ac:dyDescent="0.25"/>
  <cols>
    <col min="1" max="1" width="60.125" bestFit="1" customWidth="1"/>
    <col min="2" max="2" width="15.875" bestFit="1" customWidth="1"/>
    <col min="3" max="3" width="14.75" style="40" bestFit="1" customWidth="1"/>
    <col min="4" max="4" width="13.125" style="40" bestFit="1" customWidth="1"/>
    <col min="5" max="5" width="16" style="40" bestFit="1" customWidth="1"/>
    <col min="6" max="6" width="15.625" style="39" customWidth="1"/>
    <col min="7" max="7" width="12.875" style="40" bestFit="1" customWidth="1"/>
    <col min="8" max="8" width="12" style="39" customWidth="1"/>
  </cols>
  <sheetData>
    <row r="1" spans="1:9" ht="21" x14ac:dyDescent="0.35">
      <c r="A1" s="38" t="s">
        <v>98</v>
      </c>
    </row>
    <row r="2" spans="1:9" ht="15.75" thickBot="1" x14ac:dyDescent="0.3"/>
    <row r="3" spans="1:9" ht="53.25" customHeight="1" x14ac:dyDescent="0.25">
      <c r="A3" s="53" t="s">
        <v>64</v>
      </c>
      <c r="B3" s="51" t="s">
        <v>65</v>
      </c>
      <c r="C3" s="51" t="s">
        <v>66</v>
      </c>
      <c r="D3" s="51" t="s">
        <v>80</v>
      </c>
      <c r="E3" s="51" t="s">
        <v>68</v>
      </c>
      <c r="F3" s="51" t="s">
        <v>69</v>
      </c>
      <c r="G3" s="51" t="s">
        <v>67</v>
      </c>
      <c r="H3" s="52" t="s">
        <v>79</v>
      </c>
      <c r="I3" s="66" t="s">
        <v>91</v>
      </c>
    </row>
    <row r="4" spans="1:9" ht="24" customHeight="1" x14ac:dyDescent="0.25">
      <c r="A4" s="57" t="s">
        <v>87</v>
      </c>
      <c r="B4" s="50">
        <f>+AVERAGE(B5:B22)</f>
        <v>0.3993888888888889</v>
      </c>
      <c r="C4" s="49">
        <f>SUM(C5:C22)</f>
        <v>3255725.62</v>
      </c>
      <c r="D4" s="49">
        <f>SUM(D5:D22)</f>
        <v>912207.21000000008</v>
      </c>
      <c r="E4" s="49">
        <f>SUM(E5:E22)</f>
        <v>1324463.3400000001</v>
      </c>
      <c r="F4" s="50">
        <f>+AVERAGE(F5:F22)</f>
        <v>0.39942420114452121</v>
      </c>
      <c r="G4" s="49">
        <f>SUM(G5:G22)</f>
        <v>198986.62999999998</v>
      </c>
      <c r="H4" s="58">
        <f>+AVERAGE(H5:H22)</f>
        <v>3.5483522317305331E-2</v>
      </c>
    </row>
    <row r="5" spans="1:9" ht="24.95" customHeight="1" x14ac:dyDescent="0.25">
      <c r="A5" s="69" t="s">
        <v>77</v>
      </c>
      <c r="B5" s="55">
        <v>0.57540000000000002</v>
      </c>
      <c r="C5" s="46">
        <v>102072.2</v>
      </c>
      <c r="D5" s="46">
        <v>12695.09</v>
      </c>
      <c r="E5" s="46">
        <v>84594.87</v>
      </c>
      <c r="F5" s="42">
        <f>+E5/C5</f>
        <v>0.82877482801389601</v>
      </c>
      <c r="G5" s="46">
        <v>3135.94</v>
      </c>
      <c r="H5" s="43">
        <f>+G5/C5</f>
        <v>3.0722762907040312E-2</v>
      </c>
    </row>
    <row r="6" spans="1:9" ht="24.95" customHeight="1" x14ac:dyDescent="0.25">
      <c r="A6" s="60" t="s">
        <v>78</v>
      </c>
      <c r="B6" s="56">
        <v>0.1429</v>
      </c>
      <c r="C6" s="47">
        <v>833507.94000000006</v>
      </c>
      <c r="D6" s="47">
        <v>161778.74</v>
      </c>
      <c r="E6" s="47">
        <v>444159.03</v>
      </c>
      <c r="F6" s="44">
        <f t="shared" ref="F6:F23" si="0">+E6/C6</f>
        <v>0.53287918289056735</v>
      </c>
      <c r="G6" s="47">
        <v>172123.75</v>
      </c>
      <c r="H6" s="45">
        <f t="shared" ref="H6:H23" si="1">+G6/C6</f>
        <v>0.20650523137188109</v>
      </c>
    </row>
    <row r="7" spans="1:9" ht="24.95" customHeight="1" x14ac:dyDescent="0.25">
      <c r="A7" s="69" t="s">
        <v>76</v>
      </c>
      <c r="B7" s="55">
        <v>7.6399999999999996E-2</v>
      </c>
      <c r="C7" s="46">
        <v>1916298.77</v>
      </c>
      <c r="D7" s="46">
        <v>721583.63</v>
      </c>
      <c r="E7" s="46">
        <v>610912.24</v>
      </c>
      <c r="F7" s="42">
        <f t="shared" si="0"/>
        <v>0.318798012900671</v>
      </c>
      <c r="G7" s="46">
        <v>0</v>
      </c>
      <c r="H7" s="43">
        <f t="shared" si="1"/>
        <v>0</v>
      </c>
    </row>
    <row r="8" spans="1:9" ht="24.95" customHeight="1" x14ac:dyDescent="0.25">
      <c r="A8" s="60" t="s">
        <v>75</v>
      </c>
      <c r="B8" s="56">
        <v>0.47599999999999998</v>
      </c>
      <c r="C8" s="47">
        <v>21203.439999999999</v>
      </c>
      <c r="D8" s="47">
        <v>1351.72</v>
      </c>
      <c r="E8" s="47">
        <v>16226.72</v>
      </c>
      <c r="F8" s="44">
        <f t="shared" si="0"/>
        <v>0.76528714208637849</v>
      </c>
      <c r="G8" s="47">
        <v>0</v>
      </c>
      <c r="H8" s="45">
        <f t="shared" si="1"/>
        <v>0</v>
      </c>
    </row>
    <row r="9" spans="1:9" ht="24.95" customHeight="1" x14ac:dyDescent="0.25">
      <c r="A9" s="69" t="s">
        <v>99</v>
      </c>
      <c r="B9" s="73">
        <v>0.58330000000000004</v>
      </c>
      <c r="C9" s="70">
        <v>0</v>
      </c>
      <c r="D9" s="70">
        <v>0</v>
      </c>
      <c r="E9" s="70">
        <v>0</v>
      </c>
      <c r="F9" s="71"/>
      <c r="G9" s="70">
        <v>0</v>
      </c>
      <c r="H9" s="72">
        <v>0</v>
      </c>
    </row>
    <row r="10" spans="1:9" ht="24.95" customHeight="1" x14ac:dyDescent="0.25">
      <c r="A10" s="60" t="s">
        <v>81</v>
      </c>
      <c r="B10" s="56">
        <v>0.58330000000000004</v>
      </c>
      <c r="C10" s="47">
        <v>27000</v>
      </c>
      <c r="D10" s="47">
        <v>4981.7700000000004</v>
      </c>
      <c r="E10" s="47">
        <v>15273.8</v>
      </c>
      <c r="F10" s="44">
        <f t="shared" si="0"/>
        <v>0.56569629629629625</v>
      </c>
      <c r="G10" s="47">
        <v>940.8</v>
      </c>
      <c r="H10" s="45">
        <f t="shared" si="1"/>
        <v>3.4844444444444442E-2</v>
      </c>
    </row>
    <row r="11" spans="1:9" ht="24.95" customHeight="1" x14ac:dyDescent="0.25">
      <c r="A11" s="69" t="s">
        <v>70</v>
      </c>
      <c r="B11" s="73">
        <v>0.17949999999999999</v>
      </c>
      <c r="C11" s="70">
        <v>112723.11</v>
      </c>
      <c r="D11" s="70">
        <v>3121.04</v>
      </c>
      <c r="E11" s="70">
        <v>52697.24</v>
      </c>
      <c r="F11" s="71">
        <f t="shared" si="0"/>
        <v>0.46749277943094364</v>
      </c>
      <c r="G11" s="70">
        <v>6624.02</v>
      </c>
      <c r="H11" s="72">
        <f t="shared" si="1"/>
        <v>5.8763637731428814E-2</v>
      </c>
    </row>
    <row r="12" spans="1:9" ht="24.95" customHeight="1" x14ac:dyDescent="0.25">
      <c r="A12" s="60" t="s">
        <v>71</v>
      </c>
      <c r="B12" s="56">
        <v>0.58330000000000004</v>
      </c>
      <c r="C12" s="47">
        <v>20500</v>
      </c>
      <c r="D12" s="47">
        <v>0</v>
      </c>
      <c r="E12" s="47">
        <v>10169.6</v>
      </c>
      <c r="F12" s="44">
        <f t="shared" si="0"/>
        <v>0.49607804878048783</v>
      </c>
      <c r="G12" s="47">
        <v>761.6</v>
      </c>
      <c r="H12" s="45">
        <f t="shared" si="1"/>
        <v>3.7151219512195126E-2</v>
      </c>
    </row>
    <row r="13" spans="1:9" ht="24.95" customHeight="1" x14ac:dyDescent="0.25">
      <c r="A13" s="69" t="s">
        <v>82</v>
      </c>
      <c r="B13" s="73">
        <v>0</v>
      </c>
      <c r="C13" s="70">
        <v>5000</v>
      </c>
      <c r="D13" s="70">
        <v>0</v>
      </c>
      <c r="E13" s="70">
        <v>1500</v>
      </c>
      <c r="F13" s="71">
        <f t="shared" si="0"/>
        <v>0.3</v>
      </c>
      <c r="G13" s="70">
        <v>0</v>
      </c>
      <c r="H13" s="72">
        <f t="shared" si="1"/>
        <v>0</v>
      </c>
    </row>
    <row r="14" spans="1:9" ht="24.95" customHeight="1" x14ac:dyDescent="0.25">
      <c r="A14" s="60" t="s">
        <v>83</v>
      </c>
      <c r="B14" s="56">
        <v>0.58330000000000004</v>
      </c>
      <c r="C14" s="47">
        <v>50555</v>
      </c>
      <c r="D14" s="47">
        <v>1842.18</v>
      </c>
      <c r="E14" s="47">
        <v>38896.65</v>
      </c>
      <c r="F14" s="44">
        <f t="shared" si="0"/>
        <v>0.76939274057956686</v>
      </c>
      <c r="G14" s="47">
        <v>7897.68</v>
      </c>
      <c r="H14" s="45">
        <f t="shared" si="1"/>
        <v>0.15621956285233904</v>
      </c>
    </row>
    <row r="15" spans="1:9" ht="24.95" customHeight="1" x14ac:dyDescent="0.25">
      <c r="A15" s="69" t="s">
        <v>73</v>
      </c>
      <c r="B15" s="73">
        <v>0.58330000000000004</v>
      </c>
      <c r="C15" s="70">
        <v>27320.48</v>
      </c>
      <c r="D15" s="70">
        <v>0</v>
      </c>
      <c r="E15" s="70">
        <v>0</v>
      </c>
      <c r="F15" s="71">
        <f t="shared" si="0"/>
        <v>0</v>
      </c>
      <c r="G15" s="70">
        <v>0</v>
      </c>
      <c r="H15" s="72">
        <f t="shared" si="1"/>
        <v>0</v>
      </c>
    </row>
    <row r="16" spans="1:9" ht="24.95" customHeight="1" x14ac:dyDescent="0.25">
      <c r="A16" s="60" t="s">
        <v>84</v>
      </c>
      <c r="B16" s="56">
        <v>0.6694</v>
      </c>
      <c r="C16" s="47">
        <v>69821.5</v>
      </c>
      <c r="D16" s="47">
        <v>1713.78</v>
      </c>
      <c r="E16" s="47">
        <v>35551.71</v>
      </c>
      <c r="F16" s="44">
        <f t="shared" si="0"/>
        <v>0.50917998037853673</v>
      </c>
      <c r="G16" s="47">
        <v>7410.93</v>
      </c>
      <c r="H16" s="45">
        <f t="shared" si="1"/>
        <v>0.10614108834671269</v>
      </c>
    </row>
    <row r="17" spans="1:8" ht="24.95" customHeight="1" x14ac:dyDescent="0.25">
      <c r="A17" s="69" t="s">
        <v>72</v>
      </c>
      <c r="B17" s="73">
        <v>0.56440000000000001</v>
      </c>
      <c r="C17" s="70">
        <v>21023.18</v>
      </c>
      <c r="D17" s="70">
        <v>370.6</v>
      </c>
      <c r="E17" s="70">
        <v>2663.55</v>
      </c>
      <c r="F17" s="71">
        <f t="shared" si="0"/>
        <v>0.1266958661819953</v>
      </c>
      <c r="G17" s="70">
        <v>0</v>
      </c>
      <c r="H17" s="72">
        <f t="shared" si="1"/>
        <v>0</v>
      </c>
    </row>
    <row r="18" spans="1:8" ht="24.95" customHeight="1" x14ac:dyDescent="0.25">
      <c r="A18" s="60" t="s">
        <v>100</v>
      </c>
      <c r="B18" s="56">
        <v>0.4667</v>
      </c>
      <c r="C18" s="47">
        <v>0</v>
      </c>
      <c r="D18" s="47">
        <v>0</v>
      </c>
      <c r="E18" s="47">
        <v>0</v>
      </c>
      <c r="F18" s="44"/>
      <c r="G18" s="47">
        <v>0</v>
      </c>
      <c r="H18" s="45">
        <v>0</v>
      </c>
    </row>
    <row r="19" spans="1:8" ht="24.95" customHeight="1" x14ac:dyDescent="0.25">
      <c r="A19" s="74" t="s">
        <v>74</v>
      </c>
      <c r="B19" s="73">
        <v>0.58330000000000004</v>
      </c>
      <c r="C19" s="70">
        <v>5000</v>
      </c>
      <c r="D19" s="70">
        <v>0</v>
      </c>
      <c r="E19" s="70">
        <v>0</v>
      </c>
      <c r="F19" s="71">
        <f t="shared" si="0"/>
        <v>0</v>
      </c>
      <c r="G19" s="70">
        <v>0</v>
      </c>
      <c r="H19" s="72">
        <f t="shared" si="1"/>
        <v>0</v>
      </c>
    </row>
    <row r="20" spans="1:8" ht="24.95" customHeight="1" x14ac:dyDescent="0.25">
      <c r="A20" s="60" t="s">
        <v>85</v>
      </c>
      <c r="B20" s="56">
        <v>0.53849999999999998</v>
      </c>
      <c r="C20" s="47">
        <v>11000</v>
      </c>
      <c r="D20" s="47">
        <v>2768.66</v>
      </c>
      <c r="E20" s="47">
        <v>91.91</v>
      </c>
      <c r="F20" s="44">
        <f t="shared" si="0"/>
        <v>8.3554545454545444E-3</v>
      </c>
      <c r="G20" s="47">
        <v>91.91</v>
      </c>
      <c r="H20" s="45">
        <f t="shared" si="1"/>
        <v>8.3554545454545444E-3</v>
      </c>
    </row>
    <row r="21" spans="1:8" ht="24.95" customHeight="1" x14ac:dyDescent="0.25">
      <c r="A21" s="74" t="s">
        <v>97</v>
      </c>
      <c r="B21" s="55">
        <v>0</v>
      </c>
      <c r="C21" s="46">
        <v>16700</v>
      </c>
      <c r="D21" s="46">
        <v>0</v>
      </c>
      <c r="E21" s="46">
        <v>11726.02</v>
      </c>
      <c r="F21" s="42">
        <f t="shared" si="0"/>
        <v>0.70215688622754491</v>
      </c>
      <c r="G21" s="46">
        <v>0</v>
      </c>
      <c r="H21" s="43">
        <f t="shared" si="1"/>
        <v>0</v>
      </c>
    </row>
    <row r="22" spans="1:8" ht="24.95" customHeight="1" x14ac:dyDescent="0.25">
      <c r="A22" s="60" t="s">
        <v>86</v>
      </c>
      <c r="B22" s="56">
        <v>0</v>
      </c>
      <c r="C22" s="47">
        <v>16000</v>
      </c>
      <c r="D22" s="47">
        <v>0</v>
      </c>
      <c r="E22" s="47">
        <v>0</v>
      </c>
      <c r="F22" s="44">
        <f t="shared" si="0"/>
        <v>0</v>
      </c>
      <c r="G22" s="47">
        <v>0</v>
      </c>
      <c r="H22" s="45">
        <f t="shared" si="1"/>
        <v>0</v>
      </c>
    </row>
    <row r="23" spans="1:8" ht="24" customHeight="1" x14ac:dyDescent="0.25">
      <c r="A23" s="57" t="s">
        <v>88</v>
      </c>
      <c r="B23" s="48"/>
      <c r="C23" s="49">
        <f>+C24+C25</f>
        <v>2836550.06</v>
      </c>
      <c r="D23" s="49">
        <f t="shared" ref="D23:G23" si="2">+D24+D25</f>
        <v>271962.78999999998</v>
      </c>
      <c r="E23" s="49">
        <f t="shared" si="2"/>
        <v>1679496.42</v>
      </c>
      <c r="F23" s="50">
        <f t="shared" si="0"/>
        <v>0.59209123212160053</v>
      </c>
      <c r="G23" s="49">
        <f t="shared" si="2"/>
        <v>1433821.6300000001</v>
      </c>
      <c r="H23" s="58">
        <f t="shared" si="1"/>
        <v>0.50548081284347224</v>
      </c>
    </row>
    <row r="24" spans="1:8" ht="24.95" customHeight="1" x14ac:dyDescent="0.25">
      <c r="A24" s="59" t="s">
        <v>89</v>
      </c>
      <c r="B24" s="41"/>
      <c r="C24" s="46">
        <v>763950</v>
      </c>
      <c r="D24" s="46">
        <v>95931.83</v>
      </c>
      <c r="E24" s="46">
        <v>600159.1</v>
      </c>
      <c r="F24" s="42">
        <f>+E24/C24</f>
        <v>0.78559997382027613</v>
      </c>
      <c r="G24" s="46">
        <v>354484.31</v>
      </c>
      <c r="H24" s="43">
        <f>+G24/C24</f>
        <v>0.46401506643104917</v>
      </c>
    </row>
    <row r="25" spans="1:8" ht="24.95" customHeight="1" thickBot="1" x14ac:dyDescent="0.3">
      <c r="A25" s="61" t="s">
        <v>90</v>
      </c>
      <c r="B25" s="62"/>
      <c r="C25" s="63">
        <v>2072600.06</v>
      </c>
      <c r="D25" s="63">
        <v>176030.96</v>
      </c>
      <c r="E25" s="63">
        <v>1079337.32</v>
      </c>
      <c r="F25" s="64">
        <f t="shared" ref="F25" si="3">+E25/C25</f>
        <v>0.52076487925991854</v>
      </c>
      <c r="G25" s="63">
        <v>1079337.32</v>
      </c>
      <c r="H25" s="65">
        <f t="shared" ref="H25" si="4">+G25/C25</f>
        <v>0.52076487925991854</v>
      </c>
    </row>
    <row r="26" spans="1:8" x14ac:dyDescent="0.25">
      <c r="C26" s="54"/>
      <c r="D26" s="54"/>
      <c r="E26" s="54"/>
      <c r="F26" s="54"/>
      <c r="G26" s="54"/>
      <c r="H26" s="54"/>
    </row>
    <row r="27" spans="1:8" x14ac:dyDescent="0.25">
      <c r="C27"/>
      <c r="D27"/>
      <c r="E27"/>
      <c r="F27"/>
      <c r="G27"/>
      <c r="H27"/>
    </row>
  </sheetData>
  <pageMargins left="0.7" right="0.7" top="0.75" bottom="0.75" header="0.3" footer="0.3"/>
  <pageSetup scale="76" orientation="landscape" horizontalDpi="4294967295" verticalDpi="4294967295" r:id="rId1"/>
  <ignoredErrors>
    <ignoredError sqref="F4:G4 F2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6"/>
  <sheetViews>
    <sheetView showGridLines="0" topLeftCell="F1" workbookViewId="0">
      <selection activeCell="A2" sqref="A2"/>
    </sheetView>
  </sheetViews>
  <sheetFormatPr baseColWidth="10" defaultRowHeight="15" x14ac:dyDescent="0.25"/>
  <sheetData>
    <row r="2" spans="1:1" ht="18.75" x14ac:dyDescent="0.3">
      <c r="A2" s="68" t="s">
        <v>95</v>
      </c>
    </row>
    <row r="3" spans="1:1" ht="18.75" x14ac:dyDescent="0.3">
      <c r="A3" s="67" t="s">
        <v>94</v>
      </c>
    </row>
    <row r="4" spans="1:1" ht="18.75" x14ac:dyDescent="0.3">
      <c r="A4" s="67" t="s">
        <v>92</v>
      </c>
    </row>
    <row r="5" spans="1:1" ht="18.75" x14ac:dyDescent="0.3">
      <c r="A5" s="67" t="s">
        <v>93</v>
      </c>
    </row>
    <row r="6" spans="1:1" ht="18.75" x14ac:dyDescent="0.3">
      <c r="A6" s="6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AVANCE PROGRAMATICO</vt:lpstr>
      <vt:lpstr>TABLA</vt:lpstr>
      <vt:lpstr>Presentaciones</vt:lpstr>
      <vt:lpstr>TABLA!Área_de_impresión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2017-08-28T18:22:43Z</dcterms:modified>
</cp:coreProperties>
</file>