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50" activeTab="2"/>
  </bookViews>
  <sheets>
    <sheet name="Porcentajes al 20%" sheetId="11" r:id="rId1"/>
    <sheet name="Porcentajes al 22.5%)" sheetId="10" r:id="rId2"/>
    <sheet name="Porcentajes al 25%" sheetId="9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9" l="1"/>
  <c r="U54" i="9"/>
  <c r="U55" i="9"/>
  <c r="U56" i="9"/>
  <c r="U57" i="9"/>
  <c r="U58" i="9"/>
  <c r="U59" i="9"/>
  <c r="U60" i="9"/>
  <c r="U53" i="9"/>
  <c r="V48" i="9"/>
  <c r="U48" i="9"/>
  <c r="Q48" i="9"/>
  <c r="P48" i="9"/>
  <c r="L48" i="9"/>
  <c r="K48" i="9"/>
  <c r="G48" i="9"/>
  <c r="F48" i="9"/>
  <c r="B48" i="9"/>
  <c r="A48" i="9"/>
  <c r="P48" i="10"/>
  <c r="K48" i="10"/>
  <c r="K54" i="11"/>
  <c r="P55" i="11"/>
  <c r="U55" i="11"/>
  <c r="U56" i="11"/>
  <c r="U57" i="11"/>
  <c r="U58" i="11"/>
  <c r="U59" i="11"/>
  <c r="U60" i="11"/>
  <c r="U61" i="11"/>
  <c r="U54" i="11"/>
  <c r="V53" i="10"/>
  <c r="U54" i="10"/>
  <c r="U55" i="10"/>
  <c r="U56" i="10"/>
  <c r="U57" i="10"/>
  <c r="U58" i="10"/>
  <c r="U59" i="10"/>
  <c r="U60" i="10"/>
  <c r="U53" i="10"/>
  <c r="V48" i="10"/>
  <c r="U48" i="10"/>
  <c r="Q48" i="10"/>
  <c r="L48" i="10"/>
  <c r="G48" i="10"/>
  <c r="F48" i="10"/>
  <c r="B48" i="10"/>
  <c r="A48" i="10"/>
  <c r="Q49" i="11"/>
  <c r="V49" i="11"/>
  <c r="U49" i="11"/>
  <c r="P49" i="11"/>
  <c r="L49" i="11"/>
  <c r="K49" i="11"/>
  <c r="G49" i="11"/>
  <c r="F49" i="11"/>
  <c r="B49" i="11"/>
  <c r="A49" i="11"/>
  <c r="V27" i="11" l="1"/>
  <c r="V29" i="11" s="1"/>
  <c r="U34" i="11" s="1"/>
  <c r="U38" i="11" s="1"/>
  <c r="Q27" i="11"/>
  <c r="Q29" i="11" s="1"/>
  <c r="P34" i="11" s="1"/>
  <c r="P38" i="11" s="1"/>
  <c r="L27" i="11"/>
  <c r="L29" i="11" s="1"/>
  <c r="K34" i="11" s="1"/>
  <c r="K38" i="11" s="1"/>
  <c r="G27" i="11"/>
  <c r="G29" i="11" s="1"/>
  <c r="F34" i="11" s="1"/>
  <c r="F38" i="11" s="1"/>
  <c r="C27" i="11"/>
  <c r="C29" i="11" s="1"/>
  <c r="B34" i="11" s="1"/>
  <c r="B38" i="11" s="1"/>
  <c r="B27" i="11"/>
  <c r="B29" i="11" s="1"/>
  <c r="A34" i="11" s="1"/>
  <c r="A38" i="11" s="1"/>
  <c r="W26" i="11"/>
  <c r="W27" i="11" s="1"/>
  <c r="R26" i="11"/>
  <c r="M26" i="11"/>
  <c r="M27" i="11" s="1"/>
  <c r="M29" i="11" s="1"/>
  <c r="L34" i="11" s="1"/>
  <c r="L38" i="11" s="1"/>
  <c r="H26" i="11"/>
  <c r="H27" i="11" s="1"/>
  <c r="G8" i="11"/>
  <c r="F13" i="11" s="1"/>
  <c r="F17" i="11" s="1"/>
  <c r="V5" i="11"/>
  <c r="V8" i="11" s="1"/>
  <c r="U13" i="11" s="1"/>
  <c r="U17" i="11" s="1"/>
  <c r="Q5" i="11"/>
  <c r="Q8" i="11" s="1"/>
  <c r="P13" i="11" s="1"/>
  <c r="P17" i="11" s="1"/>
  <c r="L5" i="11"/>
  <c r="L8" i="11" s="1"/>
  <c r="K13" i="11" s="1"/>
  <c r="K17" i="11" s="1"/>
  <c r="G5" i="11"/>
  <c r="C5" i="11"/>
  <c r="C8" i="11" s="1"/>
  <c r="B13" i="11" s="1"/>
  <c r="B17" i="11" s="1"/>
  <c r="B5" i="11"/>
  <c r="B8" i="11" s="1"/>
  <c r="A13" i="11" s="1"/>
  <c r="A17" i="11" s="1"/>
  <c r="W4" i="11"/>
  <c r="W5" i="11" s="1"/>
  <c r="R4" i="11"/>
  <c r="R5" i="11" s="1"/>
  <c r="M4" i="11"/>
  <c r="M5" i="11" s="1"/>
  <c r="H4" i="11"/>
  <c r="R27" i="11" l="1"/>
  <c r="R29" i="11" s="1"/>
  <c r="Q34" i="11" s="1"/>
  <c r="Q38" i="11" s="1"/>
  <c r="R8" i="11"/>
  <c r="Q13" i="11" s="1"/>
  <c r="Q17" i="11" s="1"/>
  <c r="H29" i="11"/>
  <c r="G34" i="11" s="1"/>
  <c r="G38" i="11" s="1"/>
  <c r="F60" i="11"/>
  <c r="F58" i="11"/>
  <c r="F56" i="11"/>
  <c r="F54" i="11"/>
  <c r="F45" i="11"/>
  <c r="F43" i="11"/>
  <c r="F61" i="11"/>
  <c r="F59" i="11"/>
  <c r="F57" i="11"/>
  <c r="F55" i="11"/>
  <c r="F44" i="11"/>
  <c r="F42" i="11"/>
  <c r="L61" i="11"/>
  <c r="L59" i="11"/>
  <c r="L57" i="11"/>
  <c r="L55" i="11"/>
  <c r="L44" i="11"/>
  <c r="L42" i="11"/>
  <c r="L60" i="11"/>
  <c r="L56" i="11"/>
  <c r="L45" i="11"/>
  <c r="L43" i="11"/>
  <c r="L58" i="11"/>
  <c r="L54" i="11"/>
  <c r="P60" i="11"/>
  <c r="P58" i="11"/>
  <c r="P56" i="11"/>
  <c r="P54" i="11"/>
  <c r="P45" i="11"/>
  <c r="P43" i="11"/>
  <c r="P61" i="11"/>
  <c r="P59" i="11"/>
  <c r="P57" i="11"/>
  <c r="P44" i="11"/>
  <c r="P42" i="11"/>
  <c r="U44" i="11"/>
  <c r="U42" i="11"/>
  <c r="U45" i="11"/>
  <c r="U43" i="11"/>
  <c r="G60" i="11"/>
  <c r="G58" i="11"/>
  <c r="G56" i="11"/>
  <c r="G54" i="11"/>
  <c r="G45" i="11"/>
  <c r="G43" i="11"/>
  <c r="G61" i="11"/>
  <c r="G57" i="11"/>
  <c r="G42" i="11"/>
  <c r="G59" i="11"/>
  <c r="G55" i="11"/>
  <c r="G44" i="11"/>
  <c r="A61" i="11"/>
  <c r="A59" i="11"/>
  <c r="A57" i="11"/>
  <c r="A55" i="11"/>
  <c r="A44" i="11"/>
  <c r="A42" i="11"/>
  <c r="A60" i="11"/>
  <c r="A58" i="11"/>
  <c r="A56" i="11"/>
  <c r="A54" i="11"/>
  <c r="A45" i="11"/>
  <c r="A43" i="11"/>
  <c r="K61" i="11"/>
  <c r="K59" i="11"/>
  <c r="K57" i="11"/>
  <c r="K55" i="11"/>
  <c r="K44" i="11"/>
  <c r="K42" i="11"/>
  <c r="K60" i="11"/>
  <c r="K58" i="11"/>
  <c r="K56" i="11"/>
  <c r="K45" i="11"/>
  <c r="K43" i="11"/>
  <c r="B61" i="11"/>
  <c r="B59" i="11"/>
  <c r="B57" i="11"/>
  <c r="B55" i="11"/>
  <c r="B44" i="11"/>
  <c r="B42" i="11"/>
  <c r="B58" i="11"/>
  <c r="B54" i="11"/>
  <c r="B60" i="11"/>
  <c r="B56" i="11"/>
  <c r="B45" i="11"/>
  <c r="B43" i="11"/>
  <c r="H5" i="11"/>
  <c r="H8" i="11" s="1"/>
  <c r="G13" i="11" s="1"/>
  <c r="G17" i="11" s="1"/>
  <c r="M8" i="11"/>
  <c r="L13" i="11" s="1"/>
  <c r="L17" i="11" s="1"/>
  <c r="W8" i="11"/>
  <c r="V13" i="11" s="1"/>
  <c r="V17" i="11" s="1"/>
  <c r="W29" i="11"/>
  <c r="V34" i="11" s="1"/>
  <c r="V38" i="11" s="1"/>
  <c r="Q58" i="11" l="1"/>
  <c r="Q43" i="11"/>
  <c r="Q61" i="11"/>
  <c r="Q54" i="11"/>
  <c r="Q56" i="11"/>
  <c r="Q59" i="11"/>
  <c r="Q60" i="11"/>
  <c r="Q45" i="11"/>
  <c r="Q44" i="11"/>
  <c r="Q42" i="11"/>
  <c r="Q57" i="11"/>
  <c r="Q55" i="11"/>
  <c r="V61" i="11"/>
  <c r="V59" i="11"/>
  <c r="V57" i="11"/>
  <c r="V55" i="11"/>
  <c r="V44" i="11"/>
  <c r="V42" i="11"/>
  <c r="V58" i="11"/>
  <c r="V54" i="11"/>
  <c r="V56" i="11"/>
  <c r="V45" i="11"/>
  <c r="V60" i="11"/>
  <c r="V43" i="11"/>
  <c r="Q28" i="10" l="1"/>
  <c r="P33" i="10" s="1"/>
  <c r="P37" i="10" s="1"/>
  <c r="C28" i="10"/>
  <c r="B33" i="10" s="1"/>
  <c r="B37" i="10" s="1"/>
  <c r="V26" i="10"/>
  <c r="V28" i="10" s="1"/>
  <c r="U33" i="10" s="1"/>
  <c r="U37" i="10" s="1"/>
  <c r="Q26" i="10"/>
  <c r="L26" i="10"/>
  <c r="L28" i="10" s="1"/>
  <c r="K33" i="10" s="1"/>
  <c r="K37" i="10" s="1"/>
  <c r="H26" i="10"/>
  <c r="H28" i="10" s="1"/>
  <c r="G33" i="10" s="1"/>
  <c r="G37" i="10" s="1"/>
  <c r="G26" i="10"/>
  <c r="G28" i="10" s="1"/>
  <c r="F33" i="10" s="1"/>
  <c r="F37" i="10" s="1"/>
  <c r="C26" i="10"/>
  <c r="B26" i="10"/>
  <c r="B28" i="10" s="1"/>
  <c r="A33" i="10" s="1"/>
  <c r="A37" i="10" s="1"/>
  <c r="W25" i="10"/>
  <c r="W26" i="10" s="1"/>
  <c r="R25" i="10"/>
  <c r="R26" i="10" s="1"/>
  <c r="R28" i="10" s="1"/>
  <c r="Q33" i="10" s="1"/>
  <c r="Q37" i="10" s="1"/>
  <c r="M25" i="10"/>
  <c r="H25" i="10"/>
  <c r="R8" i="10"/>
  <c r="Q13" i="10" s="1"/>
  <c r="Q17" i="10" s="1"/>
  <c r="V5" i="10"/>
  <c r="V8" i="10" s="1"/>
  <c r="U13" i="10" s="1"/>
  <c r="U17" i="10" s="1"/>
  <c r="Q5" i="10"/>
  <c r="Q8" i="10" s="1"/>
  <c r="P13" i="10" s="1"/>
  <c r="P17" i="10" s="1"/>
  <c r="L5" i="10"/>
  <c r="L8" i="10" s="1"/>
  <c r="K13" i="10" s="1"/>
  <c r="K17" i="10" s="1"/>
  <c r="G5" i="10"/>
  <c r="G8" i="10" s="1"/>
  <c r="F13" i="10" s="1"/>
  <c r="F17" i="10" s="1"/>
  <c r="C5" i="10"/>
  <c r="C8" i="10" s="1"/>
  <c r="B13" i="10" s="1"/>
  <c r="B17" i="10" s="1"/>
  <c r="B5" i="10"/>
  <c r="B8" i="10" s="1"/>
  <c r="A13" i="10" s="1"/>
  <c r="A17" i="10" s="1"/>
  <c r="W4" i="10"/>
  <c r="R4" i="10"/>
  <c r="R5" i="10" s="1"/>
  <c r="M4" i="10"/>
  <c r="M5" i="10" s="1"/>
  <c r="H4" i="10"/>
  <c r="H5" i="10" s="1"/>
  <c r="W8" i="10" l="1"/>
  <c r="V13" i="10" s="1"/>
  <c r="V17" i="10" s="1"/>
  <c r="W5" i="10"/>
  <c r="G60" i="10"/>
  <c r="G58" i="10"/>
  <c r="G56" i="10"/>
  <c r="G54" i="10"/>
  <c r="G43" i="10"/>
  <c r="G41" i="10"/>
  <c r="G59" i="10"/>
  <c r="G57" i="10"/>
  <c r="G55" i="10"/>
  <c r="G53" i="10"/>
  <c r="G44" i="10"/>
  <c r="G42" i="10"/>
  <c r="B59" i="10"/>
  <c r="B57" i="10"/>
  <c r="B55" i="10"/>
  <c r="B53" i="10"/>
  <c r="B44" i="10"/>
  <c r="B42" i="10"/>
  <c r="B60" i="10"/>
  <c r="B58" i="10"/>
  <c r="B56" i="10"/>
  <c r="B54" i="10"/>
  <c r="B43" i="10"/>
  <c r="B41" i="10"/>
  <c r="Q60" i="10"/>
  <c r="Q58" i="10"/>
  <c r="Q56" i="10"/>
  <c r="Q54" i="10"/>
  <c r="Q43" i="10"/>
  <c r="Q41" i="10"/>
  <c r="Q59" i="10"/>
  <c r="Q57" i="10"/>
  <c r="Q55" i="10"/>
  <c r="Q53" i="10"/>
  <c r="Q44" i="10"/>
  <c r="Q42" i="10"/>
  <c r="A60" i="10"/>
  <c r="A58" i="10"/>
  <c r="A56" i="10"/>
  <c r="A54" i="10"/>
  <c r="A43" i="10"/>
  <c r="A41" i="10"/>
  <c r="A59" i="10"/>
  <c r="A57" i="10"/>
  <c r="A55" i="10"/>
  <c r="A53" i="10"/>
  <c r="A44" i="10"/>
  <c r="A42" i="10"/>
  <c r="P59" i="10"/>
  <c r="P57" i="10"/>
  <c r="P55" i="10"/>
  <c r="P53" i="10"/>
  <c r="P44" i="10"/>
  <c r="P42" i="10"/>
  <c r="P60" i="10"/>
  <c r="P58" i="10"/>
  <c r="P56" i="10"/>
  <c r="P54" i="10"/>
  <c r="P43" i="10"/>
  <c r="P41" i="10"/>
  <c r="F59" i="10"/>
  <c r="F57" i="10"/>
  <c r="F55" i="10"/>
  <c r="F53" i="10"/>
  <c r="F44" i="10"/>
  <c r="F42" i="10"/>
  <c r="F60" i="10"/>
  <c r="F58" i="10"/>
  <c r="F56" i="10"/>
  <c r="F54" i="10"/>
  <c r="F43" i="10"/>
  <c r="F41" i="10"/>
  <c r="M8" i="10"/>
  <c r="L13" i="10" s="1"/>
  <c r="L17" i="10" s="1"/>
  <c r="K60" i="10"/>
  <c r="K58" i="10"/>
  <c r="K56" i="10"/>
  <c r="K54" i="10"/>
  <c r="K43" i="10"/>
  <c r="K41" i="10"/>
  <c r="K59" i="10"/>
  <c r="K57" i="10"/>
  <c r="K55" i="10"/>
  <c r="K53" i="10"/>
  <c r="K44" i="10"/>
  <c r="K42" i="10"/>
  <c r="U43" i="10"/>
  <c r="U41" i="10"/>
  <c r="U44" i="10"/>
  <c r="U42" i="10"/>
  <c r="W28" i="10"/>
  <c r="V33" i="10" s="1"/>
  <c r="V37" i="10" s="1"/>
  <c r="H8" i="10"/>
  <c r="G13" i="10" s="1"/>
  <c r="G17" i="10" s="1"/>
  <c r="M26" i="10"/>
  <c r="M28" i="10" s="1"/>
  <c r="L33" i="10" s="1"/>
  <c r="L37" i="10" s="1"/>
  <c r="Q54" i="9"/>
  <c r="Q56" i="9"/>
  <c r="Q57" i="9"/>
  <c r="Q58" i="9"/>
  <c r="Q60" i="9"/>
  <c r="Q53" i="9"/>
  <c r="P54" i="9"/>
  <c r="P58" i="9"/>
  <c r="F60" i="9"/>
  <c r="F55" i="9"/>
  <c r="F56" i="9"/>
  <c r="F57" i="9"/>
  <c r="F59" i="9"/>
  <c r="F53" i="9"/>
  <c r="B54" i="9"/>
  <c r="B55" i="9"/>
  <c r="B58" i="9"/>
  <c r="B60" i="9"/>
  <c r="A56" i="9"/>
  <c r="A60" i="9"/>
  <c r="V26" i="9"/>
  <c r="V28" i="9" s="1"/>
  <c r="U33" i="9" s="1"/>
  <c r="U37" i="9" s="1"/>
  <c r="Q26" i="9"/>
  <c r="Q28" i="9" s="1"/>
  <c r="P33" i="9" s="1"/>
  <c r="P37" i="9" s="1"/>
  <c r="P55" i="9" s="1"/>
  <c r="L26" i="9"/>
  <c r="L28" i="9" s="1"/>
  <c r="K33" i="9" s="1"/>
  <c r="K37" i="9" s="1"/>
  <c r="K60" i="9" s="1"/>
  <c r="G26" i="9"/>
  <c r="G28" i="9" s="1"/>
  <c r="F33" i="9" s="1"/>
  <c r="F37" i="9" s="1"/>
  <c r="F54" i="9" s="1"/>
  <c r="C26" i="9"/>
  <c r="C28" i="9" s="1"/>
  <c r="B33" i="9" s="1"/>
  <c r="B37" i="9" s="1"/>
  <c r="B26" i="9"/>
  <c r="B28" i="9" s="1"/>
  <c r="A33" i="9" s="1"/>
  <c r="A37" i="9" s="1"/>
  <c r="W25" i="9"/>
  <c r="W26" i="9" s="1"/>
  <c r="R25" i="9"/>
  <c r="R26" i="9" s="1"/>
  <c r="R28" i="9" s="1"/>
  <c r="Q33" i="9" s="1"/>
  <c r="Q37" i="9" s="1"/>
  <c r="Q55" i="9" s="1"/>
  <c r="M25" i="9"/>
  <c r="H25" i="9"/>
  <c r="V8" i="9"/>
  <c r="U13" i="9" s="1"/>
  <c r="U17" i="9" s="1"/>
  <c r="V5" i="9"/>
  <c r="Q5" i="9"/>
  <c r="Q8" i="9" s="1"/>
  <c r="P13" i="9" s="1"/>
  <c r="P17" i="9" s="1"/>
  <c r="L5" i="9"/>
  <c r="L8" i="9" s="1"/>
  <c r="K13" i="9" s="1"/>
  <c r="K17" i="9" s="1"/>
  <c r="H5" i="9"/>
  <c r="G5" i="9"/>
  <c r="G8" i="9" s="1"/>
  <c r="F13" i="9" s="1"/>
  <c r="F17" i="9" s="1"/>
  <c r="C5" i="9"/>
  <c r="C8" i="9" s="1"/>
  <c r="B13" i="9" s="1"/>
  <c r="B17" i="9" s="1"/>
  <c r="B5" i="9"/>
  <c r="B8" i="9" s="1"/>
  <c r="A13" i="9" s="1"/>
  <c r="A17" i="9" s="1"/>
  <c r="W4" i="9"/>
  <c r="R4" i="9"/>
  <c r="R5" i="9" s="1"/>
  <c r="M4" i="9"/>
  <c r="M5" i="9" s="1"/>
  <c r="H4" i="9"/>
  <c r="K56" i="9" l="1"/>
  <c r="A59" i="9"/>
  <c r="A55" i="9"/>
  <c r="K59" i="9"/>
  <c r="K55" i="9"/>
  <c r="P53" i="9"/>
  <c r="P57" i="9"/>
  <c r="A58" i="9"/>
  <c r="A54" i="9"/>
  <c r="B57" i="9"/>
  <c r="B59" i="9"/>
  <c r="K58" i="9"/>
  <c r="K54" i="9"/>
  <c r="P56" i="9"/>
  <c r="A53" i="9"/>
  <c r="A57" i="9"/>
  <c r="B53" i="9"/>
  <c r="B56" i="9"/>
  <c r="F58" i="9"/>
  <c r="K53" i="9"/>
  <c r="K57" i="9"/>
  <c r="P59" i="9"/>
  <c r="Q59" i="9"/>
  <c r="L59" i="10"/>
  <c r="L57" i="10"/>
  <c r="L55" i="10"/>
  <c r="L53" i="10"/>
  <c r="L44" i="10"/>
  <c r="L42" i="10"/>
  <c r="L60" i="10"/>
  <c r="L58" i="10"/>
  <c r="L56" i="10"/>
  <c r="L54" i="10"/>
  <c r="L43" i="10"/>
  <c r="L41" i="10"/>
  <c r="V59" i="10"/>
  <c r="V57" i="10"/>
  <c r="V55" i="10"/>
  <c r="V44" i="10"/>
  <c r="V42" i="10"/>
  <c r="V60" i="10"/>
  <c r="V58" i="10"/>
  <c r="V56" i="10"/>
  <c r="V54" i="10"/>
  <c r="V43" i="10"/>
  <c r="V41" i="10"/>
  <c r="H8" i="9"/>
  <c r="G13" i="9" s="1"/>
  <c r="G17" i="9" s="1"/>
  <c r="W5" i="9"/>
  <c r="W8" i="9" s="1"/>
  <c r="V13" i="9" s="1"/>
  <c r="V17" i="9" s="1"/>
  <c r="W28" i="9"/>
  <c r="V33" i="9" s="1"/>
  <c r="V37" i="9" s="1"/>
  <c r="K44" i="9"/>
  <c r="K42" i="9"/>
  <c r="K43" i="9"/>
  <c r="K41" i="9"/>
  <c r="F43" i="9"/>
  <c r="F41" i="9"/>
  <c r="F42" i="9"/>
  <c r="F44" i="9"/>
  <c r="A44" i="9"/>
  <c r="A42" i="9"/>
  <c r="A43" i="9"/>
  <c r="A41" i="9"/>
  <c r="P43" i="9"/>
  <c r="P41" i="9"/>
  <c r="P42" i="9"/>
  <c r="P44" i="9"/>
  <c r="U44" i="9"/>
  <c r="U42" i="9"/>
  <c r="H26" i="9"/>
  <c r="H28" i="9" s="1"/>
  <c r="G33" i="9" s="1"/>
  <c r="G37" i="9" s="1"/>
  <c r="R8" i="9"/>
  <c r="Q13" i="9" s="1"/>
  <c r="Q17" i="9" s="1"/>
  <c r="Q43" i="9"/>
  <c r="Q41" i="9"/>
  <c r="Q44" i="9"/>
  <c r="Q42" i="9"/>
  <c r="M8" i="9"/>
  <c r="L13" i="9" s="1"/>
  <c r="L17" i="9" s="1"/>
  <c r="U41" i="9"/>
  <c r="B44" i="9"/>
  <c r="B42" i="9"/>
  <c r="B43" i="9"/>
  <c r="B41" i="9"/>
  <c r="U43" i="9"/>
  <c r="M26" i="9"/>
  <c r="M28" i="9" s="1"/>
  <c r="L33" i="9" s="1"/>
  <c r="L37" i="9" s="1"/>
  <c r="G57" i="9" l="1"/>
  <c r="G54" i="9"/>
  <c r="G58" i="9"/>
  <c r="G55" i="9"/>
  <c r="G59" i="9"/>
  <c r="G56" i="9"/>
  <c r="G60" i="9"/>
  <c r="G53" i="9"/>
  <c r="L56" i="9"/>
  <c r="L60" i="9"/>
  <c r="L57" i="9"/>
  <c r="L53" i="9"/>
  <c r="L54" i="9"/>
  <c r="L58" i="9"/>
  <c r="L55" i="9"/>
  <c r="L59" i="9"/>
  <c r="V43" i="9"/>
  <c r="V56" i="9"/>
  <c r="V60" i="9"/>
  <c r="V57" i="9"/>
  <c r="V53" i="9"/>
  <c r="V54" i="9"/>
  <c r="V58" i="9"/>
  <c r="V55" i="9"/>
  <c r="V59" i="9"/>
  <c r="V41" i="9"/>
  <c r="V42" i="9"/>
  <c r="V44" i="9"/>
  <c r="L44" i="9"/>
  <c r="L42" i="9"/>
  <c r="L43" i="9"/>
  <c r="L41" i="9"/>
  <c r="G43" i="9"/>
  <c r="G41" i="9"/>
  <c r="G44" i="9"/>
  <c r="G42" i="9"/>
</calcChain>
</file>

<file path=xl/sharedStrings.xml><?xml version="1.0" encoding="utf-8"?>
<sst xmlns="http://schemas.openxmlformats.org/spreadsheetml/2006/main" count="543" uniqueCount="21">
  <si>
    <t>Terreno crudo</t>
  </si>
  <si>
    <t>A bruta</t>
  </si>
  <si>
    <t>Infraestructura</t>
  </si>
  <si>
    <t>COD</t>
  </si>
  <si>
    <t>suma</t>
  </si>
  <si>
    <t>PVP</t>
  </si>
  <si>
    <t>DMQ</t>
  </si>
  <si>
    <t>MERCADO</t>
  </si>
  <si>
    <t>PVP- COSTO</t>
  </si>
  <si>
    <t>UTILIDAD NETA</t>
  </si>
  <si>
    <t>UTILIDAD BRUTA</t>
  </si>
  <si>
    <t>CAPTURA</t>
  </si>
  <si>
    <t>SIN COD</t>
  </si>
  <si>
    <t>SAN PATRICIO- Cumbayá</t>
  </si>
  <si>
    <t>HOTEL HOLIDAY INN - Tababela</t>
  </si>
  <si>
    <t>NÁPOLES - Puembo</t>
  </si>
  <si>
    <t>CITIVALL- Tumbaco</t>
  </si>
  <si>
    <t>Flexiplast - Pifo</t>
  </si>
  <si>
    <t>UTILIDAD NETA (-22%-15%)</t>
  </si>
  <si>
    <t>% DE CAPTURA DE LA UTILDIAD NETA</t>
  </si>
  <si>
    <t>COD/UTILIDAD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</si>
</sst>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3" borderId="9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 applyBorder="1"/>
    <xf numFmtId="0" fontId="1" fillId="3" borderId="6" xfId="0" applyFont="1" applyFill="1" applyBorder="1"/>
    <xf numFmtId="0" fontId="1" fillId="3" borderId="8" xfId="0" applyFont="1" applyFill="1" applyBorder="1" applyAlignment="1">
      <alignment horizontal="center"/>
    </xf>
    <xf numFmtId="0" fontId="0" fillId="3" borderId="8" xfId="0" applyFill="1" applyBorder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9" fontId="0" fillId="3" borderId="0" xfId="0" applyNumberFormat="1" applyFill="1" applyBorder="1"/>
    <xf numFmtId="0" fontId="0" fillId="3" borderId="12" xfId="0" applyFill="1" applyBorder="1"/>
    <xf numFmtId="0" fontId="0" fillId="3" borderId="13" xfId="0" applyFill="1" applyBorder="1"/>
    <xf numFmtId="2" fontId="1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9" fontId="1" fillId="3" borderId="6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9" fontId="0" fillId="3" borderId="0" xfId="0" applyNumberFormat="1" applyFill="1"/>
    <xf numFmtId="0" fontId="0" fillId="0" borderId="9" xfId="0" applyBorder="1"/>
    <xf numFmtId="0" fontId="0" fillId="0" borderId="13" xfId="0" applyBorder="1"/>
    <xf numFmtId="0" fontId="0" fillId="3" borderId="1" xfId="0" applyFill="1" applyBorder="1" applyAlignment="1">
      <alignment horizontal="center"/>
    </xf>
    <xf numFmtId="2" fontId="0" fillId="3" borderId="11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2" fontId="0" fillId="6" borderId="2" xfId="0" applyNumberFormat="1" applyFill="1" applyBorder="1"/>
    <xf numFmtId="9" fontId="0" fillId="6" borderId="0" xfId="0" applyNumberFormat="1" applyFill="1"/>
    <xf numFmtId="2" fontId="0" fillId="7" borderId="2" xfId="0" applyNumberFormat="1" applyFill="1" applyBorder="1"/>
    <xf numFmtId="2" fontId="0" fillId="7" borderId="8" xfId="0" applyNumberFormat="1" applyFill="1" applyBorder="1"/>
    <xf numFmtId="2" fontId="0" fillId="8" borderId="2" xfId="0" applyNumberFormat="1" applyFill="1" applyBorder="1"/>
    <xf numFmtId="2" fontId="0" fillId="0" borderId="8" xfId="0" applyNumberFormat="1" applyFill="1" applyBorder="1"/>
    <xf numFmtId="2" fontId="0" fillId="0" borderId="2" xfId="0" applyNumberFormat="1" applyFill="1" applyBorder="1"/>
    <xf numFmtId="0" fontId="0" fillId="0" borderId="12" xfId="0" applyBorder="1"/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2"/>
  <sheetViews>
    <sheetView topLeftCell="F20" workbookViewId="0">
      <selection activeCell="R52" sqref="R52"/>
    </sheetView>
  </sheetViews>
  <sheetFormatPr baseColWidth="10" defaultRowHeight="15" x14ac:dyDescent="0.25"/>
  <cols>
    <col min="1" max="1" width="14.28515625" bestFit="1" customWidth="1"/>
    <col min="2" max="2" width="12.5703125" bestFit="1" customWidth="1"/>
    <col min="6" max="6" width="18.7109375" bestFit="1" customWidth="1"/>
    <col min="7" max="7" width="14.28515625" bestFit="1" customWidth="1"/>
    <col min="8" max="8" width="11.7109375" bestFit="1" customWidth="1"/>
    <col min="11" max="11" width="14.140625" bestFit="1" customWidth="1"/>
  </cols>
  <sheetData>
    <row r="2" spans="1:24" x14ac:dyDescent="0.25">
      <c r="A2" s="5" t="s">
        <v>13</v>
      </c>
      <c r="B2" s="6"/>
      <c r="C2" s="6"/>
      <c r="D2" s="7"/>
      <c r="F2" s="5" t="s">
        <v>14</v>
      </c>
      <c r="G2" s="6"/>
      <c r="H2" s="6"/>
      <c r="I2" s="7"/>
      <c r="K2" s="5" t="s">
        <v>15</v>
      </c>
      <c r="L2" s="6"/>
      <c r="M2" s="6"/>
      <c r="N2" s="7"/>
      <c r="P2" s="5" t="s">
        <v>16</v>
      </c>
      <c r="Q2" s="6"/>
      <c r="R2" s="6"/>
      <c r="S2" s="7"/>
      <c r="U2" s="5" t="s">
        <v>17</v>
      </c>
      <c r="V2" s="6"/>
      <c r="W2" s="6"/>
      <c r="X2" s="7"/>
    </row>
    <row r="3" spans="1:24" x14ac:dyDescent="0.25">
      <c r="A3" s="8"/>
      <c r="B3" s="4" t="s">
        <v>6</v>
      </c>
      <c r="C3" s="4" t="s">
        <v>7</v>
      </c>
      <c r="D3" s="55" t="s">
        <v>5</v>
      </c>
      <c r="F3" s="8"/>
      <c r="G3" s="4" t="s">
        <v>6</v>
      </c>
      <c r="H3" s="4" t="s">
        <v>7</v>
      </c>
      <c r="I3" s="55" t="s">
        <v>5</v>
      </c>
      <c r="K3" s="8"/>
      <c r="L3" s="4" t="s">
        <v>6</v>
      </c>
      <c r="M3" s="4" t="s">
        <v>7</v>
      </c>
      <c r="N3" s="55" t="s">
        <v>5</v>
      </c>
      <c r="P3" s="8"/>
      <c r="Q3" s="4" t="s">
        <v>6</v>
      </c>
      <c r="R3" s="4" t="s">
        <v>7</v>
      </c>
      <c r="S3" s="55" t="s">
        <v>5</v>
      </c>
      <c r="U3" s="8"/>
      <c r="V3" s="4" t="s">
        <v>6</v>
      </c>
      <c r="W3" s="4" t="s">
        <v>7</v>
      </c>
      <c r="X3" s="55" t="s">
        <v>5</v>
      </c>
    </row>
    <row r="4" spans="1:24" x14ac:dyDescent="0.25">
      <c r="A4" s="8" t="s">
        <v>0</v>
      </c>
      <c r="B4" s="23">
        <v>65</v>
      </c>
      <c r="C4" s="14">
        <v>110</v>
      </c>
      <c r="D4" s="55"/>
      <c r="F4" s="8" t="s">
        <v>0</v>
      </c>
      <c r="G4" s="23">
        <v>15</v>
      </c>
      <c r="H4" s="21">
        <f>I8/3.6</f>
        <v>38.888888888888886</v>
      </c>
      <c r="I4" s="55"/>
      <c r="K4" s="8" t="s">
        <v>0</v>
      </c>
      <c r="L4" s="23">
        <v>30</v>
      </c>
      <c r="M4" s="21">
        <f>N8/3.6</f>
        <v>50.555555555555557</v>
      </c>
      <c r="N4" s="55"/>
      <c r="P4" s="8" t="s">
        <v>0</v>
      </c>
      <c r="Q4" s="23">
        <v>19</v>
      </c>
      <c r="R4" s="21">
        <f>S8/3.6</f>
        <v>55.555555555555557</v>
      </c>
      <c r="S4" s="55"/>
      <c r="U4" s="8" t="s">
        <v>0</v>
      </c>
      <c r="V4" s="23">
        <v>6</v>
      </c>
      <c r="W4" s="21">
        <f>X8/3.6</f>
        <v>35.555555555555557</v>
      </c>
      <c r="X4" s="55"/>
    </row>
    <row r="5" spans="1:24" x14ac:dyDescent="0.25">
      <c r="A5" s="8" t="s">
        <v>1</v>
      </c>
      <c r="B5" s="24">
        <f>B4*35%</f>
        <v>22.75</v>
      </c>
      <c r="C5" s="14">
        <f>C4*35%</f>
        <v>38.5</v>
      </c>
      <c r="D5" s="55"/>
      <c r="F5" s="8" t="s">
        <v>1</v>
      </c>
      <c r="G5" s="24">
        <f>G4*35%</f>
        <v>5.25</v>
      </c>
      <c r="H5" s="21">
        <f>H4*35%</f>
        <v>13.611111111111109</v>
      </c>
      <c r="I5" s="55"/>
      <c r="K5" s="8" t="s">
        <v>1</v>
      </c>
      <c r="L5" s="24">
        <f>L4*35%</f>
        <v>10.5</v>
      </c>
      <c r="M5" s="21">
        <f>M4*35%</f>
        <v>17.694444444444443</v>
      </c>
      <c r="N5" s="55"/>
      <c r="P5" s="8" t="s">
        <v>1</v>
      </c>
      <c r="Q5" s="24">
        <f>Q4*35%</f>
        <v>6.6499999999999995</v>
      </c>
      <c r="R5" s="21">
        <f>R4*35%</f>
        <v>19.444444444444443</v>
      </c>
      <c r="S5" s="55"/>
      <c r="U5" s="8" t="s">
        <v>1</v>
      </c>
      <c r="V5" s="24">
        <f>V4*35%</f>
        <v>2.0999999999999996</v>
      </c>
      <c r="W5" s="21">
        <f>W4*35%</f>
        <v>12.444444444444445</v>
      </c>
      <c r="X5" s="55"/>
    </row>
    <row r="6" spans="1:24" x14ac:dyDescent="0.25">
      <c r="A6" s="8" t="s">
        <v>2</v>
      </c>
      <c r="B6" s="24">
        <v>45</v>
      </c>
      <c r="C6" s="14">
        <v>45</v>
      </c>
      <c r="D6" s="55"/>
      <c r="F6" s="8" t="s">
        <v>2</v>
      </c>
      <c r="G6" s="24">
        <v>45</v>
      </c>
      <c r="H6" s="14">
        <v>45</v>
      </c>
      <c r="I6" s="55"/>
      <c r="K6" s="8" t="s">
        <v>2</v>
      </c>
      <c r="L6" s="24">
        <v>45</v>
      </c>
      <c r="M6" s="14">
        <v>45</v>
      </c>
      <c r="N6" s="55"/>
      <c r="P6" s="8" t="s">
        <v>2</v>
      </c>
      <c r="Q6" s="24">
        <v>45</v>
      </c>
      <c r="R6" s="14">
        <v>45</v>
      </c>
      <c r="S6" s="55"/>
      <c r="U6" s="8" t="s">
        <v>2</v>
      </c>
      <c r="V6" s="24">
        <v>45</v>
      </c>
      <c r="W6" s="14">
        <v>45</v>
      </c>
      <c r="X6" s="55"/>
    </row>
    <row r="7" spans="1:24" x14ac:dyDescent="0.25">
      <c r="A7" s="8" t="s">
        <v>3</v>
      </c>
      <c r="B7" s="25">
        <v>41.5</v>
      </c>
      <c r="C7" s="26">
        <v>41.5</v>
      </c>
      <c r="D7" s="55"/>
      <c r="F7" s="8" t="s">
        <v>3</v>
      </c>
      <c r="G7" s="25">
        <v>21.81</v>
      </c>
      <c r="H7" s="26">
        <v>21.81</v>
      </c>
      <c r="I7" s="55"/>
      <c r="K7" s="8" t="s">
        <v>3</v>
      </c>
      <c r="L7" s="25">
        <v>29.96</v>
      </c>
      <c r="M7" s="26">
        <v>29.96</v>
      </c>
      <c r="N7" s="55"/>
      <c r="P7" s="8" t="s">
        <v>3</v>
      </c>
      <c r="Q7" s="25">
        <v>17.91</v>
      </c>
      <c r="R7" s="26">
        <v>17.91</v>
      </c>
      <c r="S7" s="55"/>
      <c r="U7" s="8" t="s">
        <v>3</v>
      </c>
      <c r="V7" s="25">
        <v>1.94</v>
      </c>
      <c r="W7" s="26">
        <v>1.94</v>
      </c>
      <c r="X7" s="55"/>
    </row>
    <row r="8" spans="1:24" x14ac:dyDescent="0.25">
      <c r="A8" s="10" t="s">
        <v>4</v>
      </c>
      <c r="B8" s="11">
        <f>SUM(B4:B7)</f>
        <v>174.25</v>
      </c>
      <c r="C8" s="16">
        <f>SUM(C4:C7)</f>
        <v>235</v>
      </c>
      <c r="D8" s="22">
        <v>458</v>
      </c>
      <c r="F8" s="10" t="s">
        <v>4</v>
      </c>
      <c r="G8" s="11">
        <f>SUM(G4:G7)</f>
        <v>87.06</v>
      </c>
      <c r="H8" s="16">
        <f>SUM(H4:H7)</f>
        <v>119.31</v>
      </c>
      <c r="I8" s="22">
        <v>140</v>
      </c>
      <c r="K8" s="10" t="s">
        <v>4</v>
      </c>
      <c r="L8" s="11">
        <f>SUM(L4:L7)</f>
        <v>115.46000000000001</v>
      </c>
      <c r="M8" s="16">
        <f>SUM(M4:M7)</f>
        <v>143.21</v>
      </c>
      <c r="N8" s="22">
        <v>182</v>
      </c>
      <c r="P8" s="10" t="s">
        <v>4</v>
      </c>
      <c r="Q8" s="11">
        <f>SUM(Q4:Q7)</f>
        <v>88.56</v>
      </c>
      <c r="R8" s="16">
        <f>SUM(R4:R7)</f>
        <v>137.91</v>
      </c>
      <c r="S8" s="22">
        <v>200</v>
      </c>
      <c r="U8" s="10" t="s">
        <v>4</v>
      </c>
      <c r="V8" s="11">
        <f>SUM(V4:V7)</f>
        <v>55.04</v>
      </c>
      <c r="W8" s="16">
        <f>SUM(W4:W7)</f>
        <v>94.94</v>
      </c>
      <c r="X8" s="22">
        <v>128</v>
      </c>
    </row>
    <row r="9" spans="1:24" x14ac:dyDescent="0.25">
      <c r="A9" s="8"/>
      <c r="B9" s="9"/>
      <c r="C9" s="9"/>
      <c r="D9" s="12"/>
      <c r="F9" s="8"/>
      <c r="G9" s="9"/>
      <c r="H9" s="9"/>
      <c r="I9" s="12"/>
      <c r="K9" s="8"/>
      <c r="L9" s="9"/>
      <c r="M9" s="9"/>
      <c r="N9" s="12"/>
      <c r="P9" s="8"/>
      <c r="Q9" s="9"/>
      <c r="R9" s="9"/>
      <c r="S9" s="12"/>
      <c r="U9" s="8"/>
      <c r="V9" s="9"/>
      <c r="W9" s="9"/>
      <c r="X9" s="12"/>
    </row>
    <row r="10" spans="1:24" x14ac:dyDescent="0.25">
      <c r="A10" s="8"/>
      <c r="B10" s="9"/>
      <c r="C10" s="9"/>
      <c r="D10" s="12"/>
      <c r="F10" s="8"/>
      <c r="G10" s="9"/>
      <c r="H10" s="9"/>
      <c r="I10" s="12"/>
      <c r="K10" s="8"/>
      <c r="L10" s="9"/>
      <c r="M10" s="9"/>
      <c r="N10" s="12"/>
      <c r="P10" s="8"/>
      <c r="Q10" s="9"/>
      <c r="R10" s="9"/>
      <c r="S10" s="12"/>
      <c r="U10" s="8"/>
      <c r="V10" s="9"/>
      <c r="W10" s="9"/>
      <c r="X10" s="12"/>
    </row>
    <row r="11" spans="1:24" x14ac:dyDescent="0.25">
      <c r="A11" s="53" t="s">
        <v>10</v>
      </c>
      <c r="B11" s="54"/>
      <c r="C11" s="9"/>
      <c r="D11" s="12"/>
      <c r="F11" s="53" t="s">
        <v>10</v>
      </c>
      <c r="G11" s="54"/>
      <c r="H11" s="9"/>
      <c r="I11" s="12"/>
      <c r="K11" s="53" t="s">
        <v>10</v>
      </c>
      <c r="L11" s="54"/>
      <c r="M11" s="9"/>
      <c r="N11" s="12"/>
      <c r="P11" s="53" t="s">
        <v>10</v>
      </c>
      <c r="Q11" s="54"/>
      <c r="R11" s="9"/>
      <c r="S11" s="12"/>
      <c r="U11" s="53" t="s">
        <v>10</v>
      </c>
      <c r="V11" s="54"/>
      <c r="W11" s="9"/>
      <c r="X11" s="12"/>
    </row>
    <row r="12" spans="1:24" x14ac:dyDescent="0.25">
      <c r="A12" s="27" t="s">
        <v>6</v>
      </c>
      <c r="B12" s="14" t="s">
        <v>8</v>
      </c>
      <c r="C12" s="9"/>
      <c r="D12" s="12"/>
      <c r="F12" s="27" t="s">
        <v>6</v>
      </c>
      <c r="G12" s="14" t="s">
        <v>8</v>
      </c>
      <c r="H12" s="9"/>
      <c r="I12" s="12"/>
      <c r="K12" s="27" t="s">
        <v>6</v>
      </c>
      <c r="L12" s="14" t="s">
        <v>8</v>
      </c>
      <c r="M12" s="9"/>
      <c r="N12" s="12"/>
      <c r="P12" s="27" t="s">
        <v>6</v>
      </c>
      <c r="Q12" s="14" t="s">
        <v>8</v>
      </c>
      <c r="R12" s="9"/>
      <c r="S12" s="12"/>
      <c r="U12" s="27" t="s">
        <v>6</v>
      </c>
      <c r="V12" s="14" t="s">
        <v>8</v>
      </c>
      <c r="W12" s="9"/>
      <c r="X12" s="12"/>
    </row>
    <row r="13" spans="1:24" x14ac:dyDescent="0.25">
      <c r="A13" s="28">
        <f>$D$8-B8</f>
        <v>283.75</v>
      </c>
      <c r="B13" s="16">
        <f>$D$8-C8</f>
        <v>223</v>
      </c>
      <c r="C13" s="9"/>
      <c r="D13" s="12"/>
      <c r="F13" s="28">
        <f>I8-G8</f>
        <v>52.94</v>
      </c>
      <c r="G13" s="16">
        <f>I8-H8</f>
        <v>20.689999999999998</v>
      </c>
      <c r="H13" s="9"/>
      <c r="I13" s="12"/>
      <c r="K13" s="28">
        <f>N8-L8</f>
        <v>66.539999999999992</v>
      </c>
      <c r="L13" s="16">
        <f>N8-M8</f>
        <v>38.789999999999992</v>
      </c>
      <c r="M13" s="9"/>
      <c r="N13" s="12"/>
      <c r="P13" s="28">
        <f>S8-Q8</f>
        <v>111.44</v>
      </c>
      <c r="Q13" s="16">
        <f>S8-R8</f>
        <v>62.09</v>
      </c>
      <c r="R13" s="9"/>
      <c r="S13" s="12"/>
      <c r="U13" s="28">
        <f>X8-V8</f>
        <v>72.960000000000008</v>
      </c>
      <c r="V13" s="16">
        <f>X8-W8</f>
        <v>33.06</v>
      </c>
      <c r="W13" s="9"/>
      <c r="X13" s="12"/>
    </row>
    <row r="14" spans="1:24" x14ac:dyDescent="0.25">
      <c r="A14" s="13"/>
      <c r="B14" s="14"/>
      <c r="C14" s="9"/>
      <c r="D14" s="12"/>
      <c r="F14" s="13"/>
      <c r="G14" s="14"/>
      <c r="H14" s="9"/>
      <c r="I14" s="12"/>
      <c r="K14" s="13"/>
      <c r="L14" s="14"/>
      <c r="M14" s="9"/>
      <c r="N14" s="12"/>
      <c r="P14" s="13"/>
      <c r="Q14" s="14"/>
      <c r="R14" s="9"/>
      <c r="S14" s="12"/>
      <c r="U14" s="13"/>
      <c r="V14" s="14"/>
      <c r="W14" s="9"/>
      <c r="X14" s="12"/>
    </row>
    <row r="15" spans="1:24" x14ac:dyDescent="0.25">
      <c r="A15" s="53" t="s">
        <v>18</v>
      </c>
      <c r="B15" s="54"/>
      <c r="C15" s="9"/>
      <c r="D15" s="12"/>
      <c r="F15" s="53" t="s">
        <v>9</v>
      </c>
      <c r="G15" s="54"/>
      <c r="H15" s="9"/>
      <c r="I15" s="12"/>
      <c r="K15" s="53" t="s">
        <v>9</v>
      </c>
      <c r="L15" s="54"/>
      <c r="M15" s="9"/>
      <c r="N15" s="12"/>
      <c r="P15" s="53" t="s">
        <v>9</v>
      </c>
      <c r="Q15" s="54"/>
      <c r="R15" s="9"/>
      <c r="S15" s="12"/>
      <c r="U15" s="53" t="s">
        <v>9</v>
      </c>
      <c r="V15" s="54"/>
      <c r="W15" s="9"/>
      <c r="X15" s="12"/>
    </row>
    <row r="16" spans="1:24" x14ac:dyDescent="0.25">
      <c r="A16" s="27" t="s">
        <v>6</v>
      </c>
      <c r="B16" s="14" t="s">
        <v>8</v>
      </c>
      <c r="C16" s="17"/>
      <c r="D16" s="12"/>
      <c r="E16" s="2"/>
      <c r="F16" s="27" t="s">
        <v>6</v>
      </c>
      <c r="G16" s="14" t="s">
        <v>8</v>
      </c>
      <c r="H16" s="17"/>
      <c r="I16" s="12"/>
      <c r="K16" s="27" t="s">
        <v>6</v>
      </c>
      <c r="L16" s="14" t="s">
        <v>8</v>
      </c>
      <c r="M16" s="17"/>
      <c r="N16" s="12"/>
      <c r="P16" s="27" t="s">
        <v>6</v>
      </c>
      <c r="Q16" s="14" t="s">
        <v>8</v>
      </c>
      <c r="R16" s="17"/>
      <c r="S16" s="12"/>
      <c r="U16" s="27" t="s">
        <v>6</v>
      </c>
      <c r="V16" s="14" t="s">
        <v>8</v>
      </c>
      <c r="W16" s="17"/>
      <c r="X16" s="12"/>
    </row>
    <row r="17" spans="1:24" x14ac:dyDescent="0.25">
      <c r="A17" s="28">
        <f>A13*63%</f>
        <v>178.76249999999999</v>
      </c>
      <c r="B17" s="16">
        <f>B13*63%</f>
        <v>140.49</v>
      </c>
      <c r="C17" s="9"/>
      <c r="D17" s="12"/>
      <c r="F17" s="31">
        <f>F13*63%</f>
        <v>33.352199999999996</v>
      </c>
      <c r="G17" s="20">
        <f>G13*63%</f>
        <v>13.034699999999999</v>
      </c>
      <c r="H17" s="9"/>
      <c r="I17" s="12"/>
      <c r="K17" s="31">
        <f>K13*63%</f>
        <v>41.920199999999994</v>
      </c>
      <c r="L17" s="20">
        <f>L13*63%</f>
        <v>24.437699999999996</v>
      </c>
      <c r="M17" s="9"/>
      <c r="N17" s="12"/>
      <c r="P17" s="31">
        <f>P13*63%</f>
        <v>70.2072</v>
      </c>
      <c r="Q17" s="20">
        <f>Q13*63%</f>
        <v>39.116700000000002</v>
      </c>
      <c r="R17" s="9"/>
      <c r="S17" s="12"/>
      <c r="U17" s="31">
        <f>U13*63%</f>
        <v>45.964800000000004</v>
      </c>
      <c r="V17" s="20">
        <f>V13*63%</f>
        <v>20.8278</v>
      </c>
      <c r="W17" s="9"/>
      <c r="X17" s="12"/>
    </row>
    <row r="18" spans="1:24" x14ac:dyDescent="0.25">
      <c r="A18" s="15"/>
      <c r="B18" s="16"/>
      <c r="C18" s="9"/>
      <c r="D18" s="12"/>
      <c r="F18" s="15"/>
      <c r="G18" s="16"/>
      <c r="H18" s="9"/>
      <c r="I18" s="12"/>
      <c r="K18" s="15"/>
      <c r="L18" s="16"/>
      <c r="M18" s="9"/>
      <c r="N18" s="12"/>
      <c r="P18" s="15"/>
      <c r="Q18" s="16"/>
      <c r="R18" s="9"/>
      <c r="S18" s="12"/>
      <c r="U18" s="15"/>
      <c r="V18" s="16"/>
      <c r="W18" s="9"/>
      <c r="X18" s="12"/>
    </row>
    <row r="19" spans="1:24" x14ac:dyDescent="0.25">
      <c r="A19" s="15"/>
      <c r="B19" s="16"/>
      <c r="C19" s="9"/>
      <c r="D19" s="12"/>
      <c r="F19" s="15"/>
      <c r="G19" s="16"/>
      <c r="H19" s="9"/>
      <c r="I19" s="12"/>
      <c r="K19" s="15"/>
      <c r="L19" s="16"/>
      <c r="M19" s="9"/>
      <c r="N19" s="12"/>
      <c r="P19" s="15"/>
      <c r="Q19" s="16"/>
      <c r="R19" s="9"/>
      <c r="S19" s="12"/>
      <c r="U19" s="15"/>
      <c r="V19" s="16"/>
      <c r="W19" s="9"/>
      <c r="X19" s="12"/>
    </row>
    <row r="20" spans="1:24" x14ac:dyDescent="0.25">
      <c r="A20" s="13"/>
      <c r="B20" s="14"/>
      <c r="C20" s="16"/>
      <c r="D20" s="24"/>
      <c r="E20" s="36"/>
      <c r="F20" s="13"/>
      <c r="G20" s="14"/>
      <c r="H20" s="14"/>
      <c r="I20" s="24"/>
      <c r="J20" s="36"/>
      <c r="K20" s="13"/>
      <c r="L20" s="14"/>
      <c r="M20" s="13"/>
      <c r="N20" s="24"/>
      <c r="O20" s="36"/>
      <c r="P20" s="13"/>
      <c r="Q20" s="14"/>
      <c r="R20" s="14"/>
      <c r="S20" s="12"/>
      <c r="U20" s="13"/>
      <c r="V20" s="14"/>
      <c r="W20" s="14"/>
      <c r="X20" s="12"/>
    </row>
    <row r="21" spans="1:24" x14ac:dyDescent="0.25">
      <c r="A21" s="18"/>
      <c r="B21" s="3"/>
      <c r="C21" s="3"/>
      <c r="D21" s="19"/>
      <c r="F21" s="18"/>
      <c r="G21" s="3"/>
      <c r="H21" s="3"/>
      <c r="I21" s="19"/>
      <c r="K21" s="18"/>
      <c r="L21" s="3"/>
      <c r="M21" s="3"/>
      <c r="N21" s="19"/>
      <c r="P21" s="18"/>
      <c r="Q21" s="3"/>
      <c r="R21" s="3"/>
      <c r="S21" s="19"/>
      <c r="U21" s="18"/>
      <c r="V21" s="3"/>
      <c r="W21" s="3"/>
      <c r="X21" s="19"/>
    </row>
    <row r="23" spans="1:24" x14ac:dyDescent="0.25">
      <c r="A23" s="1" t="s">
        <v>12</v>
      </c>
    </row>
    <row r="24" spans="1:24" x14ac:dyDescent="0.25">
      <c r="A24" s="5" t="s">
        <v>13</v>
      </c>
      <c r="B24" s="6"/>
      <c r="C24" s="6"/>
      <c r="D24" s="7"/>
      <c r="F24" s="5" t="s">
        <v>14</v>
      </c>
      <c r="G24" s="6"/>
      <c r="H24" s="6"/>
      <c r="I24" s="7"/>
      <c r="K24" s="5" t="s">
        <v>15</v>
      </c>
      <c r="L24" s="6"/>
      <c r="M24" s="6"/>
      <c r="N24" s="7"/>
      <c r="P24" s="5" t="s">
        <v>16</v>
      </c>
      <c r="Q24" s="6"/>
      <c r="R24" s="6"/>
      <c r="S24" s="7"/>
      <c r="U24" s="5" t="s">
        <v>17</v>
      </c>
      <c r="V24" s="6"/>
      <c r="W24" s="6"/>
      <c r="X24" s="7"/>
    </row>
    <row r="25" spans="1:24" x14ac:dyDescent="0.25">
      <c r="A25" s="8"/>
      <c r="B25" s="4" t="s">
        <v>6</v>
      </c>
      <c r="C25" s="4" t="s">
        <v>7</v>
      </c>
      <c r="D25" s="55" t="s">
        <v>5</v>
      </c>
      <c r="F25" s="8"/>
      <c r="G25" s="4" t="s">
        <v>6</v>
      </c>
      <c r="H25" s="4" t="s">
        <v>7</v>
      </c>
      <c r="I25" s="55" t="s">
        <v>5</v>
      </c>
      <c r="K25" s="8"/>
      <c r="L25" s="4" t="s">
        <v>6</v>
      </c>
      <c r="M25" s="4" t="s">
        <v>7</v>
      </c>
      <c r="N25" s="55" t="s">
        <v>5</v>
      </c>
      <c r="P25" s="8"/>
      <c r="Q25" s="4" t="s">
        <v>6</v>
      </c>
      <c r="R25" s="4" t="s">
        <v>7</v>
      </c>
      <c r="S25" s="55" t="s">
        <v>5</v>
      </c>
      <c r="U25" s="8"/>
      <c r="V25" s="4" t="s">
        <v>6</v>
      </c>
      <c r="W25" s="4" t="s">
        <v>7</v>
      </c>
      <c r="X25" s="55" t="s">
        <v>5</v>
      </c>
    </row>
    <row r="26" spans="1:24" x14ac:dyDescent="0.25">
      <c r="A26" s="8" t="s">
        <v>0</v>
      </c>
      <c r="B26" s="23">
        <v>65</v>
      </c>
      <c r="C26" s="14">
        <v>120</v>
      </c>
      <c r="D26" s="55"/>
      <c r="F26" s="8" t="s">
        <v>0</v>
      </c>
      <c r="G26" s="23">
        <v>15</v>
      </c>
      <c r="H26" s="21">
        <f>I29/3.6</f>
        <v>38.888888888888886</v>
      </c>
      <c r="I26" s="55"/>
      <c r="K26" s="8" t="s">
        <v>0</v>
      </c>
      <c r="L26" s="23">
        <v>30</v>
      </c>
      <c r="M26" s="21">
        <f>N29/3.6</f>
        <v>50.555555555555557</v>
      </c>
      <c r="N26" s="55"/>
      <c r="P26" s="8" t="s">
        <v>0</v>
      </c>
      <c r="Q26" s="23">
        <v>19</v>
      </c>
      <c r="R26" s="21">
        <f>S29/3.6</f>
        <v>55.555555555555557</v>
      </c>
      <c r="S26" s="55"/>
      <c r="U26" s="8" t="s">
        <v>0</v>
      </c>
      <c r="V26" s="23">
        <v>6</v>
      </c>
      <c r="W26" s="21">
        <f>X29/3.6</f>
        <v>35.555555555555557</v>
      </c>
      <c r="X26" s="55"/>
    </row>
    <row r="27" spans="1:24" x14ac:dyDescent="0.25">
      <c r="A27" s="8" t="s">
        <v>1</v>
      </c>
      <c r="B27" s="24">
        <f>B26*35%</f>
        <v>22.75</v>
      </c>
      <c r="C27" s="14">
        <f>C26*35%</f>
        <v>42</v>
      </c>
      <c r="D27" s="55"/>
      <c r="F27" s="8" t="s">
        <v>1</v>
      </c>
      <c r="G27" s="24">
        <f>G26*35%</f>
        <v>5.25</v>
      </c>
      <c r="H27" s="21">
        <f>H26*35%</f>
        <v>13.611111111111109</v>
      </c>
      <c r="I27" s="55"/>
      <c r="K27" s="8" t="s">
        <v>1</v>
      </c>
      <c r="L27" s="24">
        <f>L26*35%</f>
        <v>10.5</v>
      </c>
      <c r="M27" s="21">
        <f>M26*35%</f>
        <v>17.694444444444443</v>
      </c>
      <c r="N27" s="55"/>
      <c r="P27" s="8" t="s">
        <v>1</v>
      </c>
      <c r="Q27" s="24">
        <f>Q26*35%</f>
        <v>6.6499999999999995</v>
      </c>
      <c r="R27" s="21">
        <f>R26*35%</f>
        <v>19.444444444444443</v>
      </c>
      <c r="S27" s="55"/>
      <c r="U27" s="8" t="s">
        <v>1</v>
      </c>
      <c r="V27" s="24">
        <f>V26*35%</f>
        <v>2.0999999999999996</v>
      </c>
      <c r="W27" s="21">
        <f>W26*35%</f>
        <v>12.444444444444445</v>
      </c>
      <c r="X27" s="55"/>
    </row>
    <row r="28" spans="1:24" x14ac:dyDescent="0.25">
      <c r="A28" s="8" t="s">
        <v>2</v>
      </c>
      <c r="B28" s="24">
        <v>45</v>
      </c>
      <c r="C28" s="14">
        <v>45</v>
      </c>
      <c r="D28" s="55"/>
      <c r="F28" s="8" t="s">
        <v>2</v>
      </c>
      <c r="G28" s="24">
        <v>45</v>
      </c>
      <c r="H28" s="14">
        <v>45</v>
      </c>
      <c r="I28" s="55"/>
      <c r="K28" s="8" t="s">
        <v>2</v>
      </c>
      <c r="L28" s="24">
        <v>45</v>
      </c>
      <c r="M28" s="14">
        <v>45</v>
      </c>
      <c r="N28" s="55"/>
      <c r="P28" s="8" t="s">
        <v>2</v>
      </c>
      <c r="Q28" s="24">
        <v>45</v>
      </c>
      <c r="R28" s="14">
        <v>45</v>
      </c>
      <c r="S28" s="55"/>
      <c r="U28" s="8" t="s">
        <v>2</v>
      </c>
      <c r="V28" s="24">
        <v>45</v>
      </c>
      <c r="W28" s="14">
        <v>45</v>
      </c>
      <c r="X28" s="55"/>
    </row>
    <row r="29" spans="1:24" x14ac:dyDescent="0.25">
      <c r="A29" s="10" t="s">
        <v>4</v>
      </c>
      <c r="B29" s="11">
        <f>SUM(B26:B28)</f>
        <v>132.75</v>
      </c>
      <c r="C29" s="16">
        <f>SUM(C26:C28)</f>
        <v>207</v>
      </c>
      <c r="D29" s="22">
        <v>458</v>
      </c>
      <c r="F29" s="10" t="s">
        <v>4</v>
      </c>
      <c r="G29" s="11">
        <f>SUM(G26:G28)</f>
        <v>65.25</v>
      </c>
      <c r="H29" s="16">
        <f>SUM(H26:H28)</f>
        <v>97.5</v>
      </c>
      <c r="I29" s="22">
        <v>140</v>
      </c>
      <c r="K29" s="10" t="s">
        <v>4</v>
      </c>
      <c r="L29" s="11">
        <f>SUM(L26:L28)</f>
        <v>85.5</v>
      </c>
      <c r="M29" s="16">
        <f>SUM(M26:M28)</f>
        <v>113.25</v>
      </c>
      <c r="N29" s="22">
        <v>182</v>
      </c>
      <c r="P29" s="10" t="s">
        <v>4</v>
      </c>
      <c r="Q29" s="11">
        <f>SUM(Q26:Q28)</f>
        <v>70.650000000000006</v>
      </c>
      <c r="R29" s="16">
        <f>SUM(R26:R28)</f>
        <v>120</v>
      </c>
      <c r="S29" s="22">
        <v>200</v>
      </c>
      <c r="U29" s="10" t="s">
        <v>4</v>
      </c>
      <c r="V29" s="11">
        <f>SUM(V26:V28)</f>
        <v>53.1</v>
      </c>
      <c r="W29" s="16">
        <f>SUM(W26:W28)</f>
        <v>93</v>
      </c>
      <c r="X29" s="22">
        <v>128</v>
      </c>
    </row>
    <row r="30" spans="1:24" x14ac:dyDescent="0.25">
      <c r="A30" s="8"/>
      <c r="B30" s="9"/>
      <c r="C30" s="9"/>
      <c r="D30" s="12"/>
      <c r="F30" s="8"/>
      <c r="G30" s="9"/>
      <c r="H30" s="9"/>
      <c r="I30" s="12"/>
      <c r="K30" s="8"/>
      <c r="L30" s="9"/>
      <c r="M30" s="9"/>
      <c r="N30" s="12"/>
      <c r="P30" s="8"/>
      <c r="Q30" s="9"/>
      <c r="R30" s="9"/>
      <c r="S30" s="12"/>
      <c r="U30" s="8"/>
      <c r="V30" s="9"/>
      <c r="W30" s="9"/>
      <c r="X30" s="12"/>
    </row>
    <row r="31" spans="1:24" x14ac:dyDescent="0.25">
      <c r="A31" s="8"/>
      <c r="B31" s="9"/>
      <c r="C31" s="9"/>
      <c r="D31" s="12"/>
      <c r="F31" s="8"/>
      <c r="G31" s="9"/>
      <c r="H31" s="9"/>
      <c r="I31" s="12"/>
      <c r="K31" s="8"/>
      <c r="L31" s="9"/>
      <c r="M31" s="9"/>
      <c r="N31" s="12"/>
      <c r="P31" s="8"/>
      <c r="Q31" s="9"/>
      <c r="R31" s="9"/>
      <c r="S31" s="12"/>
      <c r="U31" s="8"/>
      <c r="V31" s="9"/>
      <c r="W31" s="9"/>
      <c r="X31" s="12"/>
    </row>
    <row r="32" spans="1:24" x14ac:dyDescent="0.25">
      <c r="A32" s="53" t="s">
        <v>10</v>
      </c>
      <c r="B32" s="54"/>
      <c r="C32" s="9"/>
      <c r="D32" s="12"/>
      <c r="F32" s="53" t="s">
        <v>10</v>
      </c>
      <c r="G32" s="54"/>
      <c r="H32" s="9"/>
      <c r="I32" s="12"/>
      <c r="K32" s="53" t="s">
        <v>10</v>
      </c>
      <c r="L32" s="54"/>
      <c r="M32" s="9"/>
      <c r="N32" s="12"/>
      <c r="P32" s="53" t="s">
        <v>10</v>
      </c>
      <c r="Q32" s="54"/>
      <c r="R32" s="9"/>
      <c r="S32" s="12"/>
      <c r="U32" s="53" t="s">
        <v>10</v>
      </c>
      <c r="V32" s="54"/>
      <c r="W32" s="9"/>
      <c r="X32" s="12"/>
    </row>
    <row r="33" spans="1:24" x14ac:dyDescent="0.25">
      <c r="A33" s="27" t="s">
        <v>6</v>
      </c>
      <c r="B33" s="14" t="s">
        <v>8</v>
      </c>
      <c r="C33" s="9"/>
      <c r="D33" s="12"/>
      <c r="F33" s="27" t="s">
        <v>6</v>
      </c>
      <c r="G33" s="14" t="s">
        <v>8</v>
      </c>
      <c r="H33" s="9"/>
      <c r="I33" s="12"/>
      <c r="K33" s="27" t="s">
        <v>6</v>
      </c>
      <c r="L33" s="14" t="s">
        <v>8</v>
      </c>
      <c r="M33" s="9"/>
      <c r="N33" s="12"/>
      <c r="P33" s="27" t="s">
        <v>6</v>
      </c>
      <c r="Q33" s="14" t="s">
        <v>8</v>
      </c>
      <c r="R33" s="9"/>
      <c r="S33" s="12"/>
      <c r="U33" s="27" t="s">
        <v>6</v>
      </c>
      <c r="V33" s="14" t="s">
        <v>8</v>
      </c>
      <c r="W33" s="9"/>
      <c r="X33" s="12"/>
    </row>
    <row r="34" spans="1:24" x14ac:dyDescent="0.25">
      <c r="A34" s="28">
        <f>$D$8-B29</f>
        <v>325.25</v>
      </c>
      <c r="B34" s="16">
        <f>$D$8-C29</f>
        <v>251</v>
      </c>
      <c r="C34" s="9"/>
      <c r="D34" s="12"/>
      <c r="F34" s="28">
        <f>I29-G29</f>
        <v>74.75</v>
      </c>
      <c r="G34" s="16">
        <f>I29-H29</f>
        <v>42.5</v>
      </c>
      <c r="H34" s="9"/>
      <c r="I34" s="12"/>
      <c r="K34" s="28">
        <f>N29-L29</f>
        <v>96.5</v>
      </c>
      <c r="L34" s="16">
        <f>N29-M29</f>
        <v>68.75</v>
      </c>
      <c r="M34" s="9"/>
      <c r="N34" s="12"/>
      <c r="P34" s="28">
        <f>S29-Q29</f>
        <v>129.35</v>
      </c>
      <c r="Q34" s="16">
        <f>S29-R29</f>
        <v>80</v>
      </c>
      <c r="R34" s="9"/>
      <c r="S34" s="12"/>
      <c r="U34" s="28">
        <f>X29-V29</f>
        <v>74.900000000000006</v>
      </c>
      <c r="V34" s="16">
        <f>X29-W29</f>
        <v>35</v>
      </c>
      <c r="W34" s="9"/>
      <c r="X34" s="12"/>
    </row>
    <row r="35" spans="1:24" x14ac:dyDescent="0.25">
      <c r="A35" s="13"/>
      <c r="B35" s="14"/>
      <c r="C35" s="9"/>
      <c r="D35" s="12"/>
      <c r="F35" s="13"/>
      <c r="G35" s="14"/>
      <c r="H35" s="9"/>
      <c r="I35" s="12"/>
      <c r="K35" s="13"/>
      <c r="L35" s="14"/>
      <c r="M35" s="9"/>
      <c r="N35" s="12"/>
      <c r="P35" s="13"/>
      <c r="Q35" s="14"/>
      <c r="R35" s="9"/>
      <c r="S35" s="12"/>
      <c r="U35" s="13"/>
      <c r="V35" s="14"/>
      <c r="W35" s="9"/>
      <c r="X35" s="12"/>
    </row>
    <row r="36" spans="1:24" x14ac:dyDescent="0.25">
      <c r="A36" s="53" t="s">
        <v>9</v>
      </c>
      <c r="B36" s="54"/>
      <c r="C36" s="9"/>
      <c r="D36" s="12"/>
      <c r="F36" s="53" t="s">
        <v>9</v>
      </c>
      <c r="G36" s="54"/>
      <c r="H36" s="9"/>
      <c r="I36" s="12"/>
      <c r="K36" s="53" t="s">
        <v>9</v>
      </c>
      <c r="L36" s="54"/>
      <c r="M36" s="9"/>
      <c r="N36" s="12"/>
      <c r="P36" s="53" t="s">
        <v>9</v>
      </c>
      <c r="Q36" s="54"/>
      <c r="R36" s="9"/>
      <c r="S36" s="12"/>
      <c r="U36" s="53" t="s">
        <v>9</v>
      </c>
      <c r="V36" s="54"/>
      <c r="W36" s="9"/>
      <c r="X36" s="12"/>
    </row>
    <row r="37" spans="1:24" x14ac:dyDescent="0.25">
      <c r="A37" s="27" t="s">
        <v>6</v>
      </c>
      <c r="B37" s="14" t="s">
        <v>8</v>
      </c>
      <c r="C37" s="17"/>
      <c r="D37" s="12"/>
      <c r="E37" s="2"/>
      <c r="F37" s="27" t="s">
        <v>6</v>
      </c>
      <c r="G37" s="14" t="s">
        <v>8</v>
      </c>
      <c r="H37" s="17"/>
      <c r="I37" s="12"/>
      <c r="K37" s="27" t="s">
        <v>6</v>
      </c>
      <c r="L37" s="14" t="s">
        <v>8</v>
      </c>
      <c r="M37" s="17"/>
      <c r="N37" s="12"/>
      <c r="P37" s="27" t="s">
        <v>6</v>
      </c>
      <c r="Q37" s="14" t="s">
        <v>8</v>
      </c>
      <c r="R37" s="17"/>
      <c r="S37" s="12"/>
      <c r="U37" s="27" t="s">
        <v>6</v>
      </c>
      <c r="V37" s="14" t="s">
        <v>8</v>
      </c>
      <c r="W37" s="17"/>
      <c r="X37" s="12"/>
    </row>
    <row r="38" spans="1:24" x14ac:dyDescent="0.25">
      <c r="A38" s="28">
        <f>A34*63%</f>
        <v>204.9075</v>
      </c>
      <c r="B38" s="16">
        <f>B34*63%</f>
        <v>158.13</v>
      </c>
      <c r="C38" s="9"/>
      <c r="D38" s="12"/>
      <c r="F38" s="31">
        <f>F34*63%</f>
        <v>47.092500000000001</v>
      </c>
      <c r="G38" s="20">
        <f>G34*63%</f>
        <v>26.774999999999999</v>
      </c>
      <c r="H38" s="9"/>
      <c r="I38" s="12"/>
      <c r="K38" s="31">
        <f>K34*63%</f>
        <v>60.795000000000002</v>
      </c>
      <c r="L38" s="20">
        <f>L34*63%</f>
        <v>43.3125</v>
      </c>
      <c r="M38" s="9"/>
      <c r="N38" s="12"/>
      <c r="P38" s="31">
        <f>P34*63%</f>
        <v>81.490499999999997</v>
      </c>
      <c r="Q38" s="20">
        <f>Q34*63%</f>
        <v>50.4</v>
      </c>
      <c r="R38" s="9"/>
      <c r="S38" s="12"/>
      <c r="U38" s="31">
        <f>U34*63%</f>
        <v>47.187000000000005</v>
      </c>
      <c r="V38" s="20">
        <f>V34*63%</f>
        <v>22.05</v>
      </c>
      <c r="W38" s="9"/>
      <c r="X38" s="12"/>
    </row>
    <row r="39" spans="1:24" x14ac:dyDescent="0.25">
      <c r="A39" s="15"/>
      <c r="B39" s="16"/>
      <c r="C39" s="9"/>
      <c r="D39" s="12"/>
      <c r="F39" s="15"/>
      <c r="G39" s="16"/>
      <c r="H39" s="9"/>
      <c r="I39" s="12"/>
      <c r="K39" s="15"/>
      <c r="L39" s="16"/>
      <c r="M39" s="9"/>
      <c r="N39" s="12"/>
      <c r="P39" s="15"/>
      <c r="Q39" s="16"/>
      <c r="R39" s="9"/>
      <c r="S39" s="12"/>
      <c r="U39" s="15"/>
      <c r="V39" s="16"/>
      <c r="W39" s="9"/>
      <c r="X39" s="12"/>
    </row>
    <row r="40" spans="1:24" x14ac:dyDescent="0.25">
      <c r="A40" s="15"/>
      <c r="B40" s="16"/>
      <c r="C40" s="9"/>
      <c r="D40" s="12"/>
      <c r="F40" s="15"/>
      <c r="G40" s="16"/>
      <c r="H40" s="9"/>
      <c r="I40" s="12"/>
      <c r="K40" s="15"/>
      <c r="L40" s="16"/>
      <c r="M40" s="9"/>
      <c r="N40" s="12"/>
      <c r="P40" s="15"/>
      <c r="Q40" s="16"/>
      <c r="R40" s="9"/>
      <c r="S40" s="12"/>
      <c r="U40" s="15"/>
      <c r="V40" s="16"/>
      <c r="W40" s="9"/>
      <c r="X40" s="12"/>
    </row>
    <row r="41" spans="1:24" hidden="1" x14ac:dyDescent="0.25">
      <c r="A41" s="53" t="s">
        <v>11</v>
      </c>
      <c r="B41" s="54"/>
      <c r="C41" s="54"/>
      <c r="D41" s="12"/>
      <c r="F41" s="53" t="s">
        <v>11</v>
      </c>
      <c r="G41" s="54"/>
      <c r="H41" s="54"/>
      <c r="I41" s="12"/>
      <c r="K41" s="53" t="s">
        <v>11</v>
      </c>
      <c r="L41" s="54"/>
      <c r="M41" s="54"/>
      <c r="N41" s="12"/>
      <c r="P41" s="53" t="s">
        <v>11</v>
      </c>
      <c r="Q41" s="54"/>
      <c r="R41" s="54"/>
      <c r="S41" s="12"/>
      <c r="U41" s="53" t="s">
        <v>11</v>
      </c>
      <c r="V41" s="54"/>
      <c r="W41" s="54"/>
      <c r="X41" s="12"/>
    </row>
    <row r="42" spans="1:24" hidden="1" x14ac:dyDescent="0.25">
      <c r="A42" s="29">
        <f>A38*C42</f>
        <v>20.490750000000002</v>
      </c>
      <c r="B42" s="21">
        <f>B38*C42</f>
        <v>15.813000000000001</v>
      </c>
      <c r="C42" s="32">
        <v>0.1</v>
      </c>
      <c r="D42" s="24"/>
      <c r="E42" s="36"/>
      <c r="F42" s="29">
        <f>F38*H42</f>
        <v>4.7092499999999999</v>
      </c>
      <c r="G42" s="21">
        <f>G38*H42</f>
        <v>2.6775000000000002</v>
      </c>
      <c r="H42" s="32">
        <v>0.1</v>
      </c>
      <c r="I42" s="24"/>
      <c r="J42" s="36"/>
      <c r="K42" s="29">
        <f>K38*M42</f>
        <v>6.0795000000000003</v>
      </c>
      <c r="L42" s="21">
        <f>L38*M42</f>
        <v>4.3312499999999998</v>
      </c>
      <c r="M42" s="32">
        <v>0.1</v>
      </c>
      <c r="N42" s="24"/>
      <c r="O42" s="36"/>
      <c r="P42" s="29">
        <f>P38*R42</f>
        <v>8.1490500000000008</v>
      </c>
      <c r="Q42" s="21">
        <f>Q38*R42</f>
        <v>5.04</v>
      </c>
      <c r="R42" s="32">
        <v>0.1</v>
      </c>
      <c r="S42" s="12"/>
      <c r="U42" s="29">
        <f>U38*W42</f>
        <v>4.718700000000001</v>
      </c>
      <c r="V42" s="21">
        <f>V38*W42</f>
        <v>2.2050000000000001</v>
      </c>
      <c r="W42" s="32">
        <v>0.1</v>
      </c>
      <c r="X42" s="12"/>
    </row>
    <row r="43" spans="1:24" hidden="1" x14ac:dyDescent="0.25">
      <c r="A43" s="34">
        <f>A38*C43</f>
        <v>40.981500000000004</v>
      </c>
      <c r="B43" s="21">
        <f>B38*C43</f>
        <v>31.626000000000001</v>
      </c>
      <c r="C43" s="33">
        <v>0.2</v>
      </c>
      <c r="D43" s="24"/>
      <c r="E43" s="36"/>
      <c r="F43" s="30">
        <f>F38*H43</f>
        <v>9.4184999999999999</v>
      </c>
      <c r="G43" s="21">
        <f>G38*H43</f>
        <v>5.3550000000000004</v>
      </c>
      <c r="H43" s="33">
        <v>0.2</v>
      </c>
      <c r="I43" s="24"/>
      <c r="J43" s="36"/>
      <c r="K43" s="30">
        <f>K38*M43</f>
        <v>12.159000000000001</v>
      </c>
      <c r="L43" s="21">
        <f>L38*M43</f>
        <v>8.6624999999999996</v>
      </c>
      <c r="M43" s="33">
        <v>0.2</v>
      </c>
      <c r="N43" s="24"/>
      <c r="O43" s="36"/>
      <c r="P43" s="30">
        <f>P38*R43</f>
        <v>16.298100000000002</v>
      </c>
      <c r="Q43" s="21">
        <f>Q38*R43</f>
        <v>10.08</v>
      </c>
      <c r="R43" s="33">
        <v>0.2</v>
      </c>
      <c r="S43" s="12"/>
      <c r="U43" s="30">
        <f>U38*W43</f>
        <v>9.437400000000002</v>
      </c>
      <c r="V43" s="21">
        <f>V38*W43</f>
        <v>4.41</v>
      </c>
      <c r="W43" s="33">
        <v>0.2</v>
      </c>
      <c r="X43" s="12"/>
    </row>
    <row r="44" spans="1:24" hidden="1" x14ac:dyDescent="0.25">
      <c r="A44" s="30">
        <f>A38*C44</f>
        <v>61.472249999999995</v>
      </c>
      <c r="B44" s="35">
        <f>B38*C44</f>
        <v>47.439</v>
      </c>
      <c r="C44" s="33">
        <v>0.3</v>
      </c>
      <c r="D44" s="24"/>
      <c r="E44" s="36"/>
      <c r="F44" s="30">
        <f>F38*H44</f>
        <v>14.127750000000001</v>
      </c>
      <c r="G44" s="21">
        <f>G38*H44</f>
        <v>8.0324999999999989</v>
      </c>
      <c r="H44" s="33">
        <v>0.3</v>
      </c>
      <c r="I44" s="24"/>
      <c r="J44" s="36"/>
      <c r="K44" s="30">
        <f>K38*M44</f>
        <v>18.238499999999998</v>
      </c>
      <c r="L44" s="21">
        <f>L38*M44</f>
        <v>12.99375</v>
      </c>
      <c r="M44" s="33">
        <v>0.3</v>
      </c>
      <c r="N44" s="24"/>
      <c r="O44" s="36"/>
      <c r="P44" s="30">
        <f>P38*R44</f>
        <v>24.447149999999997</v>
      </c>
      <c r="Q44" s="21">
        <f>Q38*R44</f>
        <v>15.12</v>
      </c>
      <c r="R44" s="33">
        <v>0.3</v>
      </c>
      <c r="S44" s="12"/>
      <c r="U44" s="30">
        <f>U38*W44</f>
        <v>14.1561</v>
      </c>
      <c r="V44" s="21">
        <f>V38*W44</f>
        <v>6.6150000000000002</v>
      </c>
      <c r="W44" s="33">
        <v>0.3</v>
      </c>
      <c r="X44" s="12"/>
    </row>
    <row r="45" spans="1:24" hidden="1" x14ac:dyDescent="0.25">
      <c r="A45" s="30">
        <f>A38*C45</f>
        <v>81.963000000000008</v>
      </c>
      <c r="B45" s="21">
        <f>B38*C45</f>
        <v>63.252000000000002</v>
      </c>
      <c r="C45" s="33">
        <v>0.4</v>
      </c>
      <c r="D45" s="24"/>
      <c r="E45" s="36"/>
      <c r="F45" s="34">
        <f>F38*H45</f>
        <v>18.837</v>
      </c>
      <c r="G45" s="21">
        <f>G38*H45</f>
        <v>10.71</v>
      </c>
      <c r="H45" s="33">
        <v>0.4</v>
      </c>
      <c r="I45" s="24"/>
      <c r="J45" s="36"/>
      <c r="K45" s="30">
        <f>K38*M45</f>
        <v>24.318000000000001</v>
      </c>
      <c r="L45" s="21">
        <f>L38*M45</f>
        <v>17.324999999999999</v>
      </c>
      <c r="M45" s="33">
        <v>0.4</v>
      </c>
      <c r="N45" s="24"/>
      <c r="O45" s="36"/>
      <c r="P45" s="30">
        <f>P38*R45</f>
        <v>32.596200000000003</v>
      </c>
      <c r="Q45" s="21">
        <f>Q38*R45</f>
        <v>20.16</v>
      </c>
      <c r="R45" s="33">
        <v>0.4</v>
      </c>
      <c r="S45" s="12"/>
      <c r="U45" s="30">
        <f>U38*W45</f>
        <v>18.874800000000004</v>
      </c>
      <c r="V45" s="21">
        <f>V38*W45</f>
        <v>8.82</v>
      </c>
      <c r="W45" s="33">
        <v>0.4</v>
      </c>
      <c r="X45" s="12"/>
    </row>
    <row r="46" spans="1:24" hidden="1" x14ac:dyDescent="0.25">
      <c r="A46" s="13"/>
      <c r="B46" s="14"/>
      <c r="C46" s="16"/>
      <c r="D46" s="24"/>
      <c r="E46" s="36"/>
      <c r="F46" s="13"/>
      <c r="G46" s="14"/>
      <c r="H46" s="33">
        <v>0.5</v>
      </c>
      <c r="I46" s="24"/>
      <c r="J46" s="36"/>
      <c r="K46" s="13"/>
      <c r="L46" s="14"/>
      <c r="M46" s="33">
        <v>0.5</v>
      </c>
      <c r="N46" s="24"/>
      <c r="O46" s="36"/>
      <c r="P46" s="13"/>
      <c r="Q46" s="14"/>
      <c r="R46" s="14"/>
      <c r="S46" s="12"/>
      <c r="U46" s="13"/>
      <c r="V46" s="14"/>
      <c r="W46" s="14"/>
      <c r="X46" s="12"/>
    </row>
    <row r="47" spans="1:24" x14ac:dyDescent="0.25">
      <c r="A47" s="53" t="s">
        <v>20</v>
      </c>
      <c r="B47" s="54"/>
      <c r="C47" s="9"/>
      <c r="D47" s="12"/>
      <c r="F47" s="53" t="s">
        <v>20</v>
      </c>
      <c r="G47" s="54"/>
      <c r="H47" s="9"/>
      <c r="I47" s="12"/>
      <c r="K47" s="53" t="s">
        <v>20</v>
      </c>
      <c r="L47" s="54"/>
      <c r="M47" s="9"/>
      <c r="N47" s="12"/>
      <c r="P47" s="53" t="s">
        <v>20</v>
      </c>
      <c r="Q47" s="54"/>
      <c r="R47" s="9"/>
      <c r="S47" s="12"/>
      <c r="U47" s="53" t="s">
        <v>20</v>
      </c>
      <c r="V47" s="54"/>
      <c r="W47" s="9"/>
      <c r="X47" s="12"/>
    </row>
    <row r="48" spans="1:24" x14ac:dyDescent="0.25">
      <c r="A48" s="27" t="s">
        <v>6</v>
      </c>
      <c r="B48" s="14" t="s">
        <v>8</v>
      </c>
      <c r="C48" s="37"/>
      <c r="D48" s="12"/>
      <c r="F48" s="27" t="s">
        <v>6</v>
      </c>
      <c r="G48" s="14" t="s">
        <v>8</v>
      </c>
      <c r="H48" s="37"/>
      <c r="I48" s="12"/>
      <c r="K48" s="27" t="s">
        <v>6</v>
      </c>
      <c r="L48" s="14" t="s">
        <v>8</v>
      </c>
      <c r="M48" s="37"/>
      <c r="N48" s="12"/>
      <c r="P48" s="27" t="s">
        <v>6</v>
      </c>
      <c r="Q48" s="14" t="s">
        <v>8</v>
      </c>
      <c r="R48" s="37"/>
      <c r="S48" s="12"/>
      <c r="U48" s="27" t="s">
        <v>6</v>
      </c>
      <c r="V48" s="14" t="s">
        <v>8</v>
      </c>
      <c r="W48" s="37"/>
      <c r="X48" s="12"/>
    </row>
    <row r="49" spans="1:24" x14ac:dyDescent="0.25">
      <c r="A49" s="31">
        <f>B7/A38</f>
        <v>0.20253041006307723</v>
      </c>
      <c r="B49" s="20">
        <f>C7/B38</f>
        <v>0.26244229431480426</v>
      </c>
      <c r="C49" s="37"/>
      <c r="D49" s="12"/>
      <c r="F49" s="31">
        <f>G7/F38</f>
        <v>0.46313107182672397</v>
      </c>
      <c r="G49" s="20">
        <f>H7/G38</f>
        <v>0.81456582633053221</v>
      </c>
      <c r="H49" s="37"/>
      <c r="I49" s="12"/>
      <c r="K49" s="31">
        <f>L7/K38</f>
        <v>0.49280368451352907</v>
      </c>
      <c r="L49" s="20">
        <f>M7/L38</f>
        <v>0.69171717171717173</v>
      </c>
      <c r="M49" s="37"/>
      <c r="N49" s="12"/>
      <c r="P49" s="31">
        <f>Q7/P38</f>
        <v>0.21978021978021978</v>
      </c>
      <c r="Q49" s="20">
        <f>R7/Q38</f>
        <v>0.35535714285714287</v>
      </c>
      <c r="R49" s="37"/>
      <c r="S49" s="12"/>
      <c r="U49" s="31">
        <f>V7/U38</f>
        <v>4.1113018416089171E-2</v>
      </c>
      <c r="V49" s="20">
        <f>W7/V38</f>
        <v>8.7981859410430838E-2</v>
      </c>
      <c r="W49" s="37"/>
      <c r="X49" s="12"/>
    </row>
    <row r="50" spans="1:24" x14ac:dyDescent="0.25">
      <c r="A50" s="37"/>
      <c r="B50" s="37"/>
      <c r="C50" s="37"/>
      <c r="D50" s="12"/>
      <c r="F50" s="8"/>
      <c r="G50" s="37"/>
      <c r="H50" s="37"/>
      <c r="I50" s="12"/>
      <c r="K50" s="56"/>
      <c r="L50" s="57"/>
      <c r="M50" s="37"/>
      <c r="N50" s="12"/>
      <c r="P50" s="8"/>
      <c r="Q50" s="37"/>
      <c r="R50" s="37"/>
      <c r="S50" s="12"/>
      <c r="U50" s="8"/>
      <c r="V50" s="37"/>
      <c r="W50" s="37"/>
      <c r="X50" s="12"/>
    </row>
    <row r="51" spans="1:24" x14ac:dyDescent="0.25">
      <c r="A51" s="37"/>
      <c r="B51" s="37"/>
      <c r="C51" s="37"/>
      <c r="D51" s="12"/>
      <c r="F51" s="8"/>
      <c r="G51" s="37"/>
      <c r="H51" s="37"/>
      <c r="I51" s="12"/>
      <c r="K51" s="58"/>
      <c r="L51" s="37"/>
      <c r="M51" s="37"/>
      <c r="N51" s="12"/>
      <c r="P51" s="8"/>
      <c r="Q51" s="37"/>
      <c r="R51" s="37"/>
      <c r="S51" s="12"/>
      <c r="U51" s="8"/>
      <c r="V51" s="37"/>
      <c r="W51" s="37"/>
      <c r="X51" s="12"/>
    </row>
    <row r="52" spans="1:24" x14ac:dyDescent="0.25">
      <c r="A52" s="37" t="s">
        <v>19</v>
      </c>
      <c r="B52" s="37"/>
      <c r="C52" s="37"/>
      <c r="D52" s="12"/>
      <c r="F52" s="8" t="s">
        <v>19</v>
      </c>
      <c r="G52" s="37"/>
      <c r="H52" s="37"/>
      <c r="I52" s="12"/>
      <c r="K52" s="8" t="s">
        <v>19</v>
      </c>
      <c r="L52" s="37"/>
      <c r="M52" s="37"/>
      <c r="N52" s="12"/>
      <c r="P52" s="8" t="s">
        <v>19</v>
      </c>
      <c r="Q52" s="37"/>
      <c r="R52" s="37"/>
      <c r="S52" s="12"/>
      <c r="U52" s="8" t="s">
        <v>19</v>
      </c>
      <c r="V52" s="37"/>
      <c r="W52" s="37"/>
      <c r="X52" s="12"/>
    </row>
    <row r="53" spans="1:24" x14ac:dyDescent="0.25">
      <c r="A53" s="41" t="s">
        <v>6</v>
      </c>
      <c r="B53" s="41" t="s">
        <v>8</v>
      </c>
      <c r="C53" s="18"/>
      <c r="D53" s="12"/>
      <c r="F53" s="41" t="s">
        <v>6</v>
      </c>
      <c r="G53" s="41" t="s">
        <v>8</v>
      </c>
      <c r="H53" s="18"/>
      <c r="I53" s="12"/>
      <c r="K53" s="41" t="s">
        <v>6</v>
      </c>
      <c r="L53" s="41" t="s">
        <v>8</v>
      </c>
      <c r="M53" s="18"/>
      <c r="N53" s="12"/>
      <c r="P53" s="41" t="s">
        <v>6</v>
      </c>
      <c r="Q53" s="41" t="s">
        <v>8</v>
      </c>
      <c r="R53" s="18"/>
      <c r="S53" s="12"/>
      <c r="U53" s="41" t="s">
        <v>6</v>
      </c>
      <c r="V53" s="41" t="s">
        <v>8</v>
      </c>
      <c r="W53" s="18"/>
      <c r="X53" s="12"/>
    </row>
    <row r="54" spans="1:24" x14ac:dyDescent="0.25">
      <c r="A54" s="42">
        <f>$A$38*C54</f>
        <v>20.490750000000002</v>
      </c>
      <c r="B54" s="44">
        <f>$B$38*C54</f>
        <v>15.813000000000001</v>
      </c>
      <c r="C54" s="38">
        <v>0.1</v>
      </c>
      <c r="D54" s="12"/>
      <c r="F54" s="44">
        <f>$F$38*H54</f>
        <v>4.7092499999999999</v>
      </c>
      <c r="G54" s="44">
        <f>$G$38*H54</f>
        <v>2.6775000000000002</v>
      </c>
      <c r="H54" s="38">
        <v>0.1</v>
      </c>
      <c r="I54" s="12"/>
      <c r="K54" s="44">
        <f>$K$38*M54</f>
        <v>6.0795000000000003</v>
      </c>
      <c r="L54" s="44">
        <f>$L$38*M54</f>
        <v>4.3312499999999998</v>
      </c>
      <c r="M54" s="38">
        <v>0.1</v>
      </c>
      <c r="N54" s="12"/>
      <c r="P54" s="44">
        <f>$P$38*R54</f>
        <v>8.1490500000000008</v>
      </c>
      <c r="Q54" s="44">
        <f>$Q$38*R54</f>
        <v>5.04</v>
      </c>
      <c r="R54" s="38">
        <v>0.1</v>
      </c>
      <c r="S54" s="12"/>
      <c r="U54" s="47">
        <f>$U$38*W54</f>
        <v>4.718700000000001</v>
      </c>
      <c r="V54" s="47">
        <f>$V$38*W54</f>
        <v>2.2050000000000001</v>
      </c>
      <c r="W54" s="38">
        <v>0.1</v>
      </c>
      <c r="X54" s="12"/>
    </row>
    <row r="55" spans="1:24" x14ac:dyDescent="0.25">
      <c r="A55" s="48">
        <f t="shared" ref="A55:A61" si="0">$A$38*C55</f>
        <v>40.981500000000004</v>
      </c>
      <c r="B55" s="44">
        <f t="shared" ref="B55:B61" si="1">$B$38*C55</f>
        <v>31.626000000000001</v>
      </c>
      <c r="C55" s="38">
        <v>0.2</v>
      </c>
      <c r="D55" s="12"/>
      <c r="F55" s="44">
        <f t="shared" ref="F55:F60" si="2">$F$38*H55</f>
        <v>9.4184999999999999</v>
      </c>
      <c r="G55" s="44">
        <f t="shared" ref="G55:G61" si="3">$G$38*H55</f>
        <v>5.3550000000000004</v>
      </c>
      <c r="H55" s="38">
        <v>0.2</v>
      </c>
      <c r="I55" s="12"/>
      <c r="K55" s="44">
        <f t="shared" ref="K55:K61" si="4">$K$38*M55</f>
        <v>12.159000000000001</v>
      </c>
      <c r="L55" s="44">
        <f t="shared" ref="L55:L61" si="5">$L$38*M55</f>
        <v>8.6624999999999996</v>
      </c>
      <c r="M55" s="38">
        <v>0.2</v>
      </c>
      <c r="N55" s="12"/>
      <c r="P55" s="47">
        <f>$P$38*R55</f>
        <v>16.298100000000002</v>
      </c>
      <c r="Q55" s="44">
        <f t="shared" ref="Q55:Q61" si="6">$Q$38*R55</f>
        <v>10.08</v>
      </c>
      <c r="R55" s="38">
        <v>0.2</v>
      </c>
      <c r="S55" s="12"/>
      <c r="U55" s="51">
        <f t="shared" ref="U55:U61" si="7">$U$38*W55</f>
        <v>9.437400000000002</v>
      </c>
      <c r="V55" s="44">
        <f t="shared" ref="V55:V61" si="8">$V$38*W55</f>
        <v>4.41</v>
      </c>
      <c r="W55" s="38">
        <v>0.2</v>
      </c>
      <c r="X55" s="12"/>
    </row>
    <row r="56" spans="1:24" x14ac:dyDescent="0.25">
      <c r="A56" s="43">
        <f t="shared" si="0"/>
        <v>61.472249999999995</v>
      </c>
      <c r="B56" s="47">
        <f t="shared" si="1"/>
        <v>47.439</v>
      </c>
      <c r="C56" s="38">
        <v>0.3</v>
      </c>
      <c r="D56" s="12"/>
      <c r="F56" s="44">
        <f t="shared" si="2"/>
        <v>14.127750000000001</v>
      </c>
      <c r="G56" s="44">
        <f t="shared" si="3"/>
        <v>8.0324999999999989</v>
      </c>
      <c r="H56" s="38">
        <v>0.3</v>
      </c>
      <c r="I56" s="12"/>
      <c r="K56" s="44">
        <f t="shared" si="4"/>
        <v>18.238499999999998</v>
      </c>
      <c r="L56" s="44">
        <f t="shared" si="5"/>
        <v>12.99375</v>
      </c>
      <c r="M56" s="38">
        <v>0.3</v>
      </c>
      <c r="N56" s="12"/>
      <c r="P56" s="51">
        <f t="shared" ref="P55:P61" si="9">$P$38*R56</f>
        <v>24.447149999999997</v>
      </c>
      <c r="Q56" s="47">
        <f t="shared" si="6"/>
        <v>15.12</v>
      </c>
      <c r="R56" s="38">
        <v>0.3</v>
      </c>
      <c r="S56" s="12"/>
      <c r="U56" s="51">
        <f t="shared" si="7"/>
        <v>14.1561</v>
      </c>
      <c r="V56" s="44">
        <f t="shared" si="8"/>
        <v>6.6150000000000002</v>
      </c>
      <c r="W56" s="38">
        <v>0.3</v>
      </c>
      <c r="X56" s="12"/>
    </row>
    <row r="57" spans="1:24" x14ac:dyDescent="0.25">
      <c r="A57" s="43">
        <f t="shared" si="0"/>
        <v>81.963000000000008</v>
      </c>
      <c r="B57" s="44">
        <f t="shared" si="1"/>
        <v>63.252000000000002</v>
      </c>
      <c r="C57" s="38">
        <v>0.4</v>
      </c>
      <c r="D57" s="12"/>
      <c r="F57" s="44">
        <f t="shared" si="2"/>
        <v>18.837</v>
      </c>
      <c r="G57" s="44">
        <f t="shared" si="3"/>
        <v>10.71</v>
      </c>
      <c r="H57" s="38">
        <v>0.4</v>
      </c>
      <c r="I57" s="12"/>
      <c r="K57" s="44">
        <f t="shared" si="4"/>
        <v>24.318000000000001</v>
      </c>
      <c r="L57" s="44">
        <f t="shared" si="5"/>
        <v>17.324999999999999</v>
      </c>
      <c r="M57" s="38">
        <v>0.4</v>
      </c>
      <c r="N57" s="12"/>
      <c r="P57" s="44">
        <f t="shared" si="9"/>
        <v>32.596200000000003</v>
      </c>
      <c r="Q57" s="51">
        <f t="shared" si="6"/>
        <v>20.16</v>
      </c>
      <c r="R57" s="38">
        <v>0.4</v>
      </c>
      <c r="S57" s="12"/>
      <c r="U57" s="51">
        <f t="shared" si="7"/>
        <v>18.874800000000004</v>
      </c>
      <c r="V57" s="44">
        <f t="shared" si="8"/>
        <v>8.82</v>
      </c>
      <c r="W57" s="38">
        <v>0.4</v>
      </c>
      <c r="X57" s="12"/>
    </row>
    <row r="58" spans="1:24" x14ac:dyDescent="0.25">
      <c r="A58" s="43">
        <f t="shared" si="0"/>
        <v>102.45375</v>
      </c>
      <c r="B58" s="44">
        <f t="shared" si="1"/>
        <v>79.064999999999998</v>
      </c>
      <c r="C58" s="38">
        <v>0.5</v>
      </c>
      <c r="D58" s="12"/>
      <c r="F58" s="49">
        <f t="shared" si="2"/>
        <v>23.546250000000001</v>
      </c>
      <c r="G58" s="44">
        <f t="shared" si="3"/>
        <v>13.387499999999999</v>
      </c>
      <c r="H58" s="38">
        <v>0.5</v>
      </c>
      <c r="I58" s="12"/>
      <c r="K58" s="49">
        <f t="shared" si="4"/>
        <v>30.397500000000001</v>
      </c>
      <c r="L58" s="44">
        <f t="shared" si="5"/>
        <v>21.65625</v>
      </c>
      <c r="M58" s="38">
        <v>0.5</v>
      </c>
      <c r="N58" s="12"/>
      <c r="P58" s="44">
        <f t="shared" si="9"/>
        <v>40.745249999999999</v>
      </c>
      <c r="Q58" s="44">
        <f t="shared" si="6"/>
        <v>25.2</v>
      </c>
      <c r="R58" s="38">
        <v>0.5</v>
      </c>
      <c r="S58" s="12"/>
      <c r="U58" s="51">
        <f t="shared" si="7"/>
        <v>23.593500000000002</v>
      </c>
      <c r="V58" s="44">
        <f t="shared" si="8"/>
        <v>11.025</v>
      </c>
      <c r="W58" s="38">
        <v>0.5</v>
      </c>
      <c r="X58" s="12"/>
    </row>
    <row r="59" spans="1:24" x14ac:dyDescent="0.25">
      <c r="A59" s="43">
        <f t="shared" si="0"/>
        <v>122.94449999999999</v>
      </c>
      <c r="B59" s="44">
        <f t="shared" si="1"/>
        <v>94.878</v>
      </c>
      <c r="C59" s="38">
        <v>0.6</v>
      </c>
      <c r="D59" s="12"/>
      <c r="F59" s="44">
        <f t="shared" si="2"/>
        <v>28.255500000000001</v>
      </c>
      <c r="G59" s="44">
        <f t="shared" si="3"/>
        <v>16.064999999999998</v>
      </c>
      <c r="H59" s="38">
        <v>0.6</v>
      </c>
      <c r="I59" s="12"/>
      <c r="K59" s="51">
        <f t="shared" si="4"/>
        <v>36.476999999999997</v>
      </c>
      <c r="L59" s="44">
        <f t="shared" si="5"/>
        <v>25.987500000000001</v>
      </c>
      <c r="M59" s="38">
        <v>0.6</v>
      </c>
      <c r="N59" s="12"/>
      <c r="P59" s="44">
        <f t="shared" si="9"/>
        <v>48.894299999999994</v>
      </c>
      <c r="Q59" s="44">
        <f t="shared" si="6"/>
        <v>30.24</v>
      </c>
      <c r="R59" s="38">
        <v>0.6</v>
      </c>
      <c r="S59" s="12"/>
      <c r="U59" s="51">
        <f t="shared" si="7"/>
        <v>28.312200000000001</v>
      </c>
      <c r="V59" s="44">
        <f t="shared" si="8"/>
        <v>13.23</v>
      </c>
      <c r="W59" s="38">
        <v>0.6</v>
      </c>
      <c r="X59" s="12"/>
    </row>
    <row r="60" spans="1:24" x14ac:dyDescent="0.25">
      <c r="A60" s="43">
        <f t="shared" si="0"/>
        <v>143.43525</v>
      </c>
      <c r="B60" s="44">
        <f>$B$38*C60</f>
        <v>110.69099999999999</v>
      </c>
      <c r="C60" s="38">
        <v>0.7</v>
      </c>
      <c r="D60" s="12"/>
      <c r="F60" s="44">
        <f t="shared" si="2"/>
        <v>32.964750000000002</v>
      </c>
      <c r="G60" s="44">
        <f t="shared" si="3"/>
        <v>18.742499999999996</v>
      </c>
      <c r="H60" s="38">
        <v>0.7</v>
      </c>
      <c r="I60" s="12"/>
      <c r="K60" s="44">
        <f t="shared" si="4"/>
        <v>42.5565</v>
      </c>
      <c r="L60" s="49">
        <f t="shared" si="5"/>
        <v>30.318749999999998</v>
      </c>
      <c r="M60" s="38">
        <v>0.7</v>
      </c>
      <c r="N60" s="12"/>
      <c r="P60" s="44">
        <f t="shared" si="9"/>
        <v>57.043349999999997</v>
      </c>
      <c r="Q60" s="44">
        <f t="shared" si="6"/>
        <v>35.279999999999994</v>
      </c>
      <c r="R60" s="38">
        <v>0.7</v>
      </c>
      <c r="S60" s="12"/>
      <c r="U60" s="51">
        <f t="shared" si="7"/>
        <v>33.030900000000003</v>
      </c>
      <c r="V60" s="44">
        <f t="shared" si="8"/>
        <v>15.434999999999999</v>
      </c>
      <c r="W60" s="38">
        <v>0.7</v>
      </c>
      <c r="X60" s="12"/>
    </row>
    <row r="61" spans="1:24" x14ac:dyDescent="0.25">
      <c r="A61" s="50">
        <f t="shared" si="0"/>
        <v>153.68062499999999</v>
      </c>
      <c r="B61" s="51">
        <f t="shared" si="1"/>
        <v>118.5975</v>
      </c>
      <c r="C61" s="46">
        <v>0.75</v>
      </c>
      <c r="D61" s="12"/>
      <c r="F61" s="51">
        <f>$F$38*H61</f>
        <v>35.319375000000001</v>
      </c>
      <c r="G61" s="45">
        <f t="shared" si="3"/>
        <v>20.081249999999997</v>
      </c>
      <c r="H61" s="46">
        <v>0.75</v>
      </c>
      <c r="I61" s="12"/>
      <c r="K61" s="44">
        <f t="shared" si="4"/>
        <v>45.596249999999998</v>
      </c>
      <c r="L61" s="51">
        <f t="shared" si="5"/>
        <v>32.484375</v>
      </c>
      <c r="M61" s="46">
        <v>0.75</v>
      </c>
      <c r="N61" s="12"/>
      <c r="P61" s="44">
        <f t="shared" si="9"/>
        <v>61.117874999999998</v>
      </c>
      <c r="Q61" s="44">
        <f t="shared" si="6"/>
        <v>37.799999999999997</v>
      </c>
      <c r="R61" s="46">
        <v>0.75</v>
      </c>
      <c r="S61" s="12"/>
      <c r="U61" s="51">
        <f t="shared" si="7"/>
        <v>35.390250000000002</v>
      </c>
      <c r="V61" s="44">
        <f t="shared" si="8"/>
        <v>16.537500000000001</v>
      </c>
      <c r="W61" s="46">
        <v>0.75</v>
      </c>
      <c r="X61" s="12"/>
    </row>
    <row r="62" spans="1:24" x14ac:dyDescent="0.25">
      <c r="A62" s="39"/>
      <c r="B62" s="39"/>
      <c r="C62" s="39"/>
      <c r="D62" s="40"/>
      <c r="F62" s="52"/>
      <c r="G62" s="39"/>
      <c r="H62" s="39"/>
      <c r="I62" s="19"/>
      <c r="K62" s="18"/>
      <c r="L62" s="3"/>
      <c r="M62" s="3"/>
      <c r="N62" s="19"/>
      <c r="P62" s="52"/>
      <c r="Q62" s="39"/>
      <c r="R62" s="39"/>
      <c r="S62" s="40"/>
      <c r="U62" s="18"/>
      <c r="V62" s="3"/>
      <c r="W62" s="3"/>
      <c r="X62" s="19"/>
    </row>
  </sheetData>
  <mergeCells count="41">
    <mergeCell ref="K50:L50"/>
    <mergeCell ref="A11:B11"/>
    <mergeCell ref="F11:G11"/>
    <mergeCell ref="K11:L11"/>
    <mergeCell ref="P11:Q11"/>
    <mergeCell ref="U11:V11"/>
    <mergeCell ref="D3:D7"/>
    <mergeCell ref="I3:I7"/>
    <mergeCell ref="N3:N7"/>
    <mergeCell ref="S3:S7"/>
    <mergeCell ref="X3:X7"/>
    <mergeCell ref="A15:B15"/>
    <mergeCell ref="F15:G15"/>
    <mergeCell ref="K15:L15"/>
    <mergeCell ref="P15:Q15"/>
    <mergeCell ref="U15:V15"/>
    <mergeCell ref="X25:X28"/>
    <mergeCell ref="A32:B32"/>
    <mergeCell ref="F32:G32"/>
    <mergeCell ref="K32:L32"/>
    <mergeCell ref="P32:Q32"/>
    <mergeCell ref="U32:V32"/>
    <mergeCell ref="D25:D28"/>
    <mergeCell ref="I25:I28"/>
    <mergeCell ref="N25:N28"/>
    <mergeCell ref="S25:S28"/>
    <mergeCell ref="A41:C41"/>
    <mergeCell ref="F41:H41"/>
    <mergeCell ref="K41:M41"/>
    <mergeCell ref="P41:R41"/>
    <mergeCell ref="U41:W41"/>
    <mergeCell ref="A36:B36"/>
    <mergeCell ref="F36:G36"/>
    <mergeCell ref="K36:L36"/>
    <mergeCell ref="P36:Q36"/>
    <mergeCell ref="U36:V36"/>
    <mergeCell ref="A47:B47"/>
    <mergeCell ref="F47:G47"/>
    <mergeCell ref="K47:L47"/>
    <mergeCell ref="P47:Q47"/>
    <mergeCell ref="U47:V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topLeftCell="F16" workbookViewId="0">
      <selection activeCell="A46" sqref="A46:B48"/>
    </sheetView>
  </sheetViews>
  <sheetFormatPr baseColWidth="10" defaultRowHeight="15" x14ac:dyDescent="0.25"/>
  <cols>
    <col min="1" max="1" width="14.28515625" bestFit="1" customWidth="1"/>
    <col min="2" max="2" width="12.5703125" bestFit="1" customWidth="1"/>
    <col min="6" max="6" width="18.7109375" bestFit="1" customWidth="1"/>
    <col min="7" max="7" width="14.28515625" bestFit="1" customWidth="1"/>
    <col min="8" max="8" width="11.7109375" bestFit="1" customWidth="1"/>
    <col min="11" max="11" width="14.140625" bestFit="1" customWidth="1"/>
  </cols>
  <sheetData>
    <row r="2" spans="1:24" x14ac:dyDescent="0.25">
      <c r="A2" s="5" t="s">
        <v>13</v>
      </c>
      <c r="B2" s="6"/>
      <c r="C2" s="6"/>
      <c r="D2" s="7"/>
      <c r="F2" s="5" t="s">
        <v>14</v>
      </c>
      <c r="G2" s="6"/>
      <c r="H2" s="6"/>
      <c r="I2" s="7"/>
      <c r="K2" s="5" t="s">
        <v>15</v>
      </c>
      <c r="L2" s="6"/>
      <c r="M2" s="6"/>
      <c r="N2" s="7"/>
      <c r="P2" s="5" t="s">
        <v>16</v>
      </c>
      <c r="Q2" s="6"/>
      <c r="R2" s="6"/>
      <c r="S2" s="7"/>
      <c r="U2" s="5" t="s">
        <v>17</v>
      </c>
      <c r="V2" s="6"/>
      <c r="W2" s="6"/>
      <c r="X2" s="7"/>
    </row>
    <row r="3" spans="1:24" x14ac:dyDescent="0.25">
      <c r="A3" s="8"/>
      <c r="B3" s="4" t="s">
        <v>6</v>
      </c>
      <c r="C3" s="4" t="s">
        <v>7</v>
      </c>
      <c r="D3" s="55" t="s">
        <v>5</v>
      </c>
      <c r="F3" s="8"/>
      <c r="G3" s="4" t="s">
        <v>6</v>
      </c>
      <c r="H3" s="4" t="s">
        <v>7</v>
      </c>
      <c r="I3" s="55" t="s">
        <v>5</v>
      </c>
      <c r="K3" s="8"/>
      <c r="L3" s="4" t="s">
        <v>6</v>
      </c>
      <c r="M3" s="4" t="s">
        <v>7</v>
      </c>
      <c r="N3" s="55" t="s">
        <v>5</v>
      </c>
      <c r="P3" s="8"/>
      <c r="Q3" s="4" t="s">
        <v>6</v>
      </c>
      <c r="R3" s="4" t="s">
        <v>7</v>
      </c>
      <c r="S3" s="55" t="s">
        <v>5</v>
      </c>
      <c r="U3" s="8"/>
      <c r="V3" s="4" t="s">
        <v>6</v>
      </c>
      <c r="W3" s="4" t="s">
        <v>7</v>
      </c>
      <c r="X3" s="55" t="s">
        <v>5</v>
      </c>
    </row>
    <row r="4" spans="1:24" x14ac:dyDescent="0.25">
      <c r="A4" s="8" t="s">
        <v>0</v>
      </c>
      <c r="B4" s="23">
        <v>65</v>
      </c>
      <c r="C4" s="14">
        <v>110</v>
      </c>
      <c r="D4" s="55"/>
      <c r="F4" s="8" t="s">
        <v>0</v>
      </c>
      <c r="G4" s="23">
        <v>15</v>
      </c>
      <c r="H4" s="21">
        <f>I8/3.6</f>
        <v>38.888888888888886</v>
      </c>
      <c r="I4" s="55"/>
      <c r="K4" s="8" t="s">
        <v>0</v>
      </c>
      <c r="L4" s="23">
        <v>30</v>
      </c>
      <c r="M4" s="21">
        <f>N8/3.6</f>
        <v>50.555555555555557</v>
      </c>
      <c r="N4" s="55"/>
      <c r="P4" s="8" t="s">
        <v>0</v>
      </c>
      <c r="Q4" s="23">
        <v>19</v>
      </c>
      <c r="R4" s="21">
        <f>S8/3.6</f>
        <v>55.555555555555557</v>
      </c>
      <c r="S4" s="55"/>
      <c r="U4" s="8" t="s">
        <v>0</v>
      </c>
      <c r="V4" s="23">
        <v>6</v>
      </c>
      <c r="W4" s="21">
        <f>X8/3.6</f>
        <v>35.555555555555557</v>
      </c>
      <c r="X4" s="55"/>
    </row>
    <row r="5" spans="1:24" x14ac:dyDescent="0.25">
      <c r="A5" s="8" t="s">
        <v>1</v>
      </c>
      <c r="B5" s="24">
        <f>B4*35%</f>
        <v>22.75</v>
      </c>
      <c r="C5" s="14">
        <f>C4*35%</f>
        <v>38.5</v>
      </c>
      <c r="D5" s="55"/>
      <c r="F5" s="8" t="s">
        <v>1</v>
      </c>
      <c r="G5" s="24">
        <f>G4*35%</f>
        <v>5.25</v>
      </c>
      <c r="H5" s="21">
        <f>H4*35%</f>
        <v>13.611111111111109</v>
      </c>
      <c r="I5" s="55"/>
      <c r="K5" s="8" t="s">
        <v>1</v>
      </c>
      <c r="L5" s="24">
        <f>L4*35%</f>
        <v>10.5</v>
      </c>
      <c r="M5" s="21">
        <f>M4*35%</f>
        <v>17.694444444444443</v>
      </c>
      <c r="N5" s="55"/>
      <c r="P5" s="8" t="s">
        <v>1</v>
      </c>
      <c r="Q5" s="24">
        <f>Q4*35%</f>
        <v>6.6499999999999995</v>
      </c>
      <c r="R5" s="21">
        <f>R4*35%</f>
        <v>19.444444444444443</v>
      </c>
      <c r="S5" s="55"/>
      <c r="U5" s="8" t="s">
        <v>1</v>
      </c>
      <c r="V5" s="24">
        <f>V4*35%</f>
        <v>2.0999999999999996</v>
      </c>
      <c r="W5" s="21">
        <f>W4*35%</f>
        <v>12.444444444444445</v>
      </c>
      <c r="X5" s="55"/>
    </row>
    <row r="6" spans="1:24" x14ac:dyDescent="0.25">
      <c r="A6" s="8" t="s">
        <v>2</v>
      </c>
      <c r="B6" s="24">
        <v>45</v>
      </c>
      <c r="C6" s="14">
        <v>45</v>
      </c>
      <c r="D6" s="55"/>
      <c r="F6" s="8" t="s">
        <v>2</v>
      </c>
      <c r="G6" s="24">
        <v>45</v>
      </c>
      <c r="H6" s="14">
        <v>45</v>
      </c>
      <c r="I6" s="55"/>
      <c r="K6" s="8" t="s">
        <v>2</v>
      </c>
      <c r="L6" s="24">
        <v>45</v>
      </c>
      <c r="M6" s="14">
        <v>45</v>
      </c>
      <c r="N6" s="55"/>
      <c r="P6" s="8" t="s">
        <v>2</v>
      </c>
      <c r="Q6" s="24">
        <v>45</v>
      </c>
      <c r="R6" s="14">
        <v>45</v>
      </c>
      <c r="S6" s="55"/>
      <c r="U6" s="8" t="s">
        <v>2</v>
      </c>
      <c r="V6" s="24">
        <v>45</v>
      </c>
      <c r="W6" s="14">
        <v>45</v>
      </c>
      <c r="X6" s="55"/>
    </row>
    <row r="7" spans="1:24" x14ac:dyDescent="0.25">
      <c r="A7" s="8" t="s">
        <v>3</v>
      </c>
      <c r="B7" s="25">
        <v>41.5</v>
      </c>
      <c r="C7" s="26">
        <v>41.5</v>
      </c>
      <c r="D7" s="55"/>
      <c r="F7" s="8" t="s">
        <v>3</v>
      </c>
      <c r="G7" s="25">
        <v>21.81</v>
      </c>
      <c r="H7" s="26">
        <v>21.81</v>
      </c>
      <c r="I7" s="55"/>
      <c r="K7" s="8" t="s">
        <v>3</v>
      </c>
      <c r="L7" s="25">
        <v>33.71</v>
      </c>
      <c r="M7" s="26">
        <v>33.71</v>
      </c>
      <c r="N7" s="55"/>
      <c r="P7" s="8" t="s">
        <v>3</v>
      </c>
      <c r="Q7" s="25">
        <v>20.149999999999999</v>
      </c>
      <c r="R7" s="26">
        <v>20.149999999999999</v>
      </c>
      <c r="S7" s="55"/>
      <c r="U7" s="8" t="s">
        <v>3</v>
      </c>
      <c r="V7" s="25">
        <v>2.19</v>
      </c>
      <c r="W7" s="26">
        <v>2.19</v>
      </c>
      <c r="X7" s="55"/>
    </row>
    <row r="8" spans="1:24" x14ac:dyDescent="0.25">
      <c r="A8" s="10" t="s">
        <v>4</v>
      </c>
      <c r="B8" s="11">
        <f>SUM(B4:B7)</f>
        <v>174.25</v>
      </c>
      <c r="C8" s="16">
        <f>SUM(C4:C7)</f>
        <v>235</v>
      </c>
      <c r="D8" s="22">
        <v>458</v>
      </c>
      <c r="F8" s="10" t="s">
        <v>4</v>
      </c>
      <c r="G8" s="11">
        <f>SUM(G4:G7)</f>
        <v>87.06</v>
      </c>
      <c r="H8" s="16">
        <f>SUM(H4:H7)</f>
        <v>119.31</v>
      </c>
      <c r="I8" s="22">
        <v>140</v>
      </c>
      <c r="K8" s="10" t="s">
        <v>4</v>
      </c>
      <c r="L8" s="11">
        <f>SUM(L4:L7)</f>
        <v>119.21000000000001</v>
      </c>
      <c r="M8" s="16">
        <f>SUM(M4:M7)</f>
        <v>146.96</v>
      </c>
      <c r="N8" s="22">
        <v>182</v>
      </c>
      <c r="P8" s="10" t="s">
        <v>4</v>
      </c>
      <c r="Q8" s="11">
        <f>SUM(Q4:Q7)</f>
        <v>90.800000000000011</v>
      </c>
      <c r="R8" s="16">
        <f>SUM(R4:R7)</f>
        <v>140.15</v>
      </c>
      <c r="S8" s="22">
        <v>200</v>
      </c>
      <c r="U8" s="10" t="s">
        <v>4</v>
      </c>
      <c r="V8" s="11">
        <f>SUM(V4:V7)</f>
        <v>55.29</v>
      </c>
      <c r="W8" s="16">
        <f>SUM(W4:W7)</f>
        <v>95.19</v>
      </c>
      <c r="X8" s="22">
        <v>128</v>
      </c>
    </row>
    <row r="9" spans="1:24" x14ac:dyDescent="0.25">
      <c r="A9" s="8"/>
      <c r="B9" s="9"/>
      <c r="C9" s="9"/>
      <c r="D9" s="12"/>
      <c r="F9" s="8"/>
      <c r="G9" s="9"/>
      <c r="H9" s="9"/>
      <c r="I9" s="12"/>
      <c r="K9" s="8"/>
      <c r="L9" s="9"/>
      <c r="M9" s="9"/>
      <c r="N9" s="12"/>
      <c r="P9" s="8"/>
      <c r="Q9" s="9"/>
      <c r="R9" s="9"/>
      <c r="S9" s="12"/>
      <c r="U9" s="8"/>
      <c r="V9" s="9"/>
      <c r="W9" s="9"/>
      <c r="X9" s="12"/>
    </row>
    <row r="10" spans="1:24" x14ac:dyDescent="0.25">
      <c r="A10" s="8"/>
      <c r="B10" s="9"/>
      <c r="C10" s="9"/>
      <c r="D10" s="12"/>
      <c r="F10" s="8"/>
      <c r="G10" s="9"/>
      <c r="H10" s="9"/>
      <c r="I10" s="12"/>
      <c r="K10" s="8"/>
      <c r="L10" s="9"/>
      <c r="M10" s="9"/>
      <c r="N10" s="12"/>
      <c r="P10" s="8"/>
      <c r="Q10" s="9"/>
      <c r="R10" s="9"/>
      <c r="S10" s="12"/>
      <c r="U10" s="8"/>
      <c r="V10" s="9"/>
      <c r="W10" s="9"/>
      <c r="X10" s="12"/>
    </row>
    <row r="11" spans="1:24" x14ac:dyDescent="0.25">
      <c r="A11" s="53" t="s">
        <v>10</v>
      </c>
      <c r="B11" s="54"/>
      <c r="C11" s="9"/>
      <c r="D11" s="12"/>
      <c r="F11" s="53" t="s">
        <v>10</v>
      </c>
      <c r="G11" s="54"/>
      <c r="H11" s="9"/>
      <c r="I11" s="12"/>
      <c r="K11" s="53" t="s">
        <v>10</v>
      </c>
      <c r="L11" s="54"/>
      <c r="M11" s="9"/>
      <c r="N11" s="12"/>
      <c r="P11" s="53" t="s">
        <v>10</v>
      </c>
      <c r="Q11" s="54"/>
      <c r="R11" s="9"/>
      <c r="S11" s="12"/>
      <c r="U11" s="53" t="s">
        <v>10</v>
      </c>
      <c r="V11" s="54"/>
      <c r="W11" s="9"/>
      <c r="X11" s="12"/>
    </row>
    <row r="12" spans="1:24" x14ac:dyDescent="0.25">
      <c r="A12" s="27" t="s">
        <v>6</v>
      </c>
      <c r="B12" s="14" t="s">
        <v>8</v>
      </c>
      <c r="C12" s="9"/>
      <c r="D12" s="12"/>
      <c r="F12" s="27" t="s">
        <v>6</v>
      </c>
      <c r="G12" s="14" t="s">
        <v>8</v>
      </c>
      <c r="H12" s="9"/>
      <c r="I12" s="12"/>
      <c r="K12" s="27" t="s">
        <v>6</v>
      </c>
      <c r="L12" s="14" t="s">
        <v>8</v>
      </c>
      <c r="M12" s="9"/>
      <c r="N12" s="12"/>
      <c r="P12" s="27" t="s">
        <v>6</v>
      </c>
      <c r="Q12" s="14" t="s">
        <v>8</v>
      </c>
      <c r="R12" s="9"/>
      <c r="S12" s="12"/>
      <c r="U12" s="27" t="s">
        <v>6</v>
      </c>
      <c r="V12" s="14" t="s">
        <v>8</v>
      </c>
      <c r="W12" s="9"/>
      <c r="X12" s="12"/>
    </row>
    <row r="13" spans="1:24" x14ac:dyDescent="0.25">
      <c r="A13" s="28">
        <f>$D$8-B8</f>
        <v>283.75</v>
      </c>
      <c r="B13" s="16">
        <f>$D$8-C8</f>
        <v>223</v>
      </c>
      <c r="C13" s="9"/>
      <c r="D13" s="12"/>
      <c r="F13" s="28">
        <f>I8-G8</f>
        <v>52.94</v>
      </c>
      <c r="G13" s="16">
        <f>I8-H8</f>
        <v>20.689999999999998</v>
      </c>
      <c r="H13" s="9"/>
      <c r="I13" s="12"/>
      <c r="K13" s="28">
        <f>N8-L8</f>
        <v>62.789999999999992</v>
      </c>
      <c r="L13" s="16">
        <f>N8-M8</f>
        <v>35.039999999999992</v>
      </c>
      <c r="M13" s="9"/>
      <c r="N13" s="12"/>
      <c r="P13" s="28">
        <f>S8-Q8</f>
        <v>109.19999999999999</v>
      </c>
      <c r="Q13" s="16">
        <f>S8-R8</f>
        <v>59.849999999999994</v>
      </c>
      <c r="R13" s="9"/>
      <c r="S13" s="12"/>
      <c r="U13" s="28">
        <f>X8-V8</f>
        <v>72.710000000000008</v>
      </c>
      <c r="V13" s="16">
        <f>X8-W8</f>
        <v>32.81</v>
      </c>
      <c r="W13" s="9"/>
      <c r="X13" s="12"/>
    </row>
    <row r="14" spans="1:24" x14ac:dyDescent="0.25">
      <c r="A14" s="13"/>
      <c r="B14" s="14"/>
      <c r="C14" s="9"/>
      <c r="D14" s="12"/>
      <c r="F14" s="13"/>
      <c r="G14" s="14"/>
      <c r="H14" s="9"/>
      <c r="I14" s="12"/>
      <c r="K14" s="13"/>
      <c r="L14" s="14"/>
      <c r="M14" s="9"/>
      <c r="N14" s="12"/>
      <c r="P14" s="13"/>
      <c r="Q14" s="14"/>
      <c r="R14" s="9"/>
      <c r="S14" s="12"/>
      <c r="U14" s="13"/>
      <c r="V14" s="14"/>
      <c r="W14" s="9"/>
      <c r="X14" s="12"/>
    </row>
    <row r="15" spans="1:24" x14ac:dyDescent="0.25">
      <c r="A15" s="53" t="s">
        <v>18</v>
      </c>
      <c r="B15" s="54"/>
      <c r="C15" s="9"/>
      <c r="D15" s="12"/>
      <c r="F15" s="53" t="s">
        <v>9</v>
      </c>
      <c r="G15" s="54"/>
      <c r="H15" s="9"/>
      <c r="I15" s="12"/>
      <c r="K15" s="53" t="s">
        <v>9</v>
      </c>
      <c r="L15" s="54"/>
      <c r="M15" s="9"/>
      <c r="N15" s="12"/>
      <c r="P15" s="53" t="s">
        <v>9</v>
      </c>
      <c r="Q15" s="54"/>
      <c r="R15" s="9"/>
      <c r="S15" s="12"/>
      <c r="U15" s="53" t="s">
        <v>9</v>
      </c>
      <c r="V15" s="54"/>
      <c r="W15" s="9"/>
      <c r="X15" s="12"/>
    </row>
    <row r="16" spans="1:24" x14ac:dyDescent="0.25">
      <c r="A16" s="27" t="s">
        <v>6</v>
      </c>
      <c r="B16" s="14" t="s">
        <v>8</v>
      </c>
      <c r="C16" s="17"/>
      <c r="D16" s="12"/>
      <c r="E16" s="2"/>
      <c r="F16" s="27" t="s">
        <v>6</v>
      </c>
      <c r="G16" s="14" t="s">
        <v>8</v>
      </c>
      <c r="H16" s="17"/>
      <c r="I16" s="12"/>
      <c r="K16" s="27" t="s">
        <v>6</v>
      </c>
      <c r="L16" s="14" t="s">
        <v>8</v>
      </c>
      <c r="M16" s="17"/>
      <c r="N16" s="12"/>
      <c r="P16" s="27" t="s">
        <v>6</v>
      </c>
      <c r="Q16" s="14" t="s">
        <v>8</v>
      </c>
      <c r="R16" s="17"/>
      <c r="S16" s="12"/>
      <c r="U16" s="27" t="s">
        <v>6</v>
      </c>
      <c r="V16" s="14" t="s">
        <v>8</v>
      </c>
      <c r="W16" s="17"/>
      <c r="X16" s="12"/>
    </row>
    <row r="17" spans="1:24" x14ac:dyDescent="0.25">
      <c r="A17" s="28">
        <f>A13*63%</f>
        <v>178.76249999999999</v>
      </c>
      <c r="B17" s="16">
        <f>B13*63%</f>
        <v>140.49</v>
      </c>
      <c r="C17" s="9"/>
      <c r="D17" s="12"/>
      <c r="F17" s="31">
        <f>F13*63%</f>
        <v>33.352199999999996</v>
      </c>
      <c r="G17" s="20">
        <f>G13*63%</f>
        <v>13.034699999999999</v>
      </c>
      <c r="H17" s="9"/>
      <c r="I17" s="12"/>
      <c r="K17" s="31">
        <f>K13*63%</f>
        <v>39.557699999999997</v>
      </c>
      <c r="L17" s="20">
        <f>L13*63%</f>
        <v>22.075199999999995</v>
      </c>
      <c r="M17" s="9"/>
      <c r="N17" s="12"/>
      <c r="P17" s="31">
        <f>P13*63%</f>
        <v>68.795999999999992</v>
      </c>
      <c r="Q17" s="20">
        <f>Q13*63%</f>
        <v>37.705499999999994</v>
      </c>
      <c r="R17" s="9"/>
      <c r="S17" s="12"/>
      <c r="U17" s="31">
        <f>U13*63%</f>
        <v>45.807300000000005</v>
      </c>
      <c r="V17" s="20">
        <f>V13*63%</f>
        <v>20.670300000000001</v>
      </c>
      <c r="W17" s="9"/>
      <c r="X17" s="12"/>
    </row>
    <row r="18" spans="1:24" x14ac:dyDescent="0.25">
      <c r="A18" s="15"/>
      <c r="B18" s="16"/>
      <c r="C18" s="9"/>
      <c r="D18" s="12"/>
      <c r="F18" s="15"/>
      <c r="G18" s="16"/>
      <c r="H18" s="9"/>
      <c r="I18" s="12"/>
      <c r="K18" s="15"/>
      <c r="L18" s="16"/>
      <c r="M18" s="9"/>
      <c r="N18" s="12"/>
      <c r="P18" s="15"/>
      <c r="Q18" s="16"/>
      <c r="R18" s="9"/>
      <c r="S18" s="12"/>
      <c r="U18" s="15"/>
      <c r="V18" s="16"/>
      <c r="W18" s="9"/>
      <c r="X18" s="12"/>
    </row>
    <row r="19" spans="1:24" x14ac:dyDescent="0.25">
      <c r="A19" s="13"/>
      <c r="B19" s="14"/>
      <c r="C19" s="16"/>
      <c r="D19" s="24"/>
      <c r="E19" s="36"/>
      <c r="F19" s="13"/>
      <c r="G19" s="14"/>
      <c r="H19" s="14"/>
      <c r="I19" s="24"/>
      <c r="J19" s="36"/>
      <c r="K19" s="13"/>
      <c r="L19" s="14"/>
      <c r="M19" s="13"/>
      <c r="N19" s="24"/>
      <c r="O19" s="36"/>
      <c r="P19" s="13"/>
      <c r="Q19" s="14"/>
      <c r="R19" s="14"/>
      <c r="S19" s="12"/>
      <c r="U19" s="13"/>
      <c r="V19" s="14"/>
      <c r="W19" s="14"/>
      <c r="X19" s="12"/>
    </row>
    <row r="20" spans="1:24" x14ac:dyDescent="0.25">
      <c r="A20" s="18"/>
      <c r="B20" s="3"/>
      <c r="C20" s="3"/>
      <c r="D20" s="19"/>
      <c r="F20" s="18"/>
      <c r="G20" s="3"/>
      <c r="H20" s="3"/>
      <c r="I20" s="19"/>
      <c r="K20" s="18"/>
      <c r="L20" s="3"/>
      <c r="M20" s="3"/>
      <c r="N20" s="19"/>
      <c r="P20" s="18"/>
      <c r="Q20" s="3"/>
      <c r="R20" s="3"/>
      <c r="S20" s="19"/>
      <c r="U20" s="18"/>
      <c r="V20" s="3"/>
      <c r="W20" s="3"/>
      <c r="X20" s="19"/>
    </row>
    <row r="22" spans="1:24" x14ac:dyDescent="0.25">
      <c r="A22" s="1" t="s">
        <v>12</v>
      </c>
    </row>
    <row r="23" spans="1:24" x14ac:dyDescent="0.25">
      <c r="A23" s="5" t="s">
        <v>13</v>
      </c>
      <c r="B23" s="6"/>
      <c r="C23" s="6"/>
      <c r="D23" s="7"/>
      <c r="F23" s="5" t="s">
        <v>14</v>
      </c>
      <c r="G23" s="6"/>
      <c r="H23" s="6"/>
      <c r="I23" s="7"/>
      <c r="K23" s="5" t="s">
        <v>15</v>
      </c>
      <c r="L23" s="6"/>
      <c r="M23" s="6"/>
      <c r="N23" s="7"/>
      <c r="P23" s="5" t="s">
        <v>16</v>
      </c>
      <c r="Q23" s="6"/>
      <c r="R23" s="6"/>
      <c r="S23" s="7"/>
      <c r="U23" s="5" t="s">
        <v>17</v>
      </c>
      <c r="V23" s="6"/>
      <c r="W23" s="6"/>
      <c r="X23" s="7"/>
    </row>
    <row r="24" spans="1:24" x14ac:dyDescent="0.25">
      <c r="A24" s="8"/>
      <c r="B24" s="4" t="s">
        <v>6</v>
      </c>
      <c r="C24" s="4" t="s">
        <v>7</v>
      </c>
      <c r="D24" s="55" t="s">
        <v>5</v>
      </c>
      <c r="F24" s="8"/>
      <c r="G24" s="4" t="s">
        <v>6</v>
      </c>
      <c r="H24" s="4" t="s">
        <v>7</v>
      </c>
      <c r="I24" s="55" t="s">
        <v>5</v>
      </c>
      <c r="K24" s="8"/>
      <c r="L24" s="4" t="s">
        <v>6</v>
      </c>
      <c r="M24" s="4" t="s">
        <v>7</v>
      </c>
      <c r="N24" s="55" t="s">
        <v>5</v>
      </c>
      <c r="P24" s="8"/>
      <c r="Q24" s="4" t="s">
        <v>6</v>
      </c>
      <c r="R24" s="4" t="s">
        <v>7</v>
      </c>
      <c r="S24" s="55" t="s">
        <v>5</v>
      </c>
      <c r="U24" s="8"/>
      <c r="V24" s="4" t="s">
        <v>6</v>
      </c>
      <c r="W24" s="4" t="s">
        <v>7</v>
      </c>
      <c r="X24" s="55" t="s">
        <v>5</v>
      </c>
    </row>
    <row r="25" spans="1:24" x14ac:dyDescent="0.25">
      <c r="A25" s="8" t="s">
        <v>0</v>
      </c>
      <c r="B25" s="23">
        <v>65</v>
      </c>
      <c r="C25" s="14">
        <v>120</v>
      </c>
      <c r="D25" s="55"/>
      <c r="F25" s="8" t="s">
        <v>0</v>
      </c>
      <c r="G25" s="23">
        <v>15</v>
      </c>
      <c r="H25" s="21">
        <f>I28/3.6</f>
        <v>38.888888888888886</v>
      </c>
      <c r="I25" s="55"/>
      <c r="K25" s="8" t="s">
        <v>0</v>
      </c>
      <c r="L25" s="23">
        <v>30</v>
      </c>
      <c r="M25" s="21">
        <f>N28/3.6</f>
        <v>50.555555555555557</v>
      </c>
      <c r="N25" s="55"/>
      <c r="P25" s="8" t="s">
        <v>0</v>
      </c>
      <c r="Q25" s="23">
        <v>19</v>
      </c>
      <c r="R25" s="21">
        <f>S28/3.6</f>
        <v>55.555555555555557</v>
      </c>
      <c r="S25" s="55"/>
      <c r="U25" s="8" t="s">
        <v>0</v>
      </c>
      <c r="V25" s="23">
        <v>6</v>
      </c>
      <c r="W25" s="21">
        <f>X28/3.6</f>
        <v>35.555555555555557</v>
      </c>
      <c r="X25" s="55"/>
    </row>
    <row r="26" spans="1:24" x14ac:dyDescent="0.25">
      <c r="A26" s="8" t="s">
        <v>1</v>
      </c>
      <c r="B26" s="24">
        <f>B25*35%</f>
        <v>22.75</v>
      </c>
      <c r="C26" s="14">
        <f>C25*35%</f>
        <v>42</v>
      </c>
      <c r="D26" s="55"/>
      <c r="F26" s="8" t="s">
        <v>1</v>
      </c>
      <c r="G26" s="24">
        <f>G25*35%</f>
        <v>5.25</v>
      </c>
      <c r="H26" s="21">
        <f>H25*35%</f>
        <v>13.611111111111109</v>
      </c>
      <c r="I26" s="55"/>
      <c r="K26" s="8" t="s">
        <v>1</v>
      </c>
      <c r="L26" s="24">
        <f>L25*35%</f>
        <v>10.5</v>
      </c>
      <c r="M26" s="21">
        <f>M25*35%</f>
        <v>17.694444444444443</v>
      </c>
      <c r="N26" s="55"/>
      <c r="P26" s="8" t="s">
        <v>1</v>
      </c>
      <c r="Q26" s="24">
        <f>Q25*35%</f>
        <v>6.6499999999999995</v>
      </c>
      <c r="R26" s="21">
        <f>R25*35%</f>
        <v>19.444444444444443</v>
      </c>
      <c r="S26" s="55"/>
      <c r="U26" s="8" t="s">
        <v>1</v>
      </c>
      <c r="V26" s="24">
        <f>V25*35%</f>
        <v>2.0999999999999996</v>
      </c>
      <c r="W26" s="21">
        <f>W25*35%</f>
        <v>12.444444444444445</v>
      </c>
      <c r="X26" s="55"/>
    </row>
    <row r="27" spans="1:24" x14ac:dyDescent="0.25">
      <c r="A27" s="8" t="s">
        <v>2</v>
      </c>
      <c r="B27" s="24">
        <v>45</v>
      </c>
      <c r="C27" s="14">
        <v>45</v>
      </c>
      <c r="D27" s="55"/>
      <c r="F27" s="8" t="s">
        <v>2</v>
      </c>
      <c r="G27" s="24">
        <v>45</v>
      </c>
      <c r="H27" s="14">
        <v>45</v>
      </c>
      <c r="I27" s="55"/>
      <c r="K27" s="8" t="s">
        <v>2</v>
      </c>
      <c r="L27" s="24">
        <v>45</v>
      </c>
      <c r="M27" s="14">
        <v>45</v>
      </c>
      <c r="N27" s="55"/>
      <c r="P27" s="8" t="s">
        <v>2</v>
      </c>
      <c r="Q27" s="24">
        <v>45</v>
      </c>
      <c r="R27" s="14">
        <v>45</v>
      </c>
      <c r="S27" s="55"/>
      <c r="U27" s="8" t="s">
        <v>2</v>
      </c>
      <c r="V27" s="24">
        <v>45</v>
      </c>
      <c r="W27" s="14">
        <v>45</v>
      </c>
      <c r="X27" s="55"/>
    </row>
    <row r="28" spans="1:24" x14ac:dyDescent="0.25">
      <c r="A28" s="10" t="s">
        <v>4</v>
      </c>
      <c r="B28" s="11">
        <f>SUM(B25:B27)</f>
        <v>132.75</v>
      </c>
      <c r="C28" s="16">
        <f>SUM(C25:C27)</f>
        <v>207</v>
      </c>
      <c r="D28" s="22">
        <v>458</v>
      </c>
      <c r="F28" s="10" t="s">
        <v>4</v>
      </c>
      <c r="G28" s="11">
        <f>SUM(G25:G27)</f>
        <v>65.25</v>
      </c>
      <c r="H28" s="16">
        <f>SUM(H25:H27)</f>
        <v>97.5</v>
      </c>
      <c r="I28" s="22">
        <v>140</v>
      </c>
      <c r="K28" s="10" t="s">
        <v>4</v>
      </c>
      <c r="L28" s="11">
        <f>SUM(L25:L27)</f>
        <v>85.5</v>
      </c>
      <c r="M28" s="16">
        <f>SUM(M25:M27)</f>
        <v>113.25</v>
      </c>
      <c r="N28" s="22">
        <v>182</v>
      </c>
      <c r="P28" s="10" t="s">
        <v>4</v>
      </c>
      <c r="Q28" s="11">
        <f>SUM(Q25:Q27)</f>
        <v>70.650000000000006</v>
      </c>
      <c r="R28" s="16">
        <f>SUM(R25:R27)</f>
        <v>120</v>
      </c>
      <c r="S28" s="22">
        <v>200</v>
      </c>
      <c r="U28" s="10" t="s">
        <v>4</v>
      </c>
      <c r="V28" s="11">
        <f>SUM(V25:V27)</f>
        <v>53.1</v>
      </c>
      <c r="W28" s="16">
        <f>SUM(W25:W27)</f>
        <v>93</v>
      </c>
      <c r="X28" s="22">
        <v>128</v>
      </c>
    </row>
    <row r="29" spans="1:24" x14ac:dyDescent="0.25">
      <c r="A29" s="8"/>
      <c r="B29" s="9"/>
      <c r="C29" s="9"/>
      <c r="D29" s="12"/>
      <c r="F29" s="8"/>
      <c r="G29" s="9"/>
      <c r="H29" s="9"/>
      <c r="I29" s="12"/>
      <c r="K29" s="8"/>
      <c r="L29" s="9"/>
      <c r="M29" s="9"/>
      <c r="N29" s="12"/>
      <c r="P29" s="8"/>
      <c r="Q29" s="9"/>
      <c r="R29" s="9"/>
      <c r="S29" s="12"/>
      <c r="U29" s="8"/>
      <c r="V29" s="9"/>
      <c r="W29" s="9"/>
      <c r="X29" s="12"/>
    </row>
    <row r="30" spans="1:24" x14ac:dyDescent="0.25">
      <c r="A30" s="8"/>
      <c r="B30" s="9"/>
      <c r="C30" s="9"/>
      <c r="D30" s="12"/>
      <c r="F30" s="8"/>
      <c r="G30" s="9"/>
      <c r="H30" s="9"/>
      <c r="I30" s="12"/>
      <c r="K30" s="8"/>
      <c r="L30" s="9"/>
      <c r="M30" s="9"/>
      <c r="N30" s="12"/>
      <c r="P30" s="8"/>
      <c r="Q30" s="9"/>
      <c r="R30" s="9"/>
      <c r="S30" s="12"/>
      <c r="U30" s="8"/>
      <c r="V30" s="9"/>
      <c r="W30" s="9"/>
      <c r="X30" s="12"/>
    </row>
    <row r="31" spans="1:24" x14ac:dyDescent="0.25">
      <c r="A31" s="53" t="s">
        <v>10</v>
      </c>
      <c r="B31" s="54"/>
      <c r="C31" s="9"/>
      <c r="D31" s="12"/>
      <c r="F31" s="53" t="s">
        <v>10</v>
      </c>
      <c r="G31" s="54"/>
      <c r="H31" s="9"/>
      <c r="I31" s="12"/>
      <c r="K31" s="53" t="s">
        <v>10</v>
      </c>
      <c r="L31" s="54"/>
      <c r="M31" s="9"/>
      <c r="N31" s="12"/>
      <c r="P31" s="53" t="s">
        <v>10</v>
      </c>
      <c r="Q31" s="54"/>
      <c r="R31" s="9"/>
      <c r="S31" s="12"/>
      <c r="U31" s="53" t="s">
        <v>10</v>
      </c>
      <c r="V31" s="54"/>
      <c r="W31" s="9"/>
      <c r="X31" s="12"/>
    </row>
    <row r="32" spans="1:24" x14ac:dyDescent="0.25">
      <c r="A32" s="27" t="s">
        <v>6</v>
      </c>
      <c r="B32" s="14" t="s">
        <v>8</v>
      </c>
      <c r="C32" s="9"/>
      <c r="D32" s="12"/>
      <c r="F32" s="27" t="s">
        <v>6</v>
      </c>
      <c r="G32" s="14" t="s">
        <v>8</v>
      </c>
      <c r="H32" s="9"/>
      <c r="I32" s="12"/>
      <c r="K32" s="27" t="s">
        <v>6</v>
      </c>
      <c r="L32" s="14" t="s">
        <v>8</v>
      </c>
      <c r="M32" s="9"/>
      <c r="N32" s="12"/>
      <c r="P32" s="27" t="s">
        <v>6</v>
      </c>
      <c r="Q32" s="14" t="s">
        <v>8</v>
      </c>
      <c r="R32" s="9"/>
      <c r="S32" s="12"/>
      <c r="U32" s="27" t="s">
        <v>6</v>
      </c>
      <c r="V32" s="14" t="s">
        <v>8</v>
      </c>
      <c r="W32" s="9"/>
      <c r="X32" s="12"/>
    </row>
    <row r="33" spans="1:24" x14ac:dyDescent="0.25">
      <c r="A33" s="28">
        <f>$D$8-B28</f>
        <v>325.25</v>
      </c>
      <c r="B33" s="16">
        <f>$D$8-C28</f>
        <v>251</v>
      </c>
      <c r="C33" s="9"/>
      <c r="D33" s="12"/>
      <c r="F33" s="28">
        <f>I28-G28</f>
        <v>74.75</v>
      </c>
      <c r="G33" s="16">
        <f>I28-H28</f>
        <v>42.5</v>
      </c>
      <c r="H33" s="9"/>
      <c r="I33" s="12"/>
      <c r="K33" s="28">
        <f>N28-L28</f>
        <v>96.5</v>
      </c>
      <c r="L33" s="16">
        <f>N28-M28</f>
        <v>68.75</v>
      </c>
      <c r="M33" s="9"/>
      <c r="N33" s="12"/>
      <c r="P33" s="28">
        <f>S28-Q28</f>
        <v>129.35</v>
      </c>
      <c r="Q33" s="16">
        <f>S28-R28</f>
        <v>80</v>
      </c>
      <c r="R33" s="9"/>
      <c r="S33" s="12"/>
      <c r="U33" s="28">
        <f>X28-V28</f>
        <v>74.900000000000006</v>
      </c>
      <c r="V33" s="16">
        <f>X28-W28</f>
        <v>35</v>
      </c>
      <c r="W33" s="9"/>
      <c r="X33" s="12"/>
    </row>
    <row r="34" spans="1:24" x14ac:dyDescent="0.25">
      <c r="A34" s="13"/>
      <c r="B34" s="14"/>
      <c r="C34" s="9"/>
      <c r="D34" s="12"/>
      <c r="F34" s="13"/>
      <c r="G34" s="14"/>
      <c r="H34" s="9"/>
      <c r="I34" s="12"/>
      <c r="K34" s="13"/>
      <c r="L34" s="14"/>
      <c r="M34" s="9"/>
      <c r="N34" s="12"/>
      <c r="P34" s="13"/>
      <c r="Q34" s="14"/>
      <c r="R34" s="9"/>
      <c r="S34" s="12"/>
      <c r="U34" s="13"/>
      <c r="V34" s="14"/>
      <c r="W34" s="9"/>
      <c r="X34" s="12"/>
    </row>
    <row r="35" spans="1:24" x14ac:dyDescent="0.25">
      <c r="A35" s="53" t="s">
        <v>9</v>
      </c>
      <c r="B35" s="54"/>
      <c r="C35" s="9"/>
      <c r="D35" s="12"/>
      <c r="F35" s="53" t="s">
        <v>9</v>
      </c>
      <c r="G35" s="54"/>
      <c r="H35" s="9"/>
      <c r="I35" s="12"/>
      <c r="K35" s="53" t="s">
        <v>9</v>
      </c>
      <c r="L35" s="54"/>
      <c r="M35" s="9"/>
      <c r="N35" s="12"/>
      <c r="P35" s="53" t="s">
        <v>9</v>
      </c>
      <c r="Q35" s="54"/>
      <c r="R35" s="9"/>
      <c r="S35" s="12"/>
      <c r="U35" s="53" t="s">
        <v>9</v>
      </c>
      <c r="V35" s="54"/>
      <c r="W35" s="9"/>
      <c r="X35" s="12"/>
    </row>
    <row r="36" spans="1:24" x14ac:dyDescent="0.25">
      <c r="A36" s="27" t="s">
        <v>6</v>
      </c>
      <c r="B36" s="14" t="s">
        <v>8</v>
      </c>
      <c r="C36" s="17"/>
      <c r="D36" s="12"/>
      <c r="E36" s="2"/>
      <c r="F36" s="27" t="s">
        <v>6</v>
      </c>
      <c r="G36" s="14" t="s">
        <v>8</v>
      </c>
      <c r="H36" s="17"/>
      <c r="I36" s="12"/>
      <c r="K36" s="27" t="s">
        <v>6</v>
      </c>
      <c r="L36" s="14" t="s">
        <v>8</v>
      </c>
      <c r="M36" s="17"/>
      <c r="N36" s="12"/>
      <c r="P36" s="27" t="s">
        <v>6</v>
      </c>
      <c r="Q36" s="14" t="s">
        <v>8</v>
      </c>
      <c r="R36" s="17"/>
      <c r="S36" s="12"/>
      <c r="U36" s="27" t="s">
        <v>6</v>
      </c>
      <c r="V36" s="14" t="s">
        <v>8</v>
      </c>
      <c r="W36" s="17"/>
      <c r="X36" s="12"/>
    </row>
    <row r="37" spans="1:24" x14ac:dyDescent="0.25">
      <c r="A37" s="28">
        <f>A33*63%</f>
        <v>204.9075</v>
      </c>
      <c r="B37" s="16">
        <f>B33*63%</f>
        <v>158.13</v>
      </c>
      <c r="C37" s="9"/>
      <c r="D37" s="12"/>
      <c r="F37" s="31">
        <f>F33*63%</f>
        <v>47.092500000000001</v>
      </c>
      <c r="G37" s="20">
        <f>G33*63%</f>
        <v>26.774999999999999</v>
      </c>
      <c r="H37" s="9"/>
      <c r="I37" s="12"/>
      <c r="K37" s="31">
        <f>K33*63%</f>
        <v>60.795000000000002</v>
      </c>
      <c r="L37" s="20">
        <f>L33*63%</f>
        <v>43.3125</v>
      </c>
      <c r="M37" s="9"/>
      <c r="N37" s="12"/>
      <c r="P37" s="31">
        <f>P33*63%</f>
        <v>81.490499999999997</v>
      </c>
      <c r="Q37" s="20">
        <f>Q33*63%</f>
        <v>50.4</v>
      </c>
      <c r="R37" s="9"/>
      <c r="S37" s="12"/>
      <c r="U37" s="31">
        <f>U33*63%</f>
        <v>47.187000000000005</v>
      </c>
      <c r="V37" s="20">
        <f>V33*63%</f>
        <v>22.05</v>
      </c>
      <c r="W37" s="9"/>
      <c r="X37" s="12"/>
    </row>
    <row r="38" spans="1:24" x14ac:dyDescent="0.25">
      <c r="A38" s="15"/>
      <c r="B38" s="16"/>
      <c r="C38" s="9"/>
      <c r="D38" s="12"/>
      <c r="F38" s="15"/>
      <c r="G38" s="16"/>
      <c r="H38" s="9"/>
      <c r="I38" s="12"/>
      <c r="K38" s="15"/>
      <c r="L38" s="16"/>
      <c r="M38" s="9"/>
      <c r="N38" s="12"/>
      <c r="P38" s="15"/>
      <c r="Q38" s="16"/>
      <c r="R38" s="9"/>
      <c r="S38" s="12"/>
      <c r="U38" s="15"/>
      <c r="V38" s="16"/>
      <c r="W38" s="9"/>
      <c r="X38" s="12"/>
    </row>
    <row r="39" spans="1:24" x14ac:dyDescent="0.25">
      <c r="A39" s="15"/>
      <c r="B39" s="16"/>
      <c r="C39" s="9"/>
      <c r="D39" s="12"/>
      <c r="F39" s="15"/>
      <c r="G39" s="16"/>
      <c r="H39" s="9"/>
      <c r="I39" s="12"/>
      <c r="K39" s="15"/>
      <c r="L39" s="16"/>
      <c r="M39" s="9"/>
      <c r="N39" s="12"/>
      <c r="P39" s="15"/>
      <c r="Q39" s="16"/>
      <c r="R39" s="9"/>
      <c r="S39" s="12"/>
      <c r="U39" s="15"/>
      <c r="V39" s="16"/>
      <c r="W39" s="9"/>
      <c r="X39" s="12"/>
    </row>
    <row r="40" spans="1:24" hidden="1" x14ac:dyDescent="0.25">
      <c r="A40" s="53" t="s">
        <v>11</v>
      </c>
      <c r="B40" s="54"/>
      <c r="C40" s="54"/>
      <c r="D40" s="12"/>
      <c r="F40" s="53" t="s">
        <v>11</v>
      </c>
      <c r="G40" s="54"/>
      <c r="H40" s="54"/>
      <c r="I40" s="12"/>
      <c r="K40" s="53" t="s">
        <v>11</v>
      </c>
      <c r="L40" s="54"/>
      <c r="M40" s="54"/>
      <c r="N40" s="12"/>
      <c r="P40" s="53" t="s">
        <v>11</v>
      </c>
      <c r="Q40" s="54"/>
      <c r="R40" s="54"/>
      <c r="S40" s="12"/>
      <c r="U40" s="53" t="s">
        <v>11</v>
      </c>
      <c r="V40" s="54"/>
      <c r="W40" s="54"/>
      <c r="X40" s="12"/>
    </row>
    <row r="41" spans="1:24" hidden="1" x14ac:dyDescent="0.25">
      <c r="A41" s="29">
        <f>A37*C41</f>
        <v>20.490750000000002</v>
      </c>
      <c r="B41" s="21">
        <f>B37*C41</f>
        <v>15.813000000000001</v>
      </c>
      <c r="C41" s="32">
        <v>0.1</v>
      </c>
      <c r="D41" s="24"/>
      <c r="E41" s="36"/>
      <c r="F41" s="29">
        <f>F37*H41</f>
        <v>4.7092499999999999</v>
      </c>
      <c r="G41" s="21">
        <f>G37*H41</f>
        <v>2.6775000000000002</v>
      </c>
      <c r="H41" s="32">
        <v>0.1</v>
      </c>
      <c r="I41" s="24"/>
      <c r="J41" s="36"/>
      <c r="K41" s="29">
        <f>K37*M41</f>
        <v>6.0795000000000003</v>
      </c>
      <c r="L41" s="21">
        <f>L37*M41</f>
        <v>4.3312499999999998</v>
      </c>
      <c r="M41" s="32">
        <v>0.1</v>
      </c>
      <c r="N41" s="24"/>
      <c r="O41" s="36"/>
      <c r="P41" s="29">
        <f>P37*R41</f>
        <v>8.1490500000000008</v>
      </c>
      <c r="Q41" s="21">
        <f>Q37*R41</f>
        <v>5.04</v>
      </c>
      <c r="R41" s="32">
        <v>0.1</v>
      </c>
      <c r="S41" s="12"/>
      <c r="U41" s="29">
        <f>U37*W41</f>
        <v>4.718700000000001</v>
      </c>
      <c r="V41" s="21">
        <f>V37*W41</f>
        <v>2.2050000000000001</v>
      </c>
      <c r="W41" s="32">
        <v>0.1</v>
      </c>
      <c r="X41" s="12"/>
    </row>
    <row r="42" spans="1:24" hidden="1" x14ac:dyDescent="0.25">
      <c r="A42" s="34">
        <f>A37*C42</f>
        <v>40.981500000000004</v>
      </c>
      <c r="B42" s="21">
        <f>B37*C42</f>
        <v>31.626000000000001</v>
      </c>
      <c r="C42" s="33">
        <v>0.2</v>
      </c>
      <c r="D42" s="24"/>
      <c r="E42" s="36"/>
      <c r="F42" s="30">
        <f>F37*H42</f>
        <v>9.4184999999999999</v>
      </c>
      <c r="G42" s="21">
        <f>G37*H42</f>
        <v>5.3550000000000004</v>
      </c>
      <c r="H42" s="33">
        <v>0.2</v>
      </c>
      <c r="I42" s="24"/>
      <c r="J42" s="36"/>
      <c r="K42" s="30">
        <f>K37*M42</f>
        <v>12.159000000000001</v>
      </c>
      <c r="L42" s="21">
        <f>L37*M42</f>
        <v>8.6624999999999996</v>
      </c>
      <c r="M42" s="33">
        <v>0.2</v>
      </c>
      <c r="N42" s="24"/>
      <c r="O42" s="36"/>
      <c r="P42" s="30">
        <f>P37*R42</f>
        <v>16.298100000000002</v>
      </c>
      <c r="Q42" s="21">
        <f>Q37*R42</f>
        <v>10.08</v>
      </c>
      <c r="R42" s="33">
        <v>0.2</v>
      </c>
      <c r="S42" s="12"/>
      <c r="U42" s="30">
        <f>U37*W42</f>
        <v>9.437400000000002</v>
      </c>
      <c r="V42" s="21">
        <f>V37*W42</f>
        <v>4.41</v>
      </c>
      <c r="W42" s="33">
        <v>0.2</v>
      </c>
      <c r="X42" s="12"/>
    </row>
    <row r="43" spans="1:24" hidden="1" x14ac:dyDescent="0.25">
      <c r="A43" s="30">
        <f>A37*C43</f>
        <v>61.472249999999995</v>
      </c>
      <c r="B43" s="35">
        <f>B37*C43</f>
        <v>47.439</v>
      </c>
      <c r="C43" s="33">
        <v>0.3</v>
      </c>
      <c r="D43" s="24"/>
      <c r="E43" s="36"/>
      <c r="F43" s="30">
        <f>F37*H43</f>
        <v>14.127750000000001</v>
      </c>
      <c r="G43" s="21">
        <f>G37*H43</f>
        <v>8.0324999999999989</v>
      </c>
      <c r="H43" s="33">
        <v>0.3</v>
      </c>
      <c r="I43" s="24"/>
      <c r="J43" s="36"/>
      <c r="K43" s="30">
        <f>K37*M43</f>
        <v>18.238499999999998</v>
      </c>
      <c r="L43" s="21">
        <f>L37*M43</f>
        <v>12.99375</v>
      </c>
      <c r="M43" s="33">
        <v>0.3</v>
      </c>
      <c r="N43" s="24"/>
      <c r="O43" s="36"/>
      <c r="P43" s="30">
        <f>P37*R43</f>
        <v>24.447149999999997</v>
      </c>
      <c r="Q43" s="21">
        <f>Q37*R43</f>
        <v>15.12</v>
      </c>
      <c r="R43" s="33">
        <v>0.3</v>
      </c>
      <c r="S43" s="12"/>
      <c r="U43" s="30">
        <f>U37*W43</f>
        <v>14.1561</v>
      </c>
      <c r="V43" s="21">
        <f>V37*W43</f>
        <v>6.6150000000000002</v>
      </c>
      <c r="W43" s="33">
        <v>0.3</v>
      </c>
      <c r="X43" s="12"/>
    </row>
    <row r="44" spans="1:24" hidden="1" x14ac:dyDescent="0.25">
      <c r="A44" s="30">
        <f>A37*C44</f>
        <v>81.963000000000008</v>
      </c>
      <c r="B44" s="21">
        <f>B37*C44</f>
        <v>63.252000000000002</v>
      </c>
      <c r="C44" s="33">
        <v>0.4</v>
      </c>
      <c r="D44" s="24"/>
      <c r="E44" s="36"/>
      <c r="F44" s="34">
        <f>F37*H44</f>
        <v>18.837</v>
      </c>
      <c r="G44" s="21">
        <f>G37*H44</f>
        <v>10.71</v>
      </c>
      <c r="H44" s="33">
        <v>0.4</v>
      </c>
      <c r="I44" s="24"/>
      <c r="J44" s="36"/>
      <c r="K44" s="30">
        <f>K37*M44</f>
        <v>24.318000000000001</v>
      </c>
      <c r="L44" s="21">
        <f>L37*M44</f>
        <v>17.324999999999999</v>
      </c>
      <c r="M44" s="33">
        <v>0.4</v>
      </c>
      <c r="N44" s="24"/>
      <c r="O44" s="36"/>
      <c r="P44" s="30">
        <f>P37*R44</f>
        <v>32.596200000000003</v>
      </c>
      <c r="Q44" s="21">
        <f>Q37*R44</f>
        <v>20.16</v>
      </c>
      <c r="R44" s="33">
        <v>0.4</v>
      </c>
      <c r="S44" s="12"/>
      <c r="U44" s="30">
        <f>U37*W44</f>
        <v>18.874800000000004</v>
      </c>
      <c r="V44" s="21">
        <f>V37*W44</f>
        <v>8.82</v>
      </c>
      <c r="W44" s="33">
        <v>0.4</v>
      </c>
      <c r="X44" s="12"/>
    </row>
    <row r="45" spans="1:24" hidden="1" x14ac:dyDescent="0.25">
      <c r="A45" s="13"/>
      <c r="B45" s="14"/>
      <c r="C45" s="16"/>
      <c r="D45" s="24"/>
      <c r="E45" s="36"/>
      <c r="F45" s="13"/>
      <c r="G45" s="14"/>
      <c r="H45" s="33">
        <v>0.5</v>
      </c>
      <c r="I45" s="24"/>
      <c r="J45" s="36"/>
      <c r="K45" s="13"/>
      <c r="L45" s="14"/>
      <c r="M45" s="33">
        <v>0.5</v>
      </c>
      <c r="N45" s="24"/>
      <c r="O45" s="36"/>
      <c r="P45" s="13"/>
      <c r="Q45" s="14"/>
      <c r="R45" s="14"/>
      <c r="S45" s="12"/>
      <c r="U45" s="13"/>
      <c r="V45" s="14"/>
      <c r="W45" s="14"/>
      <c r="X45" s="12"/>
    </row>
    <row r="46" spans="1:24" x14ac:dyDescent="0.25">
      <c r="A46" s="53" t="s">
        <v>20</v>
      </c>
      <c r="B46" s="54"/>
      <c r="C46" s="9"/>
      <c r="D46" s="12"/>
      <c r="F46" s="53" t="s">
        <v>20</v>
      </c>
      <c r="G46" s="54"/>
      <c r="H46" s="9"/>
      <c r="I46" s="12"/>
      <c r="K46" s="53" t="s">
        <v>20</v>
      </c>
      <c r="L46" s="54"/>
      <c r="M46" s="9"/>
      <c r="N46" s="12"/>
      <c r="P46" s="53" t="s">
        <v>20</v>
      </c>
      <c r="Q46" s="54"/>
      <c r="R46" s="9"/>
      <c r="S46" s="12"/>
      <c r="U46" s="53" t="s">
        <v>20</v>
      </c>
      <c r="V46" s="54"/>
      <c r="W46" s="9"/>
      <c r="X46" s="12"/>
    </row>
    <row r="47" spans="1:24" x14ac:dyDescent="0.25">
      <c r="A47" s="27" t="s">
        <v>6</v>
      </c>
      <c r="B47" s="14" t="s">
        <v>8</v>
      </c>
      <c r="C47" s="37"/>
      <c r="D47" s="12"/>
      <c r="F47" s="27" t="s">
        <v>6</v>
      </c>
      <c r="G47" s="14" t="s">
        <v>8</v>
      </c>
      <c r="H47" s="37"/>
      <c r="I47" s="12"/>
      <c r="K47" s="27" t="s">
        <v>6</v>
      </c>
      <c r="L47" s="14" t="s">
        <v>8</v>
      </c>
      <c r="M47" s="37"/>
      <c r="N47" s="12"/>
      <c r="P47" s="27" t="s">
        <v>6</v>
      </c>
      <c r="Q47" s="14" t="s">
        <v>8</v>
      </c>
      <c r="R47" s="37"/>
      <c r="S47" s="12"/>
      <c r="U47" s="27" t="s">
        <v>6</v>
      </c>
      <c r="V47" s="14" t="s">
        <v>8</v>
      </c>
      <c r="W47" s="37"/>
      <c r="X47" s="12"/>
    </row>
    <row r="48" spans="1:24" x14ac:dyDescent="0.25">
      <c r="A48" s="31">
        <f>B7/A37</f>
        <v>0.20253041006307723</v>
      </c>
      <c r="B48" s="20">
        <f>C7/B37</f>
        <v>0.26244229431480426</v>
      </c>
      <c r="C48" s="37"/>
      <c r="D48" s="12"/>
      <c r="F48" s="31">
        <f>G7/F37</f>
        <v>0.46313107182672397</v>
      </c>
      <c r="G48" s="20">
        <f>H7/G37</f>
        <v>0.81456582633053221</v>
      </c>
      <c r="H48" s="37"/>
      <c r="I48" s="12"/>
      <c r="K48" s="31">
        <f>L7/K37</f>
        <v>0.55448638868327982</v>
      </c>
      <c r="L48" s="20">
        <f>M7/L37</f>
        <v>0.77829725829725827</v>
      </c>
      <c r="M48" s="37"/>
      <c r="N48" s="12"/>
      <c r="P48" s="31">
        <f>Q7/P37</f>
        <v>0.24726808646406637</v>
      </c>
      <c r="Q48" s="20">
        <f>R7/Q37</f>
        <v>0.39980158730158727</v>
      </c>
      <c r="R48" s="37"/>
      <c r="S48" s="12"/>
      <c r="U48" s="31">
        <f>V7/U37</f>
        <v>4.6411087799605816E-2</v>
      </c>
      <c r="V48" s="20">
        <f>W7/V37</f>
        <v>9.9319727891156451E-2</v>
      </c>
      <c r="W48" s="37"/>
      <c r="X48" s="12"/>
    </row>
    <row r="49" spans="1:24" x14ac:dyDescent="0.25">
      <c r="A49" s="37"/>
      <c r="B49" s="37"/>
      <c r="C49" s="37"/>
      <c r="D49" s="12"/>
      <c r="F49" s="8"/>
      <c r="G49" s="37"/>
      <c r="H49" s="37"/>
      <c r="I49" s="12"/>
      <c r="K49" s="8"/>
      <c r="L49" s="37"/>
      <c r="M49" s="37"/>
      <c r="N49" s="12"/>
      <c r="P49" s="8"/>
      <c r="Q49" s="37"/>
      <c r="R49" s="37"/>
      <c r="S49" s="12"/>
      <c r="U49" s="8"/>
      <c r="V49" s="37"/>
      <c r="W49" s="37"/>
      <c r="X49" s="12"/>
    </row>
    <row r="50" spans="1:24" x14ac:dyDescent="0.25">
      <c r="A50" s="37"/>
      <c r="B50" s="37"/>
      <c r="C50" s="37"/>
      <c r="D50" s="12"/>
      <c r="F50" s="8"/>
      <c r="G50" s="37"/>
      <c r="H50" s="37"/>
      <c r="I50" s="12"/>
      <c r="K50" s="8"/>
      <c r="L50" s="37"/>
      <c r="M50" s="37"/>
      <c r="N50" s="12"/>
      <c r="P50" s="8"/>
      <c r="Q50" s="37"/>
      <c r="R50" s="37"/>
      <c r="S50" s="12"/>
      <c r="U50" s="8"/>
      <c r="V50" s="37"/>
      <c r="W50" s="37"/>
      <c r="X50" s="12"/>
    </row>
    <row r="51" spans="1:24" x14ac:dyDescent="0.25">
      <c r="A51" s="37" t="s">
        <v>19</v>
      </c>
      <c r="B51" s="37"/>
      <c r="C51" s="37"/>
      <c r="D51" s="12"/>
      <c r="F51" s="8" t="s">
        <v>19</v>
      </c>
      <c r="G51" s="37"/>
      <c r="H51" s="37"/>
      <c r="I51" s="12"/>
      <c r="K51" s="8" t="s">
        <v>19</v>
      </c>
      <c r="L51" s="37"/>
      <c r="M51" s="37"/>
      <c r="N51" s="12"/>
      <c r="P51" s="8" t="s">
        <v>19</v>
      </c>
      <c r="Q51" s="37"/>
      <c r="R51" s="37"/>
      <c r="S51" s="12"/>
      <c r="U51" s="8" t="s">
        <v>19</v>
      </c>
      <c r="V51" s="37"/>
      <c r="W51" s="37"/>
      <c r="X51" s="12"/>
    </row>
    <row r="52" spans="1:24" x14ac:dyDescent="0.25">
      <c r="A52" s="41" t="s">
        <v>6</v>
      </c>
      <c r="B52" s="41" t="s">
        <v>8</v>
      </c>
      <c r="C52" s="18"/>
      <c r="D52" s="12"/>
      <c r="F52" s="41" t="s">
        <v>6</v>
      </c>
      <c r="G52" s="41" t="s">
        <v>8</v>
      </c>
      <c r="H52" s="18"/>
      <c r="I52" s="12"/>
      <c r="K52" s="41" t="s">
        <v>6</v>
      </c>
      <c r="L52" s="41" t="s">
        <v>8</v>
      </c>
      <c r="M52" s="18"/>
      <c r="N52" s="12"/>
      <c r="P52" s="41" t="s">
        <v>6</v>
      </c>
      <c r="Q52" s="41" t="s">
        <v>8</v>
      </c>
      <c r="R52" s="18"/>
      <c r="S52" s="12"/>
      <c r="U52" s="41" t="s">
        <v>6</v>
      </c>
      <c r="V52" s="41" t="s">
        <v>8</v>
      </c>
      <c r="W52" s="18"/>
      <c r="X52" s="12"/>
    </row>
    <row r="53" spans="1:24" x14ac:dyDescent="0.25">
      <c r="A53" s="42">
        <f>$A$37*C53</f>
        <v>20.490750000000002</v>
      </c>
      <c r="B53" s="44">
        <f>$B$37*C53</f>
        <v>15.813000000000001</v>
      </c>
      <c r="C53" s="38">
        <v>0.1</v>
      </c>
      <c r="D53" s="12"/>
      <c r="F53" s="44">
        <f>$F$37*H53</f>
        <v>4.7092499999999999</v>
      </c>
      <c r="G53" s="44">
        <f>$G$37*H53</f>
        <v>2.6775000000000002</v>
      </c>
      <c r="H53" s="38">
        <v>0.1</v>
      </c>
      <c r="I53" s="12"/>
      <c r="K53" s="44">
        <f>$K$37*M53</f>
        <v>6.0795000000000003</v>
      </c>
      <c r="L53" s="44">
        <f>$L$37*M53</f>
        <v>4.3312499999999998</v>
      </c>
      <c r="M53" s="38">
        <v>0.1</v>
      </c>
      <c r="N53" s="12"/>
      <c r="P53" s="44">
        <f>$P$37*R53</f>
        <v>8.1490500000000008</v>
      </c>
      <c r="Q53" s="44">
        <f>$Q$37*R53</f>
        <v>5.04</v>
      </c>
      <c r="R53" s="38">
        <v>0.1</v>
      </c>
      <c r="S53" s="12"/>
      <c r="U53" s="47">
        <f>$U$37*W53</f>
        <v>4.718700000000001</v>
      </c>
      <c r="V53" s="47">
        <f>$V$37*W53</f>
        <v>2.2050000000000001</v>
      </c>
      <c r="W53" s="38">
        <v>0.1</v>
      </c>
      <c r="X53" s="12"/>
    </row>
    <row r="54" spans="1:24" x14ac:dyDescent="0.25">
      <c r="A54" s="48">
        <f t="shared" ref="A54:A60" si="0">$A$37*C54</f>
        <v>40.981500000000004</v>
      </c>
      <c r="B54" s="44">
        <f t="shared" ref="B54:B60" si="1">$B$37*C54</f>
        <v>31.626000000000001</v>
      </c>
      <c r="C54" s="38">
        <v>0.2</v>
      </c>
      <c r="D54" s="12"/>
      <c r="F54" s="44">
        <f t="shared" ref="F54:F59" si="2">$F$37*H54</f>
        <v>9.4184999999999999</v>
      </c>
      <c r="G54" s="44">
        <f t="shared" ref="G54:G60" si="3">$G$37*H54</f>
        <v>5.3550000000000004</v>
      </c>
      <c r="H54" s="38">
        <v>0.2</v>
      </c>
      <c r="I54" s="12"/>
      <c r="K54" s="44">
        <f t="shared" ref="K54:K60" si="4">$K$37*M54</f>
        <v>12.159000000000001</v>
      </c>
      <c r="L54" s="44">
        <f t="shared" ref="L54:L60" si="5">$L$37*M54</f>
        <v>8.6624999999999996</v>
      </c>
      <c r="M54" s="38">
        <v>0.2</v>
      </c>
      <c r="N54" s="12"/>
      <c r="P54" s="44">
        <f t="shared" ref="P54:P60" si="6">$P$37*R54</f>
        <v>16.298100000000002</v>
      </c>
      <c r="Q54" s="44">
        <f t="shared" ref="Q54:Q60" si="7">$Q$37*R54</f>
        <v>10.08</v>
      </c>
      <c r="R54" s="38">
        <v>0.2</v>
      </c>
      <c r="S54" s="12"/>
      <c r="U54" s="51">
        <f t="shared" ref="U54:U60" si="8">$U$37*W54</f>
        <v>9.437400000000002</v>
      </c>
      <c r="V54" s="51">
        <f t="shared" ref="V54:V60" si="9">$V$37*W54</f>
        <v>4.41</v>
      </c>
      <c r="W54" s="38">
        <v>0.2</v>
      </c>
      <c r="X54" s="12"/>
    </row>
    <row r="55" spans="1:24" x14ac:dyDescent="0.25">
      <c r="A55" s="43">
        <f t="shared" si="0"/>
        <v>61.472249999999995</v>
      </c>
      <c r="B55" s="47">
        <f t="shared" si="1"/>
        <v>47.439</v>
      </c>
      <c r="C55" s="38">
        <v>0.3</v>
      </c>
      <c r="D55" s="12"/>
      <c r="F55" s="44">
        <f t="shared" si="2"/>
        <v>14.127750000000001</v>
      </c>
      <c r="G55" s="44">
        <f t="shared" si="3"/>
        <v>8.0324999999999989</v>
      </c>
      <c r="H55" s="38">
        <v>0.3</v>
      </c>
      <c r="I55" s="12"/>
      <c r="K55" s="44">
        <f t="shared" si="4"/>
        <v>18.238499999999998</v>
      </c>
      <c r="L55" s="44">
        <f t="shared" si="5"/>
        <v>12.99375</v>
      </c>
      <c r="M55" s="38">
        <v>0.3</v>
      </c>
      <c r="N55" s="12"/>
      <c r="P55" s="47">
        <f t="shared" si="6"/>
        <v>24.447149999999997</v>
      </c>
      <c r="Q55" s="44">
        <f t="shared" si="7"/>
        <v>15.12</v>
      </c>
      <c r="R55" s="38">
        <v>0.3</v>
      </c>
      <c r="S55" s="12"/>
      <c r="U55" s="51">
        <f t="shared" si="8"/>
        <v>14.1561</v>
      </c>
      <c r="V55" s="51">
        <f t="shared" si="9"/>
        <v>6.6150000000000002</v>
      </c>
      <c r="W55" s="38">
        <v>0.3</v>
      </c>
      <c r="X55" s="12"/>
    </row>
    <row r="56" spans="1:24" x14ac:dyDescent="0.25">
      <c r="A56" s="43">
        <f t="shared" si="0"/>
        <v>81.963000000000008</v>
      </c>
      <c r="B56" s="44">
        <f t="shared" si="1"/>
        <v>63.252000000000002</v>
      </c>
      <c r="C56" s="38">
        <v>0.4</v>
      </c>
      <c r="D56" s="12"/>
      <c r="F56" s="44">
        <f t="shared" si="2"/>
        <v>18.837</v>
      </c>
      <c r="G56" s="44">
        <f t="shared" si="3"/>
        <v>10.71</v>
      </c>
      <c r="H56" s="38">
        <v>0.4</v>
      </c>
      <c r="I56" s="12"/>
      <c r="K56" s="44">
        <f t="shared" si="4"/>
        <v>24.318000000000001</v>
      </c>
      <c r="L56" s="44">
        <f t="shared" si="5"/>
        <v>17.324999999999999</v>
      </c>
      <c r="M56" s="38">
        <v>0.4</v>
      </c>
      <c r="N56" s="12"/>
      <c r="P56" s="44">
        <f t="shared" si="6"/>
        <v>32.596200000000003</v>
      </c>
      <c r="Q56" s="47">
        <f t="shared" si="7"/>
        <v>20.16</v>
      </c>
      <c r="R56" s="38">
        <v>0.4</v>
      </c>
      <c r="S56" s="12"/>
      <c r="U56" s="51">
        <f t="shared" si="8"/>
        <v>18.874800000000004</v>
      </c>
      <c r="V56" s="51">
        <f t="shared" si="9"/>
        <v>8.82</v>
      </c>
      <c r="W56" s="38">
        <v>0.4</v>
      </c>
      <c r="X56" s="12"/>
    </row>
    <row r="57" spans="1:24" x14ac:dyDescent="0.25">
      <c r="A57" s="43">
        <f t="shared" si="0"/>
        <v>102.45375</v>
      </c>
      <c r="B57" s="44">
        <f t="shared" si="1"/>
        <v>79.064999999999998</v>
      </c>
      <c r="C57" s="38">
        <v>0.5</v>
      </c>
      <c r="D57" s="12"/>
      <c r="F57" s="49">
        <f t="shared" si="2"/>
        <v>23.546250000000001</v>
      </c>
      <c r="G57" s="44">
        <f t="shared" si="3"/>
        <v>13.387499999999999</v>
      </c>
      <c r="H57" s="38">
        <v>0.5</v>
      </c>
      <c r="I57" s="12"/>
      <c r="K57" s="44">
        <f t="shared" si="4"/>
        <v>30.397500000000001</v>
      </c>
      <c r="L57" s="44">
        <f t="shared" si="5"/>
        <v>21.65625</v>
      </c>
      <c r="M57" s="38">
        <v>0.5</v>
      </c>
      <c r="N57" s="12"/>
      <c r="P57" s="44">
        <f t="shared" si="6"/>
        <v>40.745249999999999</v>
      </c>
      <c r="Q57" s="44">
        <f t="shared" si="7"/>
        <v>25.2</v>
      </c>
      <c r="R57" s="38">
        <v>0.5</v>
      </c>
      <c r="S57" s="12"/>
      <c r="U57" s="51">
        <f t="shared" si="8"/>
        <v>23.593500000000002</v>
      </c>
      <c r="V57" s="51">
        <f t="shared" si="9"/>
        <v>11.025</v>
      </c>
      <c r="W57" s="38">
        <v>0.5</v>
      </c>
      <c r="X57" s="12"/>
    </row>
    <row r="58" spans="1:24" x14ac:dyDescent="0.25">
      <c r="A58" s="43">
        <f t="shared" si="0"/>
        <v>122.94449999999999</v>
      </c>
      <c r="B58" s="44">
        <f t="shared" si="1"/>
        <v>94.878</v>
      </c>
      <c r="C58" s="38">
        <v>0.6</v>
      </c>
      <c r="D58" s="12"/>
      <c r="F58" s="44">
        <f t="shared" si="2"/>
        <v>28.255500000000001</v>
      </c>
      <c r="G58" s="44">
        <f t="shared" si="3"/>
        <v>16.064999999999998</v>
      </c>
      <c r="H58" s="38">
        <v>0.6</v>
      </c>
      <c r="I58" s="12"/>
      <c r="K58" s="49">
        <f t="shared" si="4"/>
        <v>36.476999999999997</v>
      </c>
      <c r="L58" s="44">
        <f t="shared" si="5"/>
        <v>25.987500000000001</v>
      </c>
      <c r="M58" s="38">
        <v>0.6</v>
      </c>
      <c r="N58" s="12"/>
      <c r="P58" s="44">
        <f t="shared" si="6"/>
        <v>48.894299999999994</v>
      </c>
      <c r="Q58" s="44">
        <f t="shared" si="7"/>
        <v>30.24</v>
      </c>
      <c r="R58" s="38">
        <v>0.6</v>
      </c>
      <c r="S58" s="12"/>
      <c r="U58" s="51">
        <f t="shared" si="8"/>
        <v>28.312200000000001</v>
      </c>
      <c r="V58" s="51">
        <f t="shared" si="9"/>
        <v>13.23</v>
      </c>
      <c r="W58" s="38">
        <v>0.6</v>
      </c>
      <c r="X58" s="12"/>
    </row>
    <row r="59" spans="1:24" x14ac:dyDescent="0.25">
      <c r="A59" s="43">
        <f t="shared" si="0"/>
        <v>143.43525</v>
      </c>
      <c r="B59" s="44">
        <f>$B$37*C59</f>
        <v>110.69099999999999</v>
      </c>
      <c r="C59" s="38">
        <v>0.7</v>
      </c>
      <c r="D59" s="12"/>
      <c r="F59" s="44">
        <f t="shared" si="2"/>
        <v>32.964750000000002</v>
      </c>
      <c r="G59" s="44">
        <f t="shared" si="3"/>
        <v>18.742499999999996</v>
      </c>
      <c r="H59" s="38">
        <v>0.7</v>
      </c>
      <c r="I59" s="12"/>
      <c r="K59" s="44">
        <f t="shared" si="4"/>
        <v>42.5565</v>
      </c>
      <c r="L59" s="44">
        <f t="shared" si="5"/>
        <v>30.318749999999998</v>
      </c>
      <c r="M59" s="38">
        <v>0.7</v>
      </c>
      <c r="N59" s="12"/>
      <c r="P59" s="44">
        <f t="shared" si="6"/>
        <v>57.043349999999997</v>
      </c>
      <c r="Q59" s="44">
        <f t="shared" si="7"/>
        <v>35.279999999999994</v>
      </c>
      <c r="R59" s="38">
        <v>0.7</v>
      </c>
      <c r="S59" s="12"/>
      <c r="U59" s="51">
        <f t="shared" si="8"/>
        <v>33.030900000000003</v>
      </c>
      <c r="V59" s="51">
        <f t="shared" si="9"/>
        <v>15.434999999999999</v>
      </c>
      <c r="W59" s="38">
        <v>0.7</v>
      </c>
      <c r="X59" s="12"/>
    </row>
    <row r="60" spans="1:24" x14ac:dyDescent="0.25">
      <c r="A60" s="50">
        <f t="shared" si="0"/>
        <v>153.68062499999999</v>
      </c>
      <c r="B60" s="51">
        <f t="shared" si="1"/>
        <v>118.5975</v>
      </c>
      <c r="C60" s="46">
        <v>0.75</v>
      </c>
      <c r="D60" s="12"/>
      <c r="F60" s="51">
        <f>$F$37*H60</f>
        <v>35.319375000000001</v>
      </c>
      <c r="G60" s="45">
        <f t="shared" si="3"/>
        <v>20.081249999999997</v>
      </c>
      <c r="H60" s="46">
        <v>0.75</v>
      </c>
      <c r="I60" s="12"/>
      <c r="K60" s="44">
        <f t="shared" si="4"/>
        <v>45.596249999999998</v>
      </c>
      <c r="L60" s="45">
        <f t="shared" si="5"/>
        <v>32.484375</v>
      </c>
      <c r="M60" s="46">
        <v>0.75</v>
      </c>
      <c r="N60" s="12"/>
      <c r="P60" s="44">
        <f t="shared" si="6"/>
        <v>61.117874999999998</v>
      </c>
      <c r="Q60" s="44">
        <f t="shared" si="7"/>
        <v>37.799999999999997</v>
      </c>
      <c r="R60" s="46">
        <v>0.75</v>
      </c>
      <c r="S60" s="12"/>
      <c r="U60" s="51">
        <f t="shared" si="8"/>
        <v>35.390250000000002</v>
      </c>
      <c r="V60" s="51">
        <f t="shared" si="9"/>
        <v>16.537500000000001</v>
      </c>
      <c r="W60" s="46">
        <v>0.75</v>
      </c>
      <c r="X60" s="12"/>
    </row>
    <row r="61" spans="1:24" x14ac:dyDescent="0.25">
      <c r="A61" s="39"/>
      <c r="B61" s="39"/>
      <c r="C61" s="39"/>
      <c r="D61" s="40"/>
      <c r="F61" s="52"/>
      <c r="G61" s="39"/>
      <c r="H61" s="39"/>
      <c r="I61" s="19"/>
      <c r="K61" s="18"/>
      <c r="L61" s="3"/>
      <c r="M61" s="3"/>
      <c r="N61" s="19"/>
      <c r="P61" s="52"/>
      <c r="Q61" s="39"/>
      <c r="R61" s="39"/>
      <c r="S61" s="40"/>
      <c r="U61" s="18"/>
      <c r="V61" s="3"/>
      <c r="W61" s="3"/>
      <c r="X61" s="19"/>
    </row>
  </sheetData>
  <mergeCells count="40">
    <mergeCell ref="A11:B11"/>
    <mergeCell ref="F11:G11"/>
    <mergeCell ref="K11:L11"/>
    <mergeCell ref="P11:Q11"/>
    <mergeCell ref="U11:V11"/>
    <mergeCell ref="D3:D7"/>
    <mergeCell ref="I3:I7"/>
    <mergeCell ref="N3:N7"/>
    <mergeCell ref="S3:S7"/>
    <mergeCell ref="X3:X7"/>
    <mergeCell ref="A15:B15"/>
    <mergeCell ref="F15:G15"/>
    <mergeCell ref="K15:L15"/>
    <mergeCell ref="P15:Q15"/>
    <mergeCell ref="U15:V15"/>
    <mergeCell ref="X24:X27"/>
    <mergeCell ref="A31:B31"/>
    <mergeCell ref="F31:G31"/>
    <mergeCell ref="K31:L31"/>
    <mergeCell ref="P31:Q31"/>
    <mergeCell ref="U31:V31"/>
    <mergeCell ref="D24:D27"/>
    <mergeCell ref="I24:I27"/>
    <mergeCell ref="N24:N27"/>
    <mergeCell ref="S24:S27"/>
    <mergeCell ref="A40:C40"/>
    <mergeCell ref="F40:H40"/>
    <mergeCell ref="K40:M40"/>
    <mergeCell ref="P40:R40"/>
    <mergeCell ref="U40:W40"/>
    <mergeCell ref="A35:B35"/>
    <mergeCell ref="F35:G35"/>
    <mergeCell ref="K35:L35"/>
    <mergeCell ref="P35:Q35"/>
    <mergeCell ref="U35:V35"/>
    <mergeCell ref="A46:B46"/>
    <mergeCell ref="F46:G46"/>
    <mergeCell ref="K46:L46"/>
    <mergeCell ref="P46:Q46"/>
    <mergeCell ref="U46:V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tabSelected="1" topLeftCell="F1" workbookViewId="0">
      <selection activeCell="Q48" sqref="Q48"/>
    </sheetView>
  </sheetViews>
  <sheetFormatPr baseColWidth="10" defaultRowHeight="15" x14ac:dyDescent="0.25"/>
  <cols>
    <col min="1" max="1" width="14.28515625" bestFit="1" customWidth="1"/>
    <col min="2" max="2" width="12.5703125" bestFit="1" customWidth="1"/>
    <col min="6" max="6" width="18.7109375" bestFit="1" customWidth="1"/>
    <col min="7" max="7" width="14.28515625" bestFit="1" customWidth="1"/>
    <col min="8" max="8" width="11.7109375" bestFit="1" customWidth="1"/>
    <col min="11" max="11" width="14.140625" bestFit="1" customWidth="1"/>
  </cols>
  <sheetData>
    <row r="2" spans="1:24" x14ac:dyDescent="0.25">
      <c r="A2" s="5" t="s">
        <v>13</v>
      </c>
      <c r="B2" s="6"/>
      <c r="C2" s="6"/>
      <c r="D2" s="7"/>
      <c r="F2" s="5" t="s">
        <v>14</v>
      </c>
      <c r="G2" s="6"/>
      <c r="H2" s="6"/>
      <c r="I2" s="7"/>
      <c r="K2" s="5" t="s">
        <v>15</v>
      </c>
      <c r="L2" s="6"/>
      <c r="M2" s="6"/>
      <c r="N2" s="7"/>
      <c r="P2" s="5" t="s">
        <v>16</v>
      </c>
      <c r="Q2" s="6"/>
      <c r="R2" s="6"/>
      <c r="S2" s="7"/>
      <c r="U2" s="5" t="s">
        <v>17</v>
      </c>
      <c r="V2" s="6"/>
      <c r="W2" s="6"/>
      <c r="X2" s="7"/>
    </row>
    <row r="3" spans="1:24" x14ac:dyDescent="0.25">
      <c r="A3" s="8"/>
      <c r="B3" s="4" t="s">
        <v>6</v>
      </c>
      <c r="C3" s="4" t="s">
        <v>7</v>
      </c>
      <c r="D3" s="55" t="s">
        <v>5</v>
      </c>
      <c r="F3" s="8"/>
      <c r="G3" s="4" t="s">
        <v>6</v>
      </c>
      <c r="H3" s="4" t="s">
        <v>7</v>
      </c>
      <c r="I3" s="55" t="s">
        <v>5</v>
      </c>
      <c r="K3" s="8"/>
      <c r="L3" s="4" t="s">
        <v>6</v>
      </c>
      <c r="M3" s="4" t="s">
        <v>7</v>
      </c>
      <c r="N3" s="55" t="s">
        <v>5</v>
      </c>
      <c r="P3" s="8"/>
      <c r="Q3" s="4" t="s">
        <v>6</v>
      </c>
      <c r="R3" s="4" t="s">
        <v>7</v>
      </c>
      <c r="S3" s="55" t="s">
        <v>5</v>
      </c>
      <c r="U3" s="8"/>
      <c r="V3" s="4" t="s">
        <v>6</v>
      </c>
      <c r="W3" s="4" t="s">
        <v>7</v>
      </c>
      <c r="X3" s="55" t="s">
        <v>5</v>
      </c>
    </row>
    <row r="4" spans="1:24" x14ac:dyDescent="0.25">
      <c r="A4" s="8" t="s">
        <v>0</v>
      </c>
      <c r="B4" s="23">
        <v>65</v>
      </c>
      <c r="C4" s="14">
        <v>110</v>
      </c>
      <c r="D4" s="55"/>
      <c r="F4" s="8" t="s">
        <v>0</v>
      </c>
      <c r="G4" s="23">
        <v>15</v>
      </c>
      <c r="H4" s="21">
        <f>I8/3.6</f>
        <v>38.888888888888886</v>
      </c>
      <c r="I4" s="55"/>
      <c r="K4" s="8" t="s">
        <v>0</v>
      </c>
      <c r="L4" s="23">
        <v>30</v>
      </c>
      <c r="M4" s="21">
        <f>N8/3.6</f>
        <v>50.555555555555557</v>
      </c>
      <c r="N4" s="55"/>
      <c r="P4" s="8" t="s">
        <v>0</v>
      </c>
      <c r="Q4" s="23">
        <v>19</v>
      </c>
      <c r="R4" s="21">
        <f>S8/3.6</f>
        <v>55.555555555555557</v>
      </c>
      <c r="S4" s="55"/>
      <c r="U4" s="8" t="s">
        <v>0</v>
      </c>
      <c r="V4" s="23">
        <v>6</v>
      </c>
      <c r="W4" s="21">
        <f>X8/3.6</f>
        <v>35.555555555555557</v>
      </c>
      <c r="X4" s="55"/>
    </row>
    <row r="5" spans="1:24" x14ac:dyDescent="0.25">
      <c r="A5" s="8" t="s">
        <v>1</v>
      </c>
      <c r="B5" s="24">
        <f>B4*35%</f>
        <v>22.75</v>
      </c>
      <c r="C5" s="14">
        <f>C4*35%</f>
        <v>38.5</v>
      </c>
      <c r="D5" s="55"/>
      <c r="F5" s="8" t="s">
        <v>1</v>
      </c>
      <c r="G5" s="24">
        <f>G4*35%</f>
        <v>5.25</v>
      </c>
      <c r="H5" s="21">
        <f>H4*35%</f>
        <v>13.611111111111109</v>
      </c>
      <c r="I5" s="55"/>
      <c r="K5" s="8" t="s">
        <v>1</v>
      </c>
      <c r="L5" s="24">
        <f>L4*35%</f>
        <v>10.5</v>
      </c>
      <c r="M5" s="21">
        <f>M4*35%</f>
        <v>17.694444444444443</v>
      </c>
      <c r="N5" s="55"/>
      <c r="P5" s="8" t="s">
        <v>1</v>
      </c>
      <c r="Q5" s="24">
        <f>Q4*35%</f>
        <v>6.6499999999999995</v>
      </c>
      <c r="R5" s="21">
        <f>R4*35%</f>
        <v>19.444444444444443</v>
      </c>
      <c r="S5" s="55"/>
      <c r="U5" s="8" t="s">
        <v>1</v>
      </c>
      <c r="V5" s="24">
        <f>V4*35%</f>
        <v>2.0999999999999996</v>
      </c>
      <c r="W5" s="21">
        <f>W4*35%</f>
        <v>12.444444444444445</v>
      </c>
      <c r="X5" s="55"/>
    </row>
    <row r="6" spans="1:24" x14ac:dyDescent="0.25">
      <c r="A6" s="8" t="s">
        <v>2</v>
      </c>
      <c r="B6" s="24">
        <v>45</v>
      </c>
      <c r="C6" s="14">
        <v>45</v>
      </c>
      <c r="D6" s="55"/>
      <c r="F6" s="8" t="s">
        <v>2</v>
      </c>
      <c r="G6" s="24">
        <v>45</v>
      </c>
      <c r="H6" s="14">
        <v>45</v>
      </c>
      <c r="I6" s="55"/>
      <c r="K6" s="8" t="s">
        <v>2</v>
      </c>
      <c r="L6" s="24">
        <v>45</v>
      </c>
      <c r="M6" s="14">
        <v>45</v>
      </c>
      <c r="N6" s="55"/>
      <c r="P6" s="8" t="s">
        <v>2</v>
      </c>
      <c r="Q6" s="24">
        <v>45</v>
      </c>
      <c r="R6" s="14">
        <v>45</v>
      </c>
      <c r="S6" s="55"/>
      <c r="U6" s="8" t="s">
        <v>2</v>
      </c>
      <c r="V6" s="24">
        <v>45</v>
      </c>
      <c r="W6" s="14">
        <v>45</v>
      </c>
      <c r="X6" s="55"/>
    </row>
    <row r="7" spans="1:24" x14ac:dyDescent="0.25">
      <c r="A7" s="8" t="s">
        <v>3</v>
      </c>
      <c r="B7" s="25">
        <v>41.5</v>
      </c>
      <c r="C7" s="26">
        <v>41.5</v>
      </c>
      <c r="D7" s="55"/>
      <c r="F7" s="8" t="s">
        <v>3</v>
      </c>
      <c r="G7" s="25">
        <v>21.81</v>
      </c>
      <c r="H7" s="26">
        <v>21.81</v>
      </c>
      <c r="I7" s="55"/>
      <c r="K7" s="8" t="s">
        <v>3</v>
      </c>
      <c r="L7" s="25">
        <v>36.36</v>
      </c>
      <c r="M7" s="26">
        <v>36.36</v>
      </c>
      <c r="N7" s="55"/>
      <c r="P7" s="8" t="s">
        <v>3</v>
      </c>
      <c r="Q7" s="25">
        <v>20.89</v>
      </c>
      <c r="R7" s="26">
        <v>20.89</v>
      </c>
      <c r="S7" s="55"/>
      <c r="U7" s="8" t="s">
        <v>3</v>
      </c>
      <c r="V7" s="25">
        <v>2.42</v>
      </c>
      <c r="W7" s="26">
        <v>2.42</v>
      </c>
      <c r="X7" s="55"/>
    </row>
    <row r="8" spans="1:24" x14ac:dyDescent="0.25">
      <c r="A8" s="10" t="s">
        <v>4</v>
      </c>
      <c r="B8" s="11">
        <f>SUM(B4:B7)</f>
        <v>174.25</v>
      </c>
      <c r="C8" s="16">
        <f>SUM(C4:C7)</f>
        <v>235</v>
      </c>
      <c r="D8" s="22">
        <v>458</v>
      </c>
      <c r="F8" s="10" t="s">
        <v>4</v>
      </c>
      <c r="G8" s="11">
        <f>SUM(G4:G7)</f>
        <v>87.06</v>
      </c>
      <c r="H8" s="16">
        <f>SUM(H4:H7)</f>
        <v>119.31</v>
      </c>
      <c r="I8" s="22">
        <v>140</v>
      </c>
      <c r="K8" s="10" t="s">
        <v>4</v>
      </c>
      <c r="L8" s="11">
        <f>SUM(L4:L7)</f>
        <v>121.86</v>
      </c>
      <c r="M8" s="16">
        <f>SUM(M4:M7)</f>
        <v>149.61000000000001</v>
      </c>
      <c r="N8" s="22">
        <v>182</v>
      </c>
      <c r="P8" s="10" t="s">
        <v>4</v>
      </c>
      <c r="Q8" s="11">
        <f>SUM(Q4:Q7)</f>
        <v>91.54</v>
      </c>
      <c r="R8" s="16">
        <f>SUM(R4:R7)</f>
        <v>140.88999999999999</v>
      </c>
      <c r="S8" s="22">
        <v>200</v>
      </c>
      <c r="U8" s="10" t="s">
        <v>4</v>
      </c>
      <c r="V8" s="11">
        <f>SUM(V4:V7)</f>
        <v>55.52</v>
      </c>
      <c r="W8" s="16">
        <f>SUM(W4:W7)</f>
        <v>95.42</v>
      </c>
      <c r="X8" s="22">
        <v>128</v>
      </c>
    </row>
    <row r="9" spans="1:24" x14ac:dyDescent="0.25">
      <c r="A9" s="8"/>
      <c r="B9" s="9"/>
      <c r="C9" s="9"/>
      <c r="D9" s="12"/>
      <c r="F9" s="8"/>
      <c r="G9" s="9"/>
      <c r="H9" s="9"/>
      <c r="I9" s="12"/>
      <c r="K9" s="8"/>
      <c r="L9" s="9"/>
      <c r="M9" s="9"/>
      <c r="N9" s="12"/>
      <c r="P9" s="8"/>
      <c r="Q9" s="9"/>
      <c r="R9" s="9"/>
      <c r="S9" s="12"/>
      <c r="U9" s="8"/>
      <c r="V9" s="9"/>
      <c r="W9" s="9"/>
      <c r="X9" s="12"/>
    </row>
    <row r="10" spans="1:24" x14ac:dyDescent="0.25">
      <c r="A10" s="8"/>
      <c r="B10" s="9"/>
      <c r="C10" s="9"/>
      <c r="D10" s="12"/>
      <c r="F10" s="8"/>
      <c r="G10" s="9"/>
      <c r="H10" s="9"/>
      <c r="I10" s="12"/>
      <c r="K10" s="8"/>
      <c r="L10" s="9"/>
      <c r="M10" s="9"/>
      <c r="N10" s="12"/>
      <c r="P10" s="8"/>
      <c r="Q10" s="9"/>
      <c r="R10" s="9"/>
      <c r="S10" s="12"/>
      <c r="U10" s="8"/>
      <c r="V10" s="9"/>
      <c r="W10" s="9"/>
      <c r="X10" s="12"/>
    </row>
    <row r="11" spans="1:24" x14ac:dyDescent="0.25">
      <c r="A11" s="53" t="s">
        <v>10</v>
      </c>
      <c r="B11" s="54"/>
      <c r="C11" s="9"/>
      <c r="D11" s="12"/>
      <c r="F11" s="53" t="s">
        <v>10</v>
      </c>
      <c r="G11" s="54"/>
      <c r="H11" s="9"/>
      <c r="I11" s="12"/>
      <c r="K11" s="53" t="s">
        <v>10</v>
      </c>
      <c r="L11" s="54"/>
      <c r="M11" s="9"/>
      <c r="N11" s="12"/>
      <c r="P11" s="53" t="s">
        <v>10</v>
      </c>
      <c r="Q11" s="54"/>
      <c r="R11" s="9"/>
      <c r="S11" s="12"/>
      <c r="U11" s="53" t="s">
        <v>10</v>
      </c>
      <c r="V11" s="54"/>
      <c r="W11" s="9"/>
      <c r="X11" s="12"/>
    </row>
    <row r="12" spans="1:24" x14ac:dyDescent="0.25">
      <c r="A12" s="27" t="s">
        <v>6</v>
      </c>
      <c r="B12" s="14" t="s">
        <v>8</v>
      </c>
      <c r="C12" s="9"/>
      <c r="D12" s="12"/>
      <c r="F12" s="27" t="s">
        <v>6</v>
      </c>
      <c r="G12" s="14" t="s">
        <v>8</v>
      </c>
      <c r="H12" s="9"/>
      <c r="I12" s="12"/>
      <c r="K12" s="27" t="s">
        <v>6</v>
      </c>
      <c r="L12" s="14" t="s">
        <v>8</v>
      </c>
      <c r="M12" s="9"/>
      <c r="N12" s="12"/>
      <c r="P12" s="27" t="s">
        <v>6</v>
      </c>
      <c r="Q12" s="14" t="s">
        <v>8</v>
      </c>
      <c r="R12" s="9"/>
      <c r="S12" s="12"/>
      <c r="U12" s="27" t="s">
        <v>6</v>
      </c>
      <c r="V12" s="14" t="s">
        <v>8</v>
      </c>
      <c r="W12" s="9"/>
      <c r="X12" s="12"/>
    </row>
    <row r="13" spans="1:24" x14ac:dyDescent="0.25">
      <c r="A13" s="28">
        <f>$D$8-B8</f>
        <v>283.75</v>
      </c>
      <c r="B13" s="16">
        <f>$D$8-C8</f>
        <v>223</v>
      </c>
      <c r="C13" s="9"/>
      <c r="D13" s="12"/>
      <c r="F13" s="28">
        <f>I8-G8</f>
        <v>52.94</v>
      </c>
      <c r="G13" s="16">
        <f>I8-H8</f>
        <v>20.689999999999998</v>
      </c>
      <c r="H13" s="9"/>
      <c r="I13" s="12"/>
      <c r="K13" s="28">
        <f>N8-L8</f>
        <v>60.14</v>
      </c>
      <c r="L13" s="16">
        <f>N8-M8</f>
        <v>32.389999999999986</v>
      </c>
      <c r="M13" s="9"/>
      <c r="N13" s="12"/>
      <c r="P13" s="28">
        <f>S8-Q8</f>
        <v>108.46</v>
      </c>
      <c r="Q13" s="16">
        <f>S8-R8</f>
        <v>59.110000000000014</v>
      </c>
      <c r="R13" s="9"/>
      <c r="S13" s="12"/>
      <c r="U13" s="28">
        <f>X8-V8</f>
        <v>72.47999999999999</v>
      </c>
      <c r="V13" s="16">
        <f>X8-W8</f>
        <v>32.58</v>
      </c>
      <c r="W13" s="9"/>
      <c r="X13" s="12"/>
    </row>
    <row r="14" spans="1:24" x14ac:dyDescent="0.25">
      <c r="A14" s="13"/>
      <c r="B14" s="14"/>
      <c r="C14" s="9"/>
      <c r="D14" s="12"/>
      <c r="F14" s="13"/>
      <c r="G14" s="14"/>
      <c r="H14" s="9"/>
      <c r="I14" s="12"/>
      <c r="K14" s="13"/>
      <c r="L14" s="14"/>
      <c r="M14" s="9"/>
      <c r="N14" s="12"/>
      <c r="P14" s="13"/>
      <c r="Q14" s="14"/>
      <c r="R14" s="9"/>
      <c r="S14" s="12"/>
      <c r="U14" s="13"/>
      <c r="V14" s="14"/>
      <c r="W14" s="9"/>
      <c r="X14" s="12"/>
    </row>
    <row r="15" spans="1:24" x14ac:dyDescent="0.25">
      <c r="A15" s="53" t="s">
        <v>18</v>
      </c>
      <c r="B15" s="54"/>
      <c r="C15" s="9"/>
      <c r="D15" s="12"/>
      <c r="F15" s="53" t="s">
        <v>9</v>
      </c>
      <c r="G15" s="54"/>
      <c r="H15" s="9"/>
      <c r="I15" s="12"/>
      <c r="K15" s="53" t="s">
        <v>9</v>
      </c>
      <c r="L15" s="54"/>
      <c r="M15" s="9"/>
      <c r="N15" s="12"/>
      <c r="P15" s="53" t="s">
        <v>9</v>
      </c>
      <c r="Q15" s="54"/>
      <c r="R15" s="9"/>
      <c r="S15" s="12"/>
      <c r="U15" s="53" t="s">
        <v>9</v>
      </c>
      <c r="V15" s="54"/>
      <c r="W15" s="9"/>
      <c r="X15" s="12"/>
    </row>
    <row r="16" spans="1:24" x14ac:dyDescent="0.25">
      <c r="A16" s="27" t="s">
        <v>6</v>
      </c>
      <c r="B16" s="14" t="s">
        <v>8</v>
      </c>
      <c r="C16" s="17"/>
      <c r="D16" s="12"/>
      <c r="E16" s="2"/>
      <c r="F16" s="27" t="s">
        <v>6</v>
      </c>
      <c r="G16" s="14" t="s">
        <v>8</v>
      </c>
      <c r="H16" s="17"/>
      <c r="I16" s="12"/>
      <c r="K16" s="27" t="s">
        <v>6</v>
      </c>
      <c r="L16" s="14" t="s">
        <v>8</v>
      </c>
      <c r="M16" s="17"/>
      <c r="N16" s="12"/>
      <c r="P16" s="27" t="s">
        <v>6</v>
      </c>
      <c r="Q16" s="14" t="s">
        <v>8</v>
      </c>
      <c r="R16" s="17"/>
      <c r="S16" s="12"/>
      <c r="U16" s="27" t="s">
        <v>6</v>
      </c>
      <c r="V16" s="14" t="s">
        <v>8</v>
      </c>
      <c r="W16" s="17"/>
      <c r="X16" s="12"/>
    </row>
    <row r="17" spans="1:24" x14ac:dyDescent="0.25">
      <c r="A17" s="28">
        <f>A13*63%</f>
        <v>178.76249999999999</v>
      </c>
      <c r="B17" s="16">
        <f>B13*63%</f>
        <v>140.49</v>
      </c>
      <c r="C17" s="9"/>
      <c r="D17" s="12"/>
      <c r="F17" s="31">
        <f>F13*63%</f>
        <v>33.352199999999996</v>
      </c>
      <c r="G17" s="20">
        <f>G13*63%</f>
        <v>13.034699999999999</v>
      </c>
      <c r="H17" s="9"/>
      <c r="I17" s="12"/>
      <c r="K17" s="31">
        <f>K13*63%</f>
        <v>37.888199999999998</v>
      </c>
      <c r="L17" s="20">
        <f>L13*63%</f>
        <v>20.405699999999992</v>
      </c>
      <c r="M17" s="9"/>
      <c r="N17" s="12"/>
      <c r="P17" s="31">
        <f>P13*63%</f>
        <v>68.329799999999992</v>
      </c>
      <c r="Q17" s="20">
        <f>Q13*63%</f>
        <v>37.239300000000007</v>
      </c>
      <c r="R17" s="9"/>
      <c r="S17" s="12"/>
      <c r="U17" s="31">
        <f>U13*63%</f>
        <v>45.662399999999991</v>
      </c>
      <c r="V17" s="20">
        <f>V13*63%</f>
        <v>20.525399999999998</v>
      </c>
      <c r="W17" s="9"/>
      <c r="X17" s="12"/>
    </row>
    <row r="18" spans="1:24" x14ac:dyDescent="0.25">
      <c r="A18" s="15"/>
      <c r="B18" s="16"/>
      <c r="C18" s="9"/>
      <c r="D18" s="12"/>
      <c r="F18" s="15"/>
      <c r="G18" s="16"/>
      <c r="H18" s="9"/>
      <c r="I18" s="12"/>
      <c r="K18" s="15"/>
      <c r="L18" s="16"/>
      <c r="M18" s="9"/>
      <c r="N18" s="12"/>
      <c r="P18" s="15"/>
      <c r="Q18" s="16"/>
      <c r="R18" s="9"/>
      <c r="S18" s="12"/>
      <c r="U18" s="15"/>
      <c r="V18" s="16"/>
      <c r="W18" s="9"/>
      <c r="X18" s="12"/>
    </row>
    <row r="19" spans="1:24" x14ac:dyDescent="0.25">
      <c r="A19" s="13"/>
      <c r="B19" s="14"/>
      <c r="C19" s="16"/>
      <c r="D19" s="24"/>
      <c r="E19" s="36"/>
      <c r="F19" s="13"/>
      <c r="G19" s="14"/>
      <c r="H19" s="14"/>
      <c r="I19" s="24"/>
      <c r="J19" s="36"/>
      <c r="K19" s="13"/>
      <c r="L19" s="14"/>
      <c r="M19" s="13"/>
      <c r="N19" s="24"/>
      <c r="O19" s="36"/>
      <c r="P19" s="13"/>
      <c r="Q19" s="14"/>
      <c r="R19" s="14"/>
      <c r="S19" s="12"/>
      <c r="U19" s="13"/>
      <c r="V19" s="14"/>
      <c r="W19" s="14"/>
      <c r="X19" s="12"/>
    </row>
    <row r="20" spans="1:24" x14ac:dyDescent="0.25">
      <c r="A20" s="18"/>
      <c r="B20" s="3"/>
      <c r="C20" s="3"/>
      <c r="D20" s="19"/>
      <c r="F20" s="18"/>
      <c r="G20" s="3"/>
      <c r="H20" s="3"/>
      <c r="I20" s="19"/>
      <c r="K20" s="18"/>
      <c r="L20" s="3"/>
      <c r="M20" s="3"/>
      <c r="N20" s="19"/>
      <c r="P20" s="18"/>
      <c r="Q20" s="3"/>
      <c r="R20" s="3"/>
      <c r="S20" s="19"/>
      <c r="U20" s="18"/>
      <c r="V20" s="3"/>
      <c r="W20" s="3"/>
      <c r="X20" s="19"/>
    </row>
    <row r="22" spans="1:24" x14ac:dyDescent="0.25">
      <c r="A22" s="1" t="s">
        <v>12</v>
      </c>
    </row>
    <row r="23" spans="1:24" x14ac:dyDescent="0.25">
      <c r="A23" s="5" t="s">
        <v>13</v>
      </c>
      <c r="B23" s="6"/>
      <c r="C23" s="6"/>
      <c r="D23" s="7"/>
      <c r="F23" s="5" t="s">
        <v>14</v>
      </c>
      <c r="G23" s="6"/>
      <c r="H23" s="6"/>
      <c r="I23" s="7"/>
      <c r="K23" s="5" t="s">
        <v>15</v>
      </c>
      <c r="L23" s="6"/>
      <c r="M23" s="6"/>
      <c r="N23" s="7"/>
      <c r="P23" s="5" t="s">
        <v>16</v>
      </c>
      <c r="Q23" s="6"/>
      <c r="R23" s="6"/>
      <c r="S23" s="7"/>
      <c r="U23" s="5" t="s">
        <v>17</v>
      </c>
      <c r="V23" s="6"/>
      <c r="W23" s="6"/>
      <c r="X23" s="7"/>
    </row>
    <row r="24" spans="1:24" x14ac:dyDescent="0.25">
      <c r="A24" s="8"/>
      <c r="B24" s="4" t="s">
        <v>6</v>
      </c>
      <c r="C24" s="4" t="s">
        <v>7</v>
      </c>
      <c r="D24" s="55" t="s">
        <v>5</v>
      </c>
      <c r="F24" s="8"/>
      <c r="G24" s="4" t="s">
        <v>6</v>
      </c>
      <c r="H24" s="4" t="s">
        <v>7</v>
      </c>
      <c r="I24" s="55" t="s">
        <v>5</v>
      </c>
      <c r="K24" s="8"/>
      <c r="L24" s="4" t="s">
        <v>6</v>
      </c>
      <c r="M24" s="4" t="s">
        <v>7</v>
      </c>
      <c r="N24" s="55" t="s">
        <v>5</v>
      </c>
      <c r="P24" s="8"/>
      <c r="Q24" s="4" t="s">
        <v>6</v>
      </c>
      <c r="R24" s="4" t="s">
        <v>7</v>
      </c>
      <c r="S24" s="55" t="s">
        <v>5</v>
      </c>
      <c r="U24" s="8"/>
      <c r="V24" s="4" t="s">
        <v>6</v>
      </c>
      <c r="W24" s="4" t="s">
        <v>7</v>
      </c>
      <c r="X24" s="55" t="s">
        <v>5</v>
      </c>
    </row>
    <row r="25" spans="1:24" x14ac:dyDescent="0.25">
      <c r="A25" s="8" t="s">
        <v>0</v>
      </c>
      <c r="B25" s="23">
        <v>65</v>
      </c>
      <c r="C25" s="14">
        <v>120</v>
      </c>
      <c r="D25" s="55"/>
      <c r="F25" s="8" t="s">
        <v>0</v>
      </c>
      <c r="G25" s="23">
        <v>15</v>
      </c>
      <c r="H25" s="21">
        <f>I28/3.6</f>
        <v>38.888888888888886</v>
      </c>
      <c r="I25" s="55"/>
      <c r="K25" s="8" t="s">
        <v>0</v>
      </c>
      <c r="L25" s="23">
        <v>30</v>
      </c>
      <c r="M25" s="21">
        <f>N28/3.6</f>
        <v>50.555555555555557</v>
      </c>
      <c r="N25" s="55"/>
      <c r="P25" s="8" t="s">
        <v>0</v>
      </c>
      <c r="Q25" s="23">
        <v>19</v>
      </c>
      <c r="R25" s="21">
        <f>S28/3.6</f>
        <v>55.555555555555557</v>
      </c>
      <c r="S25" s="55"/>
      <c r="U25" s="8" t="s">
        <v>0</v>
      </c>
      <c r="V25" s="23">
        <v>6</v>
      </c>
      <c r="W25" s="21">
        <f>X28/3.6</f>
        <v>35.555555555555557</v>
      </c>
      <c r="X25" s="55"/>
    </row>
    <row r="26" spans="1:24" x14ac:dyDescent="0.25">
      <c r="A26" s="8" t="s">
        <v>1</v>
      </c>
      <c r="B26" s="24">
        <f>B25*35%</f>
        <v>22.75</v>
      </c>
      <c r="C26" s="14">
        <f>C25*35%</f>
        <v>42</v>
      </c>
      <c r="D26" s="55"/>
      <c r="F26" s="8" t="s">
        <v>1</v>
      </c>
      <c r="G26" s="24">
        <f>G25*35%</f>
        <v>5.25</v>
      </c>
      <c r="H26" s="21">
        <f>H25*35%</f>
        <v>13.611111111111109</v>
      </c>
      <c r="I26" s="55"/>
      <c r="K26" s="8" t="s">
        <v>1</v>
      </c>
      <c r="L26" s="24">
        <f>L25*35%</f>
        <v>10.5</v>
      </c>
      <c r="M26" s="21">
        <f>M25*35%</f>
        <v>17.694444444444443</v>
      </c>
      <c r="N26" s="55"/>
      <c r="P26" s="8" t="s">
        <v>1</v>
      </c>
      <c r="Q26" s="24">
        <f>Q25*35%</f>
        <v>6.6499999999999995</v>
      </c>
      <c r="R26" s="21">
        <f>R25*35%</f>
        <v>19.444444444444443</v>
      </c>
      <c r="S26" s="55"/>
      <c r="U26" s="8" t="s">
        <v>1</v>
      </c>
      <c r="V26" s="24">
        <f>V25*35%</f>
        <v>2.0999999999999996</v>
      </c>
      <c r="W26" s="21">
        <f>W25*35%</f>
        <v>12.444444444444445</v>
      </c>
      <c r="X26" s="55"/>
    </row>
    <row r="27" spans="1:24" x14ac:dyDescent="0.25">
      <c r="A27" s="8" t="s">
        <v>2</v>
      </c>
      <c r="B27" s="24">
        <v>45</v>
      </c>
      <c r="C27" s="14">
        <v>45</v>
      </c>
      <c r="D27" s="55"/>
      <c r="F27" s="8" t="s">
        <v>2</v>
      </c>
      <c r="G27" s="24">
        <v>45</v>
      </c>
      <c r="H27" s="14">
        <v>45</v>
      </c>
      <c r="I27" s="55"/>
      <c r="K27" s="8" t="s">
        <v>2</v>
      </c>
      <c r="L27" s="24">
        <v>45</v>
      </c>
      <c r="M27" s="14">
        <v>45</v>
      </c>
      <c r="N27" s="55"/>
      <c r="P27" s="8" t="s">
        <v>2</v>
      </c>
      <c r="Q27" s="24">
        <v>45</v>
      </c>
      <c r="R27" s="14">
        <v>45</v>
      </c>
      <c r="S27" s="55"/>
      <c r="U27" s="8" t="s">
        <v>2</v>
      </c>
      <c r="V27" s="24">
        <v>45</v>
      </c>
      <c r="W27" s="14">
        <v>45</v>
      </c>
      <c r="X27" s="55"/>
    </row>
    <row r="28" spans="1:24" x14ac:dyDescent="0.25">
      <c r="A28" s="10" t="s">
        <v>4</v>
      </c>
      <c r="B28" s="11">
        <f>SUM(B25:B27)</f>
        <v>132.75</v>
      </c>
      <c r="C28" s="16">
        <f>SUM(C25:C27)</f>
        <v>207</v>
      </c>
      <c r="D28" s="22">
        <v>458</v>
      </c>
      <c r="F28" s="10" t="s">
        <v>4</v>
      </c>
      <c r="G28" s="11">
        <f>SUM(G25:G27)</f>
        <v>65.25</v>
      </c>
      <c r="H28" s="16">
        <f>SUM(H25:H27)</f>
        <v>97.5</v>
      </c>
      <c r="I28" s="22">
        <v>140</v>
      </c>
      <c r="K28" s="10" t="s">
        <v>4</v>
      </c>
      <c r="L28" s="11">
        <f>SUM(L25:L27)</f>
        <v>85.5</v>
      </c>
      <c r="M28" s="16">
        <f>SUM(M25:M27)</f>
        <v>113.25</v>
      </c>
      <c r="N28" s="22">
        <v>182</v>
      </c>
      <c r="P28" s="10" t="s">
        <v>4</v>
      </c>
      <c r="Q28" s="11">
        <f>SUM(Q25:Q27)</f>
        <v>70.650000000000006</v>
      </c>
      <c r="R28" s="16">
        <f>SUM(R25:R27)</f>
        <v>120</v>
      </c>
      <c r="S28" s="22">
        <v>200</v>
      </c>
      <c r="U28" s="10" t="s">
        <v>4</v>
      </c>
      <c r="V28" s="11">
        <f>SUM(V25:V27)</f>
        <v>53.1</v>
      </c>
      <c r="W28" s="16">
        <f>SUM(W25:W27)</f>
        <v>93</v>
      </c>
      <c r="X28" s="22">
        <v>128</v>
      </c>
    </row>
    <row r="29" spans="1:24" x14ac:dyDescent="0.25">
      <c r="A29" s="8"/>
      <c r="B29" s="9"/>
      <c r="C29" s="9"/>
      <c r="D29" s="12"/>
      <c r="F29" s="8"/>
      <c r="G29" s="9"/>
      <c r="H29" s="9"/>
      <c r="I29" s="12"/>
      <c r="K29" s="8"/>
      <c r="L29" s="9"/>
      <c r="M29" s="9"/>
      <c r="N29" s="12"/>
      <c r="P29" s="8"/>
      <c r="Q29" s="9"/>
      <c r="R29" s="9"/>
      <c r="S29" s="12"/>
      <c r="U29" s="8"/>
      <c r="V29" s="9"/>
      <c r="W29" s="9"/>
      <c r="X29" s="12"/>
    </row>
    <row r="30" spans="1:24" x14ac:dyDescent="0.25">
      <c r="A30" s="8"/>
      <c r="B30" s="9"/>
      <c r="C30" s="9"/>
      <c r="D30" s="12"/>
      <c r="F30" s="8"/>
      <c r="G30" s="9"/>
      <c r="H30" s="9"/>
      <c r="I30" s="12"/>
      <c r="K30" s="8"/>
      <c r="L30" s="9"/>
      <c r="M30" s="9"/>
      <c r="N30" s="12"/>
      <c r="P30" s="8"/>
      <c r="Q30" s="9"/>
      <c r="R30" s="9"/>
      <c r="S30" s="12"/>
      <c r="U30" s="8"/>
      <c r="V30" s="9"/>
      <c r="W30" s="9"/>
      <c r="X30" s="12"/>
    </row>
    <row r="31" spans="1:24" x14ac:dyDescent="0.25">
      <c r="A31" s="53" t="s">
        <v>10</v>
      </c>
      <c r="B31" s="54"/>
      <c r="C31" s="9"/>
      <c r="D31" s="12"/>
      <c r="F31" s="53" t="s">
        <v>10</v>
      </c>
      <c r="G31" s="54"/>
      <c r="H31" s="9"/>
      <c r="I31" s="12"/>
      <c r="K31" s="53" t="s">
        <v>10</v>
      </c>
      <c r="L31" s="54"/>
      <c r="M31" s="9"/>
      <c r="N31" s="12"/>
      <c r="P31" s="53" t="s">
        <v>10</v>
      </c>
      <c r="Q31" s="54"/>
      <c r="R31" s="9"/>
      <c r="S31" s="12"/>
      <c r="U31" s="53" t="s">
        <v>10</v>
      </c>
      <c r="V31" s="54"/>
      <c r="W31" s="9"/>
      <c r="X31" s="12"/>
    </row>
    <row r="32" spans="1:24" x14ac:dyDescent="0.25">
      <c r="A32" s="27" t="s">
        <v>6</v>
      </c>
      <c r="B32" s="14" t="s">
        <v>8</v>
      </c>
      <c r="C32" s="9"/>
      <c r="D32" s="12"/>
      <c r="F32" s="27" t="s">
        <v>6</v>
      </c>
      <c r="G32" s="14" t="s">
        <v>8</v>
      </c>
      <c r="H32" s="9"/>
      <c r="I32" s="12"/>
      <c r="K32" s="27" t="s">
        <v>6</v>
      </c>
      <c r="L32" s="14" t="s">
        <v>8</v>
      </c>
      <c r="M32" s="9"/>
      <c r="N32" s="12"/>
      <c r="P32" s="27" t="s">
        <v>6</v>
      </c>
      <c r="Q32" s="14" t="s">
        <v>8</v>
      </c>
      <c r="R32" s="9"/>
      <c r="S32" s="12"/>
      <c r="U32" s="27" t="s">
        <v>6</v>
      </c>
      <c r="V32" s="14" t="s">
        <v>8</v>
      </c>
      <c r="W32" s="9"/>
      <c r="X32" s="12"/>
    </row>
    <row r="33" spans="1:24" x14ac:dyDescent="0.25">
      <c r="A33" s="28">
        <f>$D$8-B28</f>
        <v>325.25</v>
      </c>
      <c r="B33" s="16">
        <f>$D$8-C28</f>
        <v>251</v>
      </c>
      <c r="C33" s="9"/>
      <c r="D33" s="12"/>
      <c r="F33" s="28">
        <f>I28-G28</f>
        <v>74.75</v>
      </c>
      <c r="G33" s="16">
        <f>I28-H28</f>
        <v>42.5</v>
      </c>
      <c r="H33" s="9"/>
      <c r="I33" s="12"/>
      <c r="K33" s="28">
        <f>N28-L28</f>
        <v>96.5</v>
      </c>
      <c r="L33" s="16">
        <f>N28-M28</f>
        <v>68.75</v>
      </c>
      <c r="M33" s="9"/>
      <c r="N33" s="12"/>
      <c r="P33" s="28">
        <f>S28-Q28</f>
        <v>129.35</v>
      </c>
      <c r="Q33" s="16">
        <f>S28-R28</f>
        <v>80</v>
      </c>
      <c r="R33" s="9"/>
      <c r="S33" s="12"/>
      <c r="U33" s="28">
        <f>X28-V28</f>
        <v>74.900000000000006</v>
      </c>
      <c r="V33" s="16">
        <f>X28-W28</f>
        <v>35</v>
      </c>
      <c r="W33" s="9"/>
      <c r="X33" s="12"/>
    </row>
    <row r="34" spans="1:24" x14ac:dyDescent="0.25">
      <c r="A34" s="13"/>
      <c r="B34" s="14"/>
      <c r="C34" s="9"/>
      <c r="D34" s="12"/>
      <c r="F34" s="13"/>
      <c r="G34" s="14"/>
      <c r="H34" s="9"/>
      <c r="I34" s="12"/>
      <c r="K34" s="13"/>
      <c r="L34" s="14"/>
      <c r="M34" s="9"/>
      <c r="N34" s="12"/>
      <c r="P34" s="13"/>
      <c r="Q34" s="14"/>
      <c r="R34" s="9"/>
      <c r="S34" s="12"/>
      <c r="U34" s="13"/>
      <c r="V34" s="14"/>
      <c r="W34" s="9"/>
      <c r="X34" s="12"/>
    </row>
    <row r="35" spans="1:24" x14ac:dyDescent="0.25">
      <c r="A35" s="53" t="s">
        <v>9</v>
      </c>
      <c r="B35" s="54"/>
      <c r="C35" s="9"/>
      <c r="D35" s="12"/>
      <c r="F35" s="53" t="s">
        <v>9</v>
      </c>
      <c r="G35" s="54"/>
      <c r="H35" s="9"/>
      <c r="I35" s="12"/>
      <c r="K35" s="53" t="s">
        <v>9</v>
      </c>
      <c r="L35" s="54"/>
      <c r="M35" s="9"/>
      <c r="N35" s="12"/>
      <c r="P35" s="53" t="s">
        <v>9</v>
      </c>
      <c r="Q35" s="54"/>
      <c r="R35" s="9"/>
      <c r="S35" s="12"/>
      <c r="U35" s="53" t="s">
        <v>9</v>
      </c>
      <c r="V35" s="54"/>
      <c r="W35" s="9"/>
      <c r="X35" s="12"/>
    </row>
    <row r="36" spans="1:24" x14ac:dyDescent="0.25">
      <c r="A36" s="27" t="s">
        <v>6</v>
      </c>
      <c r="B36" s="14" t="s">
        <v>8</v>
      </c>
      <c r="C36" s="17"/>
      <c r="D36" s="12"/>
      <c r="E36" s="2"/>
      <c r="F36" s="27" t="s">
        <v>6</v>
      </c>
      <c r="G36" s="14" t="s">
        <v>8</v>
      </c>
      <c r="H36" s="17"/>
      <c r="I36" s="12"/>
      <c r="K36" s="27" t="s">
        <v>6</v>
      </c>
      <c r="L36" s="14" t="s">
        <v>8</v>
      </c>
      <c r="M36" s="17"/>
      <c r="N36" s="12"/>
      <c r="P36" s="27" t="s">
        <v>6</v>
      </c>
      <c r="Q36" s="14" t="s">
        <v>8</v>
      </c>
      <c r="R36" s="17"/>
      <c r="S36" s="12"/>
      <c r="U36" s="27" t="s">
        <v>6</v>
      </c>
      <c r="V36" s="14" t="s">
        <v>8</v>
      </c>
      <c r="W36" s="17"/>
      <c r="X36" s="12"/>
    </row>
    <row r="37" spans="1:24" x14ac:dyDescent="0.25">
      <c r="A37" s="28">
        <f>A33*63%</f>
        <v>204.9075</v>
      </c>
      <c r="B37" s="16">
        <f>B33*63%</f>
        <v>158.13</v>
      </c>
      <c r="C37" s="9"/>
      <c r="D37" s="12"/>
      <c r="F37" s="31">
        <f>F33*63%</f>
        <v>47.092500000000001</v>
      </c>
      <c r="G37" s="20">
        <f>G33*63%</f>
        <v>26.774999999999999</v>
      </c>
      <c r="H37" s="9"/>
      <c r="I37" s="12"/>
      <c r="K37" s="31">
        <f>K33*63%</f>
        <v>60.795000000000002</v>
      </c>
      <c r="L37" s="20">
        <f>L33*63%</f>
        <v>43.3125</v>
      </c>
      <c r="M37" s="9"/>
      <c r="N37" s="12"/>
      <c r="P37" s="31">
        <f>P33*63%</f>
        <v>81.490499999999997</v>
      </c>
      <c r="Q37" s="20">
        <f>Q33*63%</f>
        <v>50.4</v>
      </c>
      <c r="R37" s="9"/>
      <c r="S37" s="12"/>
      <c r="U37" s="31">
        <f>U33*63%</f>
        <v>47.187000000000005</v>
      </c>
      <c r="V37" s="20">
        <f>V33*63%</f>
        <v>22.05</v>
      </c>
      <c r="W37" s="9"/>
      <c r="X37" s="12"/>
    </row>
    <row r="38" spans="1:24" x14ac:dyDescent="0.25">
      <c r="A38" s="15"/>
      <c r="B38" s="16"/>
      <c r="C38" s="9"/>
      <c r="D38" s="12"/>
      <c r="F38" s="15"/>
      <c r="G38" s="16"/>
      <c r="H38" s="9"/>
      <c r="I38" s="12"/>
      <c r="K38" s="15"/>
      <c r="L38" s="16"/>
      <c r="M38" s="9"/>
      <c r="N38" s="12"/>
      <c r="P38" s="15"/>
      <c r="Q38" s="16"/>
      <c r="R38" s="9"/>
      <c r="S38" s="12"/>
      <c r="U38" s="15"/>
      <c r="V38" s="16"/>
      <c r="W38" s="9"/>
      <c r="X38" s="12"/>
    </row>
    <row r="39" spans="1:24" x14ac:dyDescent="0.25">
      <c r="A39" s="15"/>
      <c r="B39" s="16"/>
      <c r="C39" s="9"/>
      <c r="D39" s="12"/>
      <c r="F39" s="15"/>
      <c r="G39" s="16"/>
      <c r="H39" s="9"/>
      <c r="I39" s="12"/>
      <c r="K39" s="15"/>
      <c r="L39" s="16"/>
      <c r="M39" s="9"/>
      <c r="N39" s="12"/>
      <c r="P39" s="15"/>
      <c r="Q39" s="16"/>
      <c r="R39" s="9"/>
      <c r="S39" s="12"/>
      <c r="U39" s="15"/>
      <c r="V39" s="16"/>
      <c r="W39" s="9"/>
      <c r="X39" s="12"/>
    </row>
    <row r="40" spans="1:24" hidden="1" x14ac:dyDescent="0.25">
      <c r="A40" s="53" t="s">
        <v>11</v>
      </c>
      <c r="B40" s="54"/>
      <c r="C40" s="54"/>
      <c r="D40" s="12"/>
      <c r="F40" s="53" t="s">
        <v>11</v>
      </c>
      <c r="G40" s="54"/>
      <c r="H40" s="54"/>
      <c r="I40" s="12"/>
      <c r="K40" s="53" t="s">
        <v>11</v>
      </c>
      <c r="L40" s="54"/>
      <c r="M40" s="54"/>
      <c r="N40" s="12"/>
      <c r="P40" s="53" t="s">
        <v>11</v>
      </c>
      <c r="Q40" s="54"/>
      <c r="R40" s="54"/>
      <c r="S40" s="12"/>
      <c r="U40" s="53" t="s">
        <v>11</v>
      </c>
      <c r="V40" s="54"/>
      <c r="W40" s="54"/>
      <c r="X40" s="12"/>
    </row>
    <row r="41" spans="1:24" hidden="1" x14ac:dyDescent="0.25">
      <c r="A41" s="29">
        <f>A37*C41</f>
        <v>20.490750000000002</v>
      </c>
      <c r="B41" s="21">
        <f>B37*C41</f>
        <v>15.813000000000001</v>
      </c>
      <c r="C41" s="32">
        <v>0.1</v>
      </c>
      <c r="D41" s="24"/>
      <c r="E41" s="36"/>
      <c r="F41" s="29">
        <f>F37*H41</f>
        <v>4.7092499999999999</v>
      </c>
      <c r="G41" s="21">
        <f>G37*H41</f>
        <v>2.6775000000000002</v>
      </c>
      <c r="H41" s="32">
        <v>0.1</v>
      </c>
      <c r="I41" s="24"/>
      <c r="J41" s="36"/>
      <c r="K41" s="29">
        <f>K37*M41</f>
        <v>6.0795000000000003</v>
      </c>
      <c r="L41" s="21">
        <f>L37*M41</f>
        <v>4.3312499999999998</v>
      </c>
      <c r="M41" s="32">
        <v>0.1</v>
      </c>
      <c r="N41" s="24"/>
      <c r="O41" s="36"/>
      <c r="P41" s="29">
        <f>P37*R41</f>
        <v>8.1490500000000008</v>
      </c>
      <c r="Q41" s="21">
        <f>Q37*R41</f>
        <v>5.04</v>
      </c>
      <c r="R41" s="32">
        <v>0.1</v>
      </c>
      <c r="S41" s="12"/>
      <c r="U41" s="29">
        <f>U37*W41</f>
        <v>4.718700000000001</v>
      </c>
      <c r="V41" s="21">
        <f>V37*W41</f>
        <v>2.2050000000000001</v>
      </c>
      <c r="W41" s="32">
        <v>0.1</v>
      </c>
      <c r="X41" s="12"/>
    </row>
    <row r="42" spans="1:24" hidden="1" x14ac:dyDescent="0.25">
      <c r="A42" s="34">
        <f>A37*C42</f>
        <v>40.981500000000004</v>
      </c>
      <c r="B42" s="21">
        <f>B37*C42</f>
        <v>31.626000000000001</v>
      </c>
      <c r="C42" s="33">
        <v>0.2</v>
      </c>
      <c r="D42" s="24"/>
      <c r="E42" s="36"/>
      <c r="F42" s="30">
        <f>F37*H42</f>
        <v>9.4184999999999999</v>
      </c>
      <c r="G42" s="21">
        <f>G37*H42</f>
        <v>5.3550000000000004</v>
      </c>
      <c r="H42" s="33">
        <v>0.2</v>
      </c>
      <c r="I42" s="24"/>
      <c r="J42" s="36"/>
      <c r="K42" s="30">
        <f>K37*M42</f>
        <v>12.159000000000001</v>
      </c>
      <c r="L42" s="21">
        <f>L37*M42</f>
        <v>8.6624999999999996</v>
      </c>
      <c r="M42" s="33">
        <v>0.2</v>
      </c>
      <c r="N42" s="24"/>
      <c r="O42" s="36"/>
      <c r="P42" s="30">
        <f>P37*R42</f>
        <v>16.298100000000002</v>
      </c>
      <c r="Q42" s="21">
        <f>Q37*R42</f>
        <v>10.08</v>
      </c>
      <c r="R42" s="33">
        <v>0.2</v>
      </c>
      <c r="S42" s="12"/>
      <c r="U42" s="30">
        <f>U37*W42</f>
        <v>9.437400000000002</v>
      </c>
      <c r="V42" s="21">
        <f>V37*W42</f>
        <v>4.41</v>
      </c>
      <c r="W42" s="33">
        <v>0.2</v>
      </c>
      <c r="X42" s="12"/>
    </row>
    <row r="43" spans="1:24" hidden="1" x14ac:dyDescent="0.25">
      <c r="A43" s="30">
        <f>A37*C43</f>
        <v>61.472249999999995</v>
      </c>
      <c r="B43" s="35">
        <f>B37*C43</f>
        <v>47.439</v>
      </c>
      <c r="C43" s="33">
        <v>0.3</v>
      </c>
      <c r="D43" s="24"/>
      <c r="E43" s="36"/>
      <c r="F43" s="30">
        <f>F37*H43</f>
        <v>14.127750000000001</v>
      </c>
      <c r="G43" s="21">
        <f>G37*H43</f>
        <v>8.0324999999999989</v>
      </c>
      <c r="H43" s="33">
        <v>0.3</v>
      </c>
      <c r="I43" s="24"/>
      <c r="J43" s="36"/>
      <c r="K43" s="30">
        <f>K37*M43</f>
        <v>18.238499999999998</v>
      </c>
      <c r="L43" s="21">
        <f>L37*M43</f>
        <v>12.99375</v>
      </c>
      <c r="M43" s="33">
        <v>0.3</v>
      </c>
      <c r="N43" s="24"/>
      <c r="O43" s="36"/>
      <c r="P43" s="30">
        <f>P37*R43</f>
        <v>24.447149999999997</v>
      </c>
      <c r="Q43" s="21">
        <f>Q37*R43</f>
        <v>15.12</v>
      </c>
      <c r="R43" s="33">
        <v>0.3</v>
      </c>
      <c r="S43" s="12"/>
      <c r="U43" s="30">
        <f>U37*W43</f>
        <v>14.1561</v>
      </c>
      <c r="V43" s="21">
        <f>V37*W43</f>
        <v>6.6150000000000002</v>
      </c>
      <c r="W43" s="33">
        <v>0.3</v>
      </c>
      <c r="X43" s="12"/>
    </row>
    <row r="44" spans="1:24" hidden="1" x14ac:dyDescent="0.25">
      <c r="A44" s="30">
        <f>A37*C44</f>
        <v>81.963000000000008</v>
      </c>
      <c r="B44" s="21">
        <f>B37*C44</f>
        <v>63.252000000000002</v>
      </c>
      <c r="C44" s="33">
        <v>0.4</v>
      </c>
      <c r="D44" s="24"/>
      <c r="E44" s="36"/>
      <c r="F44" s="34">
        <f>F37*H44</f>
        <v>18.837</v>
      </c>
      <c r="G44" s="21">
        <f>G37*H44</f>
        <v>10.71</v>
      </c>
      <c r="H44" s="33">
        <v>0.4</v>
      </c>
      <c r="I44" s="24"/>
      <c r="J44" s="36"/>
      <c r="K44" s="30">
        <f>K37*M44</f>
        <v>24.318000000000001</v>
      </c>
      <c r="L44" s="21">
        <f>L37*M44</f>
        <v>17.324999999999999</v>
      </c>
      <c r="M44" s="33">
        <v>0.4</v>
      </c>
      <c r="N44" s="24"/>
      <c r="O44" s="36"/>
      <c r="P44" s="30">
        <f>P37*R44</f>
        <v>32.596200000000003</v>
      </c>
      <c r="Q44" s="21">
        <f>Q37*R44</f>
        <v>20.16</v>
      </c>
      <c r="R44" s="33">
        <v>0.4</v>
      </c>
      <c r="S44" s="12"/>
      <c r="U44" s="30">
        <f>U37*W44</f>
        <v>18.874800000000004</v>
      </c>
      <c r="V44" s="21">
        <f>V37*W44</f>
        <v>8.82</v>
      </c>
      <c r="W44" s="33">
        <v>0.4</v>
      </c>
      <c r="X44" s="12"/>
    </row>
    <row r="45" spans="1:24" hidden="1" x14ac:dyDescent="0.25">
      <c r="A45" s="13"/>
      <c r="B45" s="14"/>
      <c r="C45" s="16"/>
      <c r="D45" s="24"/>
      <c r="E45" s="36"/>
      <c r="F45" s="13"/>
      <c r="G45" s="14"/>
      <c r="H45" s="33">
        <v>0.5</v>
      </c>
      <c r="I45" s="24"/>
      <c r="J45" s="36"/>
      <c r="K45" s="13"/>
      <c r="L45" s="14"/>
      <c r="M45" s="33">
        <v>0.5</v>
      </c>
      <c r="N45" s="24"/>
      <c r="O45" s="36"/>
      <c r="P45" s="13"/>
      <c r="Q45" s="14"/>
      <c r="R45" s="14"/>
      <c r="S45" s="12"/>
      <c r="U45" s="13"/>
      <c r="V45" s="14"/>
      <c r="W45" s="14"/>
      <c r="X45" s="12"/>
    </row>
    <row r="46" spans="1:24" x14ac:dyDescent="0.25">
      <c r="A46" s="53" t="s">
        <v>20</v>
      </c>
      <c r="B46" s="54"/>
      <c r="C46" s="9"/>
      <c r="D46" s="12"/>
      <c r="F46" s="53" t="s">
        <v>20</v>
      </c>
      <c r="G46" s="54"/>
      <c r="H46" s="9"/>
      <c r="I46" s="12"/>
      <c r="K46" s="53" t="s">
        <v>20</v>
      </c>
      <c r="L46" s="54"/>
      <c r="M46" s="9"/>
      <c r="N46" s="12"/>
      <c r="P46" s="53" t="s">
        <v>20</v>
      </c>
      <c r="Q46" s="54"/>
      <c r="R46" s="9"/>
      <c r="S46" s="12"/>
      <c r="U46" s="53" t="s">
        <v>20</v>
      </c>
      <c r="V46" s="54"/>
      <c r="W46" s="9"/>
      <c r="X46" s="12"/>
    </row>
    <row r="47" spans="1:24" x14ac:dyDescent="0.25">
      <c r="A47" s="27" t="s">
        <v>6</v>
      </c>
      <c r="B47" s="14" t="s">
        <v>8</v>
      </c>
      <c r="C47" s="37"/>
      <c r="D47" s="12"/>
      <c r="F47" s="27" t="s">
        <v>6</v>
      </c>
      <c r="G47" s="14" t="s">
        <v>8</v>
      </c>
      <c r="H47" s="37"/>
      <c r="I47" s="12"/>
      <c r="K47" s="27" t="s">
        <v>6</v>
      </c>
      <c r="L47" s="14" t="s">
        <v>8</v>
      </c>
      <c r="M47" s="37"/>
      <c r="N47" s="12"/>
      <c r="P47" s="27" t="s">
        <v>6</v>
      </c>
      <c r="Q47" s="14" t="s">
        <v>8</v>
      </c>
      <c r="R47" s="37"/>
      <c r="S47" s="12"/>
      <c r="U47" s="27" t="s">
        <v>6</v>
      </c>
      <c r="V47" s="14" t="s">
        <v>8</v>
      </c>
      <c r="W47" s="37"/>
      <c r="X47" s="12"/>
    </row>
    <row r="48" spans="1:24" x14ac:dyDescent="0.25">
      <c r="A48" s="31">
        <f>B7/A37</f>
        <v>0.20253041006307723</v>
      </c>
      <c r="B48" s="20">
        <f>C7/B37</f>
        <v>0.26244229431480426</v>
      </c>
      <c r="C48" s="37"/>
      <c r="D48" s="12"/>
      <c r="F48" s="31">
        <f>G7/F37</f>
        <v>0.46313107182672397</v>
      </c>
      <c r="G48" s="20">
        <f>H7/G37</f>
        <v>0.81456582633053221</v>
      </c>
      <c r="H48" s="37"/>
      <c r="I48" s="12"/>
      <c r="K48" s="31">
        <f>L7/K37</f>
        <v>0.5980754996299037</v>
      </c>
      <c r="L48" s="20">
        <f>M7/L37</f>
        <v>0.83948051948051949</v>
      </c>
      <c r="M48" s="37"/>
      <c r="N48" s="12"/>
      <c r="P48" s="31">
        <f>Q7/P37</f>
        <v>0.25634889956497997</v>
      </c>
      <c r="Q48" s="20">
        <f>R7/Q37</f>
        <v>0.41448412698412701</v>
      </c>
      <c r="R48" s="37"/>
      <c r="S48" s="12"/>
      <c r="U48" s="31">
        <f>V7/U37</f>
        <v>5.1285311632441134E-2</v>
      </c>
      <c r="V48" s="20">
        <f>W7/V37</f>
        <v>0.10975056689342402</v>
      </c>
      <c r="W48" s="37"/>
      <c r="X48" s="12"/>
    </row>
    <row r="49" spans="1:24" x14ac:dyDescent="0.25">
      <c r="A49" s="37"/>
      <c r="B49" s="37"/>
      <c r="C49" s="37"/>
      <c r="D49" s="12"/>
      <c r="F49" s="8"/>
      <c r="G49" s="37"/>
      <c r="H49" s="37"/>
      <c r="I49" s="12"/>
      <c r="K49" s="8"/>
      <c r="L49" s="37"/>
      <c r="M49" s="37"/>
      <c r="N49" s="12"/>
      <c r="P49" s="8"/>
      <c r="Q49" s="37"/>
      <c r="R49" s="37"/>
      <c r="S49" s="12"/>
      <c r="U49" s="8"/>
      <c r="V49" s="37"/>
      <c r="W49" s="37"/>
      <c r="X49" s="12"/>
    </row>
    <row r="50" spans="1:24" x14ac:dyDescent="0.25">
      <c r="A50" s="37"/>
      <c r="B50" s="37"/>
      <c r="C50" s="37"/>
      <c r="D50" s="12"/>
      <c r="F50" s="8"/>
      <c r="G50" s="37"/>
      <c r="H50" s="37"/>
      <c r="I50" s="12"/>
      <c r="K50" s="8"/>
      <c r="L50" s="37"/>
      <c r="M50" s="37"/>
      <c r="N50" s="12"/>
      <c r="P50" s="8"/>
      <c r="Q50" s="37"/>
      <c r="R50" s="37"/>
      <c r="S50" s="12"/>
      <c r="U50" s="8"/>
      <c r="V50" s="37"/>
      <c r="W50" s="37"/>
      <c r="X50" s="12"/>
    </row>
    <row r="51" spans="1:24" x14ac:dyDescent="0.25">
      <c r="A51" s="37" t="s">
        <v>19</v>
      </c>
      <c r="B51" s="37"/>
      <c r="C51" s="37"/>
      <c r="D51" s="12"/>
      <c r="F51" s="8" t="s">
        <v>19</v>
      </c>
      <c r="G51" s="37"/>
      <c r="H51" s="37"/>
      <c r="I51" s="12"/>
      <c r="K51" s="8" t="s">
        <v>19</v>
      </c>
      <c r="L51" s="37"/>
      <c r="M51" s="37"/>
      <c r="N51" s="12"/>
      <c r="P51" s="8" t="s">
        <v>19</v>
      </c>
      <c r="Q51" s="37"/>
      <c r="R51" s="37"/>
      <c r="S51" s="12"/>
      <c r="U51" s="8" t="s">
        <v>19</v>
      </c>
      <c r="V51" s="37"/>
      <c r="W51" s="37"/>
      <c r="X51" s="12"/>
    </row>
    <row r="52" spans="1:24" x14ac:dyDescent="0.25">
      <c r="A52" s="41" t="s">
        <v>6</v>
      </c>
      <c r="B52" s="41" t="s">
        <v>8</v>
      </c>
      <c r="C52" s="18"/>
      <c r="D52" s="12"/>
      <c r="F52" s="41" t="s">
        <v>6</v>
      </c>
      <c r="G52" s="41" t="s">
        <v>8</v>
      </c>
      <c r="H52" s="18"/>
      <c r="I52" s="12"/>
      <c r="K52" s="41" t="s">
        <v>6</v>
      </c>
      <c r="L52" s="41" t="s">
        <v>8</v>
      </c>
      <c r="M52" s="18"/>
      <c r="N52" s="12"/>
      <c r="P52" s="41" t="s">
        <v>6</v>
      </c>
      <c r="Q52" s="41" t="s">
        <v>8</v>
      </c>
      <c r="R52" s="18"/>
      <c r="S52" s="12"/>
      <c r="U52" s="41" t="s">
        <v>6</v>
      </c>
      <c r="V52" s="41" t="s">
        <v>8</v>
      </c>
      <c r="W52" s="18"/>
      <c r="X52" s="12"/>
    </row>
    <row r="53" spans="1:24" x14ac:dyDescent="0.25">
      <c r="A53" s="42">
        <f>$A$37*C53</f>
        <v>20.490750000000002</v>
      </c>
      <c r="B53" s="44">
        <f>$B$37*C53</f>
        <v>15.813000000000001</v>
      </c>
      <c r="C53" s="38">
        <v>0.1</v>
      </c>
      <c r="D53" s="12"/>
      <c r="F53" s="44">
        <f>$F$37*H53</f>
        <v>4.7092499999999999</v>
      </c>
      <c r="G53" s="44">
        <f>$G$37*H53</f>
        <v>2.6775000000000002</v>
      </c>
      <c r="H53" s="38">
        <v>0.1</v>
      </c>
      <c r="I53" s="12"/>
      <c r="K53" s="44">
        <f>$K$37*M53</f>
        <v>6.0795000000000003</v>
      </c>
      <c r="L53" s="44">
        <f>$L$37*M53</f>
        <v>4.3312499999999998</v>
      </c>
      <c r="M53" s="38">
        <v>0.1</v>
      </c>
      <c r="N53" s="12"/>
      <c r="P53" s="44">
        <f>$P$37*R53</f>
        <v>8.1490500000000008</v>
      </c>
      <c r="Q53" s="44">
        <f>$Q$37*R53</f>
        <v>5.04</v>
      </c>
      <c r="R53" s="38">
        <v>0.1</v>
      </c>
      <c r="S53" s="12"/>
      <c r="U53" s="47">
        <f>$U$37*W53</f>
        <v>4.718700000000001</v>
      </c>
      <c r="V53" s="47">
        <f>$V$37*W53</f>
        <v>2.2050000000000001</v>
      </c>
      <c r="W53" s="38">
        <v>0.1</v>
      </c>
      <c r="X53" s="12"/>
    </row>
    <row r="54" spans="1:24" x14ac:dyDescent="0.25">
      <c r="A54" s="48">
        <f t="shared" ref="A54:A60" si="0">$A$37*C54</f>
        <v>40.981500000000004</v>
      </c>
      <c r="B54" s="44">
        <f t="shared" ref="B54:B60" si="1">$B$37*C54</f>
        <v>31.626000000000001</v>
      </c>
      <c r="C54" s="38">
        <v>0.2</v>
      </c>
      <c r="D54" s="12"/>
      <c r="F54" s="44">
        <f t="shared" ref="F54:F59" si="2">$F$37*H54</f>
        <v>9.4184999999999999</v>
      </c>
      <c r="G54" s="44">
        <f t="shared" ref="G54:G60" si="3">$G$37*H54</f>
        <v>5.3550000000000004</v>
      </c>
      <c r="H54" s="38">
        <v>0.2</v>
      </c>
      <c r="I54" s="12"/>
      <c r="K54" s="44">
        <f t="shared" ref="K54:K60" si="4">$K$37*M54</f>
        <v>12.159000000000001</v>
      </c>
      <c r="L54" s="44">
        <f t="shared" ref="L54:L60" si="5">$L$37*M54</f>
        <v>8.6624999999999996</v>
      </c>
      <c r="M54" s="38">
        <v>0.2</v>
      </c>
      <c r="N54" s="12"/>
      <c r="P54" s="44">
        <f t="shared" ref="P54:P60" si="6">$P$37*R54</f>
        <v>16.298100000000002</v>
      </c>
      <c r="Q54" s="44">
        <f t="shared" ref="Q54:Q60" si="7">$Q$37*R54</f>
        <v>10.08</v>
      </c>
      <c r="R54" s="38">
        <v>0.2</v>
      </c>
      <c r="S54" s="12"/>
      <c r="U54" s="51">
        <f t="shared" ref="U54:U60" si="8">$U$37*W54</f>
        <v>9.437400000000002</v>
      </c>
      <c r="V54" s="44">
        <f t="shared" ref="V54:V60" si="9">$V$37*W54</f>
        <v>4.41</v>
      </c>
      <c r="W54" s="38">
        <v>0.2</v>
      </c>
      <c r="X54" s="12"/>
    </row>
    <row r="55" spans="1:24" x14ac:dyDescent="0.25">
      <c r="A55" s="43">
        <f t="shared" si="0"/>
        <v>61.472249999999995</v>
      </c>
      <c r="B55" s="47">
        <f t="shared" si="1"/>
        <v>47.439</v>
      </c>
      <c r="C55" s="38">
        <v>0.3</v>
      </c>
      <c r="D55" s="12"/>
      <c r="F55" s="44">
        <f t="shared" si="2"/>
        <v>14.127750000000001</v>
      </c>
      <c r="G55" s="44">
        <f t="shared" si="3"/>
        <v>8.0324999999999989</v>
      </c>
      <c r="H55" s="38">
        <v>0.3</v>
      </c>
      <c r="I55" s="12"/>
      <c r="K55" s="44">
        <f t="shared" si="4"/>
        <v>18.238499999999998</v>
      </c>
      <c r="L55" s="44">
        <f t="shared" si="5"/>
        <v>12.99375</v>
      </c>
      <c r="M55" s="38">
        <v>0.3</v>
      </c>
      <c r="N55" s="12"/>
      <c r="P55" s="47">
        <f t="shared" si="6"/>
        <v>24.447149999999997</v>
      </c>
      <c r="Q55" s="44">
        <f t="shared" si="7"/>
        <v>15.12</v>
      </c>
      <c r="R55" s="38">
        <v>0.3</v>
      </c>
      <c r="S55" s="12"/>
      <c r="U55" s="51">
        <f t="shared" si="8"/>
        <v>14.1561</v>
      </c>
      <c r="V55" s="44">
        <f t="shared" si="9"/>
        <v>6.6150000000000002</v>
      </c>
      <c r="W55" s="38">
        <v>0.3</v>
      </c>
      <c r="X55" s="12"/>
    </row>
    <row r="56" spans="1:24" x14ac:dyDescent="0.25">
      <c r="A56" s="43">
        <f t="shared" si="0"/>
        <v>81.963000000000008</v>
      </c>
      <c r="B56" s="44">
        <f t="shared" si="1"/>
        <v>63.252000000000002</v>
      </c>
      <c r="C56" s="38">
        <v>0.4</v>
      </c>
      <c r="D56" s="12"/>
      <c r="F56" s="44">
        <f t="shared" si="2"/>
        <v>18.837</v>
      </c>
      <c r="G56" s="44">
        <f t="shared" si="3"/>
        <v>10.71</v>
      </c>
      <c r="H56" s="38">
        <v>0.4</v>
      </c>
      <c r="I56" s="12"/>
      <c r="K56" s="44">
        <f t="shared" si="4"/>
        <v>24.318000000000001</v>
      </c>
      <c r="L56" s="44">
        <f t="shared" si="5"/>
        <v>17.324999999999999</v>
      </c>
      <c r="M56" s="38">
        <v>0.4</v>
      </c>
      <c r="N56" s="12"/>
      <c r="P56" s="44">
        <f t="shared" si="6"/>
        <v>32.596200000000003</v>
      </c>
      <c r="Q56" s="47">
        <f t="shared" si="7"/>
        <v>20.16</v>
      </c>
      <c r="R56" s="38">
        <v>0.4</v>
      </c>
      <c r="S56" s="12"/>
      <c r="U56" s="51">
        <f t="shared" si="8"/>
        <v>18.874800000000004</v>
      </c>
      <c r="V56" s="44">
        <f t="shared" si="9"/>
        <v>8.82</v>
      </c>
      <c r="W56" s="38">
        <v>0.4</v>
      </c>
      <c r="X56" s="12"/>
    </row>
    <row r="57" spans="1:24" x14ac:dyDescent="0.25">
      <c r="A57" s="43">
        <f t="shared" si="0"/>
        <v>102.45375</v>
      </c>
      <c r="B57" s="44">
        <f t="shared" si="1"/>
        <v>79.064999999999998</v>
      </c>
      <c r="C57" s="38">
        <v>0.5</v>
      </c>
      <c r="D57" s="12"/>
      <c r="F57" s="49">
        <f t="shared" si="2"/>
        <v>23.546250000000001</v>
      </c>
      <c r="G57" s="44">
        <f t="shared" si="3"/>
        <v>13.387499999999999</v>
      </c>
      <c r="H57" s="38">
        <v>0.5</v>
      </c>
      <c r="I57" s="12"/>
      <c r="K57" s="44">
        <f t="shared" si="4"/>
        <v>30.397500000000001</v>
      </c>
      <c r="L57" s="44">
        <f t="shared" si="5"/>
        <v>21.65625</v>
      </c>
      <c r="M57" s="38">
        <v>0.5</v>
      </c>
      <c r="N57" s="12"/>
      <c r="P57" s="44">
        <f t="shared" si="6"/>
        <v>40.745249999999999</v>
      </c>
      <c r="Q57" s="44">
        <f t="shared" si="7"/>
        <v>25.2</v>
      </c>
      <c r="R57" s="38">
        <v>0.5</v>
      </c>
      <c r="S57" s="12"/>
      <c r="U57" s="51">
        <f t="shared" si="8"/>
        <v>23.593500000000002</v>
      </c>
      <c r="V57" s="44">
        <f t="shared" si="9"/>
        <v>11.025</v>
      </c>
      <c r="W57" s="38">
        <v>0.5</v>
      </c>
      <c r="X57" s="12"/>
    </row>
    <row r="58" spans="1:24" x14ac:dyDescent="0.25">
      <c r="A58" s="43">
        <f t="shared" si="0"/>
        <v>122.94449999999999</v>
      </c>
      <c r="B58" s="44">
        <f t="shared" si="1"/>
        <v>94.878</v>
      </c>
      <c r="C58" s="38">
        <v>0.6</v>
      </c>
      <c r="D58" s="12"/>
      <c r="F58" s="44">
        <f t="shared" si="2"/>
        <v>28.255500000000001</v>
      </c>
      <c r="G58" s="44">
        <f t="shared" si="3"/>
        <v>16.064999999999998</v>
      </c>
      <c r="H58" s="38">
        <v>0.6</v>
      </c>
      <c r="I58" s="12"/>
      <c r="K58" s="49">
        <f t="shared" si="4"/>
        <v>36.476999999999997</v>
      </c>
      <c r="L58" s="44">
        <f t="shared" si="5"/>
        <v>25.987500000000001</v>
      </c>
      <c r="M58" s="38">
        <v>0.6</v>
      </c>
      <c r="N58" s="12"/>
      <c r="P58" s="44">
        <f t="shared" si="6"/>
        <v>48.894299999999994</v>
      </c>
      <c r="Q58" s="44">
        <f t="shared" si="7"/>
        <v>30.24</v>
      </c>
      <c r="R58" s="38">
        <v>0.6</v>
      </c>
      <c r="S58" s="12"/>
      <c r="U58" s="51">
        <f t="shared" si="8"/>
        <v>28.312200000000001</v>
      </c>
      <c r="V58" s="44">
        <f t="shared" si="9"/>
        <v>13.23</v>
      </c>
      <c r="W58" s="38">
        <v>0.6</v>
      </c>
      <c r="X58" s="12"/>
    </row>
    <row r="59" spans="1:24" x14ac:dyDescent="0.25">
      <c r="A59" s="43">
        <f t="shared" si="0"/>
        <v>143.43525</v>
      </c>
      <c r="B59" s="44">
        <f>$B$37*C59</f>
        <v>110.69099999999999</v>
      </c>
      <c r="C59" s="38">
        <v>0.7</v>
      </c>
      <c r="D59" s="12"/>
      <c r="F59" s="44">
        <f t="shared" si="2"/>
        <v>32.964750000000002</v>
      </c>
      <c r="G59" s="44">
        <f t="shared" si="3"/>
        <v>18.742499999999996</v>
      </c>
      <c r="H59" s="38">
        <v>0.7</v>
      </c>
      <c r="I59" s="12"/>
      <c r="K59" s="44">
        <f t="shared" si="4"/>
        <v>42.5565</v>
      </c>
      <c r="L59" s="44">
        <f t="shared" si="5"/>
        <v>30.318749999999998</v>
      </c>
      <c r="M59" s="38">
        <v>0.7</v>
      </c>
      <c r="N59" s="12"/>
      <c r="P59" s="44">
        <f t="shared" si="6"/>
        <v>57.043349999999997</v>
      </c>
      <c r="Q59" s="44">
        <f t="shared" si="7"/>
        <v>35.279999999999994</v>
      </c>
      <c r="R59" s="38">
        <v>0.7</v>
      </c>
      <c r="S59" s="12"/>
      <c r="U59" s="51">
        <f t="shared" si="8"/>
        <v>33.030900000000003</v>
      </c>
      <c r="V59" s="44">
        <f t="shared" si="9"/>
        <v>15.434999999999999</v>
      </c>
      <c r="W59" s="38">
        <v>0.7</v>
      </c>
      <c r="X59" s="12"/>
    </row>
    <row r="60" spans="1:24" x14ac:dyDescent="0.25">
      <c r="A60" s="50">
        <f t="shared" si="0"/>
        <v>153.68062499999999</v>
      </c>
      <c r="B60" s="51">
        <f t="shared" si="1"/>
        <v>118.5975</v>
      </c>
      <c r="C60" s="46">
        <v>0.75</v>
      </c>
      <c r="D60" s="12"/>
      <c r="F60" s="51">
        <f>$F$37*H60</f>
        <v>35.319375000000001</v>
      </c>
      <c r="G60" s="45">
        <f t="shared" si="3"/>
        <v>20.081249999999997</v>
      </c>
      <c r="H60" s="46">
        <v>0.75</v>
      </c>
      <c r="I60" s="12"/>
      <c r="K60" s="44">
        <f t="shared" si="4"/>
        <v>45.596249999999998</v>
      </c>
      <c r="L60" s="45">
        <f t="shared" si="5"/>
        <v>32.484375</v>
      </c>
      <c r="M60" s="46">
        <v>0.75</v>
      </c>
      <c r="N60" s="12"/>
      <c r="P60" s="44">
        <f>$P$37*R60</f>
        <v>61.117874999999998</v>
      </c>
      <c r="Q60" s="44">
        <f t="shared" si="7"/>
        <v>37.799999999999997</v>
      </c>
      <c r="R60" s="46">
        <v>0.75</v>
      </c>
      <c r="S60" s="12"/>
      <c r="U60" s="51">
        <f t="shared" si="8"/>
        <v>35.390250000000002</v>
      </c>
      <c r="V60" s="44">
        <f t="shared" si="9"/>
        <v>16.537500000000001</v>
      </c>
      <c r="W60" s="46">
        <v>0.75</v>
      </c>
      <c r="X60" s="12"/>
    </row>
    <row r="61" spans="1:24" x14ac:dyDescent="0.25">
      <c r="A61" s="39"/>
      <c r="B61" s="39"/>
      <c r="C61" s="39"/>
      <c r="D61" s="40"/>
      <c r="F61" s="52"/>
      <c r="G61" s="39"/>
      <c r="H61" s="39"/>
      <c r="I61" s="19"/>
      <c r="K61" s="18"/>
      <c r="L61" s="3"/>
      <c r="M61" s="3"/>
      <c r="N61" s="19"/>
      <c r="P61" s="52"/>
      <c r="Q61" s="39"/>
      <c r="R61" s="39"/>
      <c r="S61" s="40"/>
      <c r="U61" s="18"/>
      <c r="V61" s="3"/>
      <c r="W61" s="3"/>
      <c r="X61" s="19"/>
    </row>
  </sheetData>
  <mergeCells count="40">
    <mergeCell ref="A46:B46"/>
    <mergeCell ref="F46:G46"/>
    <mergeCell ref="K46:L46"/>
    <mergeCell ref="P46:Q46"/>
    <mergeCell ref="U46:V46"/>
    <mergeCell ref="A35:B35"/>
    <mergeCell ref="F35:G35"/>
    <mergeCell ref="K35:L35"/>
    <mergeCell ref="P35:Q35"/>
    <mergeCell ref="U35:V35"/>
    <mergeCell ref="A40:C40"/>
    <mergeCell ref="F40:H40"/>
    <mergeCell ref="K40:M40"/>
    <mergeCell ref="P40:R40"/>
    <mergeCell ref="U40:W40"/>
    <mergeCell ref="X24:X27"/>
    <mergeCell ref="A31:B31"/>
    <mergeCell ref="F31:G31"/>
    <mergeCell ref="K31:L31"/>
    <mergeCell ref="P31:Q31"/>
    <mergeCell ref="U31:V31"/>
    <mergeCell ref="D24:D27"/>
    <mergeCell ref="I24:I27"/>
    <mergeCell ref="N24:N27"/>
    <mergeCell ref="S24:S27"/>
    <mergeCell ref="A15:B15"/>
    <mergeCell ref="F15:G15"/>
    <mergeCell ref="K15:L15"/>
    <mergeCell ref="P15:Q15"/>
    <mergeCell ref="U15:V15"/>
    <mergeCell ref="D3:D7"/>
    <mergeCell ref="I3:I7"/>
    <mergeCell ref="N3:N7"/>
    <mergeCell ref="S3:S7"/>
    <mergeCell ref="X3:X7"/>
    <mergeCell ref="A11:B11"/>
    <mergeCell ref="F11:G11"/>
    <mergeCell ref="K11:L11"/>
    <mergeCell ref="P11:Q11"/>
    <mergeCell ref="U11:V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Porcentajes al 20%</vt:lpstr>
      <vt:lpstr>Porcentajes al 22.5%)</vt:lpstr>
      <vt:lpstr>Porcentajes al 25%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Morice Dassum</dc:creator>
  <cp:lastModifiedBy>Jacobo Herdoíza Bolaños</cp:lastModifiedBy>
  <cp:lastPrinted>2017-06-27T17:28:47Z</cp:lastPrinted>
  <dcterms:created xsi:type="dcterms:W3CDTF">2017-03-29T17:13:00Z</dcterms:created>
  <dcterms:modified xsi:type="dcterms:W3CDTF">2017-08-04T21:00:44Z</dcterms:modified>
</cp:coreProperties>
</file>