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pineiros\Documents\ADM GENERAL\Jubilados\Solicitud Comsión\"/>
    </mc:Choice>
  </mc:AlternateContent>
  <bookViews>
    <workbookView xWindow="0" yWindow="0" windowWidth="20490" windowHeight="6900"/>
  </bookViews>
  <sheets>
    <sheet name="Hoja1" sheetId="1" r:id="rId1"/>
  </sheets>
  <definedNames>
    <definedName name="_xlnm.Print_Area" localSheetId="0">Hoja1!$A$1:$J$21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C9" i="1"/>
  <c r="C10" i="1"/>
  <c r="C11" i="1"/>
  <c r="C12" i="1"/>
  <c r="D8" i="1"/>
  <c r="E8" i="1"/>
  <c r="F8" i="1"/>
  <c r="G8" i="1"/>
  <c r="H8" i="1"/>
  <c r="I8" i="1"/>
  <c r="D9" i="1"/>
  <c r="E9" i="1"/>
  <c r="F9" i="1"/>
  <c r="G9" i="1"/>
  <c r="H9" i="1"/>
  <c r="I9" i="1"/>
  <c r="D10" i="1"/>
  <c r="E10" i="1"/>
  <c r="F10" i="1"/>
  <c r="G10" i="1"/>
  <c r="H10" i="1"/>
  <c r="I10" i="1"/>
  <c r="D11" i="1"/>
  <c r="E11" i="1"/>
  <c r="F11" i="1"/>
  <c r="G11" i="1"/>
  <c r="H11" i="1"/>
  <c r="I11" i="1"/>
  <c r="D12" i="1"/>
  <c r="E12" i="1"/>
  <c r="F12" i="1"/>
  <c r="G12" i="1"/>
  <c r="H12" i="1"/>
  <c r="I12" i="1"/>
  <c r="I7" i="1" l="1"/>
  <c r="H7" i="1"/>
  <c r="G7" i="1"/>
  <c r="F7" i="1"/>
  <c r="E7" i="1"/>
  <c r="D7" i="1"/>
  <c r="C7" i="1"/>
  <c r="I6" i="1"/>
  <c r="H6" i="1"/>
  <c r="G6" i="1"/>
  <c r="F6" i="1"/>
  <c r="E6" i="1"/>
  <c r="D6" i="1"/>
  <c r="C6" i="1"/>
</calcChain>
</file>

<file path=xl/sharedStrings.xml><?xml version="1.0" encoding="utf-8"?>
<sst xmlns="http://schemas.openxmlformats.org/spreadsheetml/2006/main" count="30" uniqueCount="30">
  <si>
    <t>CONCEPTO</t>
  </si>
  <si>
    <t>Nro.</t>
  </si>
  <si>
    <t>ESCENARIOS</t>
  </si>
  <si>
    <t>Presupuesto Anual CODIFICADO 2023 - para las pensiones de jubilaciones Patronales (Partida 520111)</t>
  </si>
  <si>
    <t>ACTUAL ($202,50)</t>
  </si>
  <si>
    <t>50% del SBU</t>
  </si>
  <si>
    <t>60% del SBU</t>
  </si>
  <si>
    <t>70% del SBU</t>
  </si>
  <si>
    <t>80% del SBU</t>
  </si>
  <si>
    <t>100% del SBU</t>
  </si>
  <si>
    <t>90% del SBU</t>
  </si>
  <si>
    <t>1. Se deberá considerar para hacer esta proyección, en lapsos de 5 años, la tasa de crecimiento promedio de jubilados, así como las defunciones registradas / proyectadas.</t>
  </si>
  <si>
    <t>2. Se deberá considerar el valor total requerido por cada dependencia, incluyendo los beneficios de ley (décimo tercer y décimo cuarto sueldo).</t>
  </si>
  <si>
    <t>4. Las dependencias que a la fecha no efectúen pagos por jubilaciones patronales, deberán especificar si han realizado las provisiones respectivas en función a lo que establece la normativa legal vigente.</t>
  </si>
  <si>
    <t>5. Se deberá considerar para esta proyección, el año en que los primeros jubilados de la dependencia, tengan la posibilidad legal de acogerse a la misma. Ej. Si la dependencia fue creada en el año 2010, se deberá considerar la proyección desde el año 2030.</t>
  </si>
  <si>
    <t>Notas</t>
  </si>
  <si>
    <t xml:space="preserve">3. Cada informe deberá concluir si se cuenta o NO con el presupesto o y/o la liquidez para atender el incremento proyectado. Y de ser el caso, la propuesta de cómo se financiará en cada una de las dependencias, los posibles incrementos. </t>
  </si>
  <si>
    <r>
      <t xml:space="preserve">Aplicación </t>
    </r>
    <r>
      <rPr>
        <b/>
        <u/>
        <sz val="10"/>
        <color theme="1"/>
        <rFont val="Arial"/>
        <family val="2"/>
      </rPr>
      <t>*Art. 1</t>
    </r>
    <r>
      <rPr>
        <b/>
        <sz val="10"/>
        <color theme="1"/>
        <rFont val="Arial"/>
        <family val="2"/>
      </rPr>
      <t xml:space="preserve"> texto ORD. </t>
    </r>
  </si>
  <si>
    <r>
      <t xml:space="preserve">Nro. de Beneficiarios </t>
    </r>
    <r>
      <rPr>
        <b/>
        <sz val="10"/>
        <color theme="1"/>
        <rFont val="Arial"/>
        <family val="2"/>
      </rPr>
      <t>QUE ACTUALMETE PERCIBEN</t>
    </r>
    <r>
      <rPr>
        <sz val="10"/>
        <color theme="1"/>
        <rFont val="Arial"/>
        <family val="2"/>
      </rPr>
      <t xml:space="preserve"> la jubilación patronal marzo 2023</t>
    </r>
  </si>
  <si>
    <r>
      <t xml:space="preserve">Nro. de Beneficiarios </t>
    </r>
    <r>
      <rPr>
        <b/>
        <sz val="10"/>
        <color rgb="FFFF0000"/>
        <rFont val="Arial"/>
        <family val="2"/>
      </rPr>
      <t>QUE SE PROYECTA</t>
    </r>
    <r>
      <rPr>
        <sz val="10"/>
        <color theme="1"/>
        <rFont val="Arial"/>
        <family val="2"/>
      </rPr>
      <t xml:space="preserve">  por jubilación patronal a diciembre </t>
    </r>
    <r>
      <rPr>
        <b/>
        <u/>
        <sz val="10"/>
        <color theme="1"/>
        <rFont val="Arial"/>
        <family val="2"/>
      </rPr>
      <t>2023</t>
    </r>
  </si>
  <si>
    <r>
      <t xml:space="preserve">Nro. de Beneficiarios </t>
    </r>
    <r>
      <rPr>
        <b/>
        <sz val="10"/>
        <color rgb="FFFF0000"/>
        <rFont val="Arial"/>
        <family val="2"/>
      </rPr>
      <t>QUE SE PROYECTA</t>
    </r>
    <r>
      <rPr>
        <sz val="10"/>
        <color theme="1"/>
        <rFont val="Arial"/>
        <family val="2"/>
      </rPr>
      <t xml:space="preserve">  por jubilación patronal a diciembre </t>
    </r>
    <r>
      <rPr>
        <b/>
        <u/>
        <sz val="10"/>
        <color theme="1"/>
        <rFont val="Arial"/>
        <family val="2"/>
      </rPr>
      <t>2028</t>
    </r>
  </si>
  <si>
    <r>
      <t xml:space="preserve">Nro. de Beneficiarios </t>
    </r>
    <r>
      <rPr>
        <b/>
        <sz val="10"/>
        <color rgb="FFFF0000"/>
        <rFont val="Arial"/>
        <family val="2"/>
      </rPr>
      <t>QUE SE PROYECTA</t>
    </r>
    <r>
      <rPr>
        <sz val="10"/>
        <color theme="1"/>
        <rFont val="Arial"/>
        <family val="2"/>
      </rPr>
      <t xml:space="preserve">  por jubilación patronal a diciembre </t>
    </r>
    <r>
      <rPr>
        <b/>
        <u/>
        <sz val="10"/>
        <color theme="1"/>
        <rFont val="Arial"/>
        <family val="2"/>
      </rPr>
      <t>2033</t>
    </r>
  </si>
  <si>
    <r>
      <t xml:space="preserve">Nro. de Beneficiarios </t>
    </r>
    <r>
      <rPr>
        <b/>
        <sz val="10"/>
        <color rgb="FFFF0000"/>
        <rFont val="Arial"/>
        <family val="2"/>
      </rPr>
      <t>QUE SE PROYECTA</t>
    </r>
    <r>
      <rPr>
        <sz val="10"/>
        <color theme="1"/>
        <rFont val="Arial"/>
        <family val="2"/>
      </rPr>
      <t xml:space="preserve">  por jubilación patronal a diciembre </t>
    </r>
    <r>
      <rPr>
        <b/>
        <u/>
        <sz val="10"/>
        <color theme="1"/>
        <rFont val="Arial"/>
        <family val="2"/>
      </rPr>
      <t>2038</t>
    </r>
  </si>
  <si>
    <r>
      <t xml:space="preserve">Nro. de Beneficiarios </t>
    </r>
    <r>
      <rPr>
        <b/>
        <sz val="10"/>
        <color rgb="FFFF0000"/>
        <rFont val="Arial"/>
        <family val="2"/>
      </rPr>
      <t xml:space="preserve">QUE SE PROYECTA </t>
    </r>
    <r>
      <rPr>
        <sz val="10"/>
        <color theme="1"/>
        <rFont val="Arial"/>
        <family val="2"/>
      </rPr>
      <t xml:space="preserve"> por jubilación patronal a diciembre </t>
    </r>
    <r>
      <rPr>
        <b/>
        <u/>
        <sz val="10"/>
        <color theme="1"/>
        <rFont val="Arial"/>
        <family val="2"/>
      </rPr>
      <t>2043</t>
    </r>
  </si>
  <si>
    <r>
      <t xml:space="preserve">Nro. de Beneficiarios </t>
    </r>
    <r>
      <rPr>
        <b/>
        <sz val="10"/>
        <color rgb="FFFF0000"/>
        <rFont val="Arial"/>
        <family val="2"/>
      </rPr>
      <t>QUE SE PROYECTA</t>
    </r>
    <r>
      <rPr>
        <sz val="10"/>
        <color theme="1"/>
        <rFont val="Arial"/>
        <family val="2"/>
      </rPr>
      <t xml:space="preserve">  por jubilación patronal a diciembre </t>
    </r>
    <r>
      <rPr>
        <b/>
        <u/>
        <sz val="10"/>
        <color theme="1"/>
        <rFont val="Arial"/>
        <family val="2"/>
      </rPr>
      <t>2048</t>
    </r>
  </si>
  <si>
    <r>
      <rPr>
        <b/>
        <i/>
        <u/>
        <sz val="10"/>
        <rFont val="Arial"/>
        <family val="2"/>
      </rPr>
      <t>*Artículo 1.-</t>
    </r>
    <r>
      <rPr>
        <i/>
        <sz val="10"/>
        <rFont val="Arial"/>
        <family val="2"/>
      </rPr>
      <t xml:space="preserve"> Establecer que a partir el año 2023,  la pensión jubilar patronal a favor de los trabajadores que prestan o prestaron sus servicios lícitos y personales en el Municipio del Distrito Metropolitano de Quito, Empresas Metropolitanas y demás entidades adscritas, por más de 25 años amparados por el Código del Trabajo, no será mayor que la remuneración básica unificada media del trabajador, para este cálculo se debe considerar la remuneración mensual promedio del último año (sumado lo ganado en el año y dividido para doce) percibido por el trabajador y no el salario básico unificado del trabajador en general, vigente al momento de la terminación de la relación laboral, de conformidad con lo dispuesto en el artículo 216.2 del Código del Trabajo, la misma que se contabilizará desde la sanción de esta Ordenanza Metropolitana Sustitutiva.</t>
    </r>
  </si>
  <si>
    <t>Andrés Estrella Cartagena</t>
  </si>
  <si>
    <t>Director Administrativo Financiero EPMRQ</t>
  </si>
  <si>
    <t>Telf.: 3952-300 ext. 18702</t>
  </si>
  <si>
    <t>Email: andres.estrella@epmrq.gob.ec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</si>
</sst>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44" formatCode="_ &quot;$&quot;* #,##0.00_ ;_ &quot;$&quot;* \-#,##0.00_ ;_ &quot;$&quot;* &quot;-&quot;??_ ;_ @_ "/>
  </numFmts>
  <fonts count="16"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b/>
      <u/>
      <sz val="10"/>
      <color theme="1"/>
      <name val="Arial"/>
      <family val="2"/>
    </font>
    <font>
      <b/>
      <u/>
      <sz val="10"/>
      <color rgb="FF000000"/>
      <name val="Arial"/>
      <family val="2"/>
    </font>
    <font>
      <b/>
      <shadow/>
      <sz val="10"/>
      <color rgb="FF000000"/>
      <name val="Arial"/>
      <family val="2"/>
    </font>
    <font>
      <b/>
      <sz val="10"/>
      <color rgb="FF000000"/>
      <name val="Arial"/>
      <family val="2"/>
    </font>
    <font>
      <sz val="10"/>
      <name val="Arial"/>
      <family val="2"/>
    </font>
    <font>
      <b/>
      <sz val="10"/>
      <color rgb="FFFF0000"/>
      <name val="Arial"/>
      <family val="2"/>
    </font>
    <font>
      <b/>
      <i/>
      <sz val="10"/>
      <color rgb="FFFF0000"/>
      <name val="Arial"/>
      <family val="2"/>
    </font>
    <font>
      <i/>
      <sz val="10"/>
      <name val="Arial"/>
      <family val="2"/>
    </font>
    <font>
      <b/>
      <i/>
      <u/>
      <sz val="10"/>
      <name val="Arial"/>
      <family val="2"/>
    </font>
    <font>
      <b/>
      <sz val="11"/>
      <color rgb="FF1F487C"/>
      <name val="Calibri"/>
      <family val="2"/>
      <scheme val="minor"/>
    </font>
    <font>
      <sz val="10"/>
      <color rgb="FF1F487C"/>
      <name val="Calibri"/>
      <family val="2"/>
    </font>
    <font>
      <u/>
      <sz val="11"/>
      <color theme="10"/>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7"/>
        <bgColor indexed="64"/>
      </patternFill>
    </fill>
    <fill>
      <patternFill patternType="solid">
        <fgColor theme="7" tint="0.59999389629810485"/>
        <bgColor indexed="64"/>
      </patternFill>
    </fill>
    <fill>
      <patternFill patternType="solid">
        <fgColor theme="5"/>
        <bgColor indexed="64"/>
      </patternFill>
    </fill>
    <fill>
      <patternFill patternType="solid">
        <fgColor theme="8"/>
        <bgColor indexed="64"/>
      </patternFill>
    </fill>
    <fill>
      <patternFill patternType="solid">
        <fgColor theme="9"/>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s>
  <borders count="23">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43">
    <xf numFmtId="0" fontId="0" fillId="0" borderId="0" xfId="0"/>
    <xf numFmtId="44" fontId="2" fillId="8" borderId="0" xfId="0" applyNumberFormat="1" applyFont="1" applyFill="1" applyBorder="1" applyAlignment="1">
      <alignment horizontal="center" vertical="center"/>
    </xf>
    <xf numFmtId="0" fontId="3" fillId="0" borderId="0" xfId="0" applyFont="1"/>
    <xf numFmtId="0" fontId="2" fillId="10" borderId="0" xfId="0" applyFont="1" applyFill="1" applyBorder="1" applyAlignment="1">
      <alignment horizontal="center" vertical="center" wrapText="1"/>
    </xf>
    <xf numFmtId="44" fontId="2" fillId="10" borderId="0"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9" fontId="6" fillId="7" borderId="11" xfId="0" applyNumberFormat="1" applyFont="1" applyFill="1" applyBorder="1" applyAlignment="1">
      <alignment horizontal="center" vertical="center" wrapText="1"/>
    </xf>
    <xf numFmtId="9" fontId="6" fillId="7" borderId="5" xfId="0" applyNumberFormat="1" applyFont="1" applyFill="1" applyBorder="1" applyAlignment="1">
      <alignment horizontal="center" vertical="center" wrapText="1"/>
    </xf>
    <xf numFmtId="9" fontId="6" fillId="7" borderId="13" xfId="0" applyNumberFormat="1" applyFont="1" applyFill="1" applyBorder="1" applyAlignment="1">
      <alignment horizontal="center" vertical="center" wrapText="1"/>
    </xf>
    <xf numFmtId="9" fontId="5" fillId="3" borderId="16" xfId="0" applyNumberFormat="1" applyFont="1" applyFill="1" applyBorder="1" applyAlignment="1">
      <alignment horizontal="center" vertical="center" wrapText="1"/>
    </xf>
    <xf numFmtId="8" fontId="7" fillId="7" borderId="10" xfId="0" applyNumberFormat="1" applyFont="1" applyFill="1" applyBorder="1" applyAlignment="1">
      <alignment horizontal="center" vertical="center" wrapText="1"/>
    </xf>
    <xf numFmtId="8" fontId="7" fillId="7" borderId="8" xfId="0" applyNumberFormat="1" applyFont="1" applyFill="1" applyBorder="1" applyAlignment="1">
      <alignment horizontal="center" vertical="center" wrapText="1"/>
    </xf>
    <xf numFmtId="8" fontId="7" fillId="7" borderId="9" xfId="0" applyNumberFormat="1" applyFont="1" applyFill="1" applyBorder="1" applyAlignment="1">
      <alignment horizontal="center" vertical="center" wrapText="1"/>
    </xf>
    <xf numFmtId="0" fontId="3" fillId="0" borderId="21" xfId="0" applyNumberFormat="1" applyFont="1" applyBorder="1" applyAlignment="1">
      <alignment horizontal="center"/>
    </xf>
    <xf numFmtId="44" fontId="8" fillId="4" borderId="16" xfId="1" applyFont="1" applyFill="1" applyBorder="1" applyAlignment="1">
      <alignment horizontal="center" vertical="center"/>
    </xf>
    <xf numFmtId="44" fontId="8" fillId="2" borderId="12" xfId="1" applyFont="1" applyFill="1" applyBorder="1" applyAlignment="1">
      <alignment horizontal="center" vertical="center"/>
    </xf>
    <xf numFmtId="44" fontId="8" fillId="2" borderId="4" xfId="1" applyFont="1" applyFill="1" applyBorder="1" applyAlignment="1">
      <alignment horizontal="center" vertical="center"/>
    </xf>
    <xf numFmtId="44" fontId="3" fillId="2" borderId="4" xfId="1" applyFont="1" applyFill="1" applyBorder="1"/>
    <xf numFmtId="44" fontId="3" fillId="2" borderId="21" xfId="1" applyFont="1" applyFill="1" applyBorder="1"/>
    <xf numFmtId="44" fontId="3" fillId="2" borderId="15" xfId="1" applyFont="1" applyFill="1" applyBorder="1"/>
    <xf numFmtId="44" fontId="3" fillId="9" borderId="16" xfId="1" applyFont="1" applyFill="1" applyBorder="1"/>
    <xf numFmtId="0" fontId="3" fillId="0" borderId="20" xfId="0" applyNumberFormat="1" applyFont="1" applyBorder="1" applyAlignment="1">
      <alignment horizontal="center"/>
    </xf>
    <xf numFmtId="44" fontId="3" fillId="9" borderId="2" xfId="1" applyFont="1" applyFill="1" applyBorder="1"/>
    <xf numFmtId="0" fontId="10" fillId="0" borderId="0" xfId="0" applyFont="1"/>
    <xf numFmtId="0" fontId="13" fillId="0" borderId="0" xfId="0" applyFont="1" applyAlignment="1">
      <alignment horizontal="left" vertical="center" indent="1"/>
    </xf>
    <xf numFmtId="0" fontId="14" fillId="0" borderId="0" xfId="0" applyFont="1" applyAlignment="1">
      <alignment horizontal="left" vertical="center" indent="1"/>
    </xf>
    <xf numFmtId="0" fontId="15" fillId="0" borderId="0" xfId="2" applyAlignment="1">
      <alignment horizontal="left" vertical="center" indent="1"/>
    </xf>
    <xf numFmtId="0" fontId="3" fillId="0" borderId="14" xfId="0" applyFont="1" applyBorder="1" applyAlignment="1">
      <alignment vertical="center" wrapText="1"/>
    </xf>
    <xf numFmtId="0" fontId="3" fillId="0" borderId="14" xfId="0" applyFont="1" applyBorder="1" applyAlignment="1">
      <alignment wrapText="1"/>
    </xf>
    <xf numFmtId="0" fontId="3" fillId="0" borderId="7" xfId="0" applyFont="1" applyBorder="1" applyAlignment="1">
      <alignment wrapText="1"/>
    </xf>
    <xf numFmtId="0" fontId="8" fillId="0" borderId="4" xfId="0" applyFont="1" applyFill="1" applyBorder="1" applyAlignment="1">
      <alignment horizontal="left" wrapText="1"/>
    </xf>
    <xf numFmtId="0" fontId="11" fillId="0" borderId="4" xfId="0" applyFont="1" applyFill="1" applyBorder="1" applyAlignment="1">
      <alignment horizontal="left" wrapText="1"/>
    </xf>
    <xf numFmtId="0" fontId="8" fillId="0" borderId="4" xfId="0" applyFont="1" applyBorder="1" applyAlignment="1">
      <alignment horizontal="left" wrapText="1"/>
    </xf>
    <xf numFmtId="0" fontId="2" fillId="5"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10" borderId="6" xfId="0" applyFont="1" applyFill="1" applyBorder="1" applyAlignment="1">
      <alignment horizontal="center" vertical="center"/>
    </xf>
    <xf numFmtId="0" fontId="2" fillId="10" borderId="14" xfId="0" applyFont="1" applyFill="1" applyBorder="1" applyAlignment="1">
      <alignment horizontal="center" vertical="center"/>
    </xf>
    <xf numFmtId="0" fontId="2" fillId="10" borderId="22" xfId="0" applyFont="1" applyFill="1" applyBorder="1" applyAlignment="1">
      <alignment horizontal="center" vertical="center"/>
    </xf>
    <xf numFmtId="0" fontId="2" fillId="10" borderId="21" xfId="0" applyFont="1" applyFill="1" applyBorder="1" applyAlignment="1">
      <alignment horizontal="center" vertical="center"/>
    </xf>
    <xf numFmtId="0" fontId="2" fillId="8" borderId="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talina.arcos@epmrq.gob.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tabSelected="1" topLeftCell="A7" zoomScale="110" zoomScaleNormal="110" workbookViewId="0">
      <selection activeCell="A3" sqref="A3"/>
    </sheetView>
  </sheetViews>
  <sheetFormatPr baseColWidth="10" defaultRowHeight="12.75" x14ac:dyDescent="0.2"/>
  <cols>
    <col min="1" max="1" width="50" style="2" customWidth="1"/>
    <col min="2" max="2" width="4.7109375" style="2" bestFit="1" customWidth="1"/>
    <col min="3" max="3" width="17.140625" style="2" customWidth="1"/>
    <col min="4" max="7" width="15.42578125" style="2" bestFit="1" customWidth="1"/>
    <col min="8" max="8" width="15.42578125" style="2" customWidth="1"/>
    <col min="9" max="9" width="17" style="2" bestFit="1" customWidth="1"/>
    <col min="10" max="10" width="18.5703125" style="2" customWidth="1"/>
    <col min="11" max="16384" width="11.42578125" style="2"/>
  </cols>
  <sheetData>
    <row r="1" spans="1:10" ht="37.5" customHeight="1" x14ac:dyDescent="0.2">
      <c r="A1" s="39" t="s">
        <v>3</v>
      </c>
      <c r="B1" s="39"/>
      <c r="C1" s="1">
        <v>145950</v>
      </c>
    </row>
    <row r="2" spans="1:10" ht="13.5" thickBot="1" x14ac:dyDescent="0.25">
      <c r="A2" s="3"/>
      <c r="B2" s="3"/>
      <c r="C2" s="4"/>
    </row>
    <row r="3" spans="1:10" ht="13.5" thickBot="1" x14ac:dyDescent="0.25">
      <c r="A3" s="3"/>
      <c r="B3" s="3"/>
      <c r="C3" s="4"/>
      <c r="D3" s="40" t="s">
        <v>2</v>
      </c>
      <c r="E3" s="41"/>
      <c r="F3" s="41"/>
      <c r="G3" s="41"/>
      <c r="H3" s="41"/>
      <c r="I3" s="41"/>
      <c r="J3" s="42"/>
    </row>
    <row r="4" spans="1:10" x14ac:dyDescent="0.2">
      <c r="A4" s="35" t="s">
        <v>0</v>
      </c>
      <c r="B4" s="37" t="s">
        <v>1</v>
      </c>
      <c r="C4" s="5" t="s">
        <v>4</v>
      </c>
      <c r="D4" s="6" t="s">
        <v>5</v>
      </c>
      <c r="E4" s="7" t="s">
        <v>6</v>
      </c>
      <c r="F4" s="7" t="s">
        <v>7</v>
      </c>
      <c r="G4" s="7" t="s">
        <v>8</v>
      </c>
      <c r="H4" s="7" t="s">
        <v>10</v>
      </c>
      <c r="I4" s="8" t="s">
        <v>9</v>
      </c>
      <c r="J4" s="33" t="s">
        <v>17</v>
      </c>
    </row>
    <row r="5" spans="1:10" ht="13.5" thickBot="1" x14ac:dyDescent="0.25">
      <c r="A5" s="36"/>
      <c r="B5" s="38"/>
      <c r="C5" s="9">
        <v>0.45</v>
      </c>
      <c r="D5" s="10">
        <v>225</v>
      </c>
      <c r="E5" s="11">
        <v>270</v>
      </c>
      <c r="F5" s="11">
        <v>315</v>
      </c>
      <c r="G5" s="11">
        <v>360</v>
      </c>
      <c r="H5" s="11">
        <v>405</v>
      </c>
      <c r="I5" s="12">
        <v>450</v>
      </c>
      <c r="J5" s="34"/>
    </row>
    <row r="6" spans="1:10" ht="25.5" x14ac:dyDescent="0.2">
      <c r="A6" s="27" t="s">
        <v>18</v>
      </c>
      <c r="B6" s="13">
        <v>47</v>
      </c>
      <c r="C6" s="14">
        <f>((450*0.45)*B6*13)+(450*B6)</f>
        <v>144877.5</v>
      </c>
      <c r="D6" s="15">
        <f>((450*0.5)*B6*13)+(450*B6)</f>
        <v>158625</v>
      </c>
      <c r="E6" s="16">
        <f>((450*0.6)*B6*13)+(450*B6)</f>
        <v>186120</v>
      </c>
      <c r="F6" s="17">
        <f>((450*0.7)*B6*13)+(450*B6)</f>
        <v>213615</v>
      </c>
      <c r="G6" s="17">
        <f>((450*0.8)*B6*13)+(450*B6)</f>
        <v>241110</v>
      </c>
      <c r="H6" s="18">
        <f>((450*0.9)*B6*13)+(450*B6)</f>
        <v>268605</v>
      </c>
      <c r="I6" s="19">
        <f>((450*1)*B6*13)+(450*B6)</f>
        <v>296100</v>
      </c>
      <c r="J6" s="20">
        <v>167347.17450000002</v>
      </c>
    </row>
    <row r="7" spans="1:10" ht="25.5" x14ac:dyDescent="0.2">
      <c r="A7" s="27" t="s">
        <v>19</v>
      </c>
      <c r="B7" s="13">
        <v>48</v>
      </c>
      <c r="C7" s="14">
        <f t="shared" ref="C7:C12" si="0">((450*0.45)*B7*13)+(450*B7)</f>
        <v>147960</v>
      </c>
      <c r="D7" s="15">
        <f t="shared" ref="D7" si="1">((450*0.5)*B7*13)+(450*B7)</f>
        <v>162000</v>
      </c>
      <c r="E7" s="16">
        <f t="shared" ref="E7" si="2">((450*0.6)*B7*13)+(450*B7)</f>
        <v>190080</v>
      </c>
      <c r="F7" s="17">
        <f t="shared" ref="F7" si="3">((450*0.7)*B7*13)+(450*B7)</f>
        <v>218160</v>
      </c>
      <c r="G7" s="17">
        <f t="shared" ref="G7" si="4">((450*0.8)*B7*13)+(450*B7)</f>
        <v>246240</v>
      </c>
      <c r="H7" s="18">
        <f t="shared" ref="H7" si="5">((450*0.9)*B7*13)+(450*B7)</f>
        <v>274320</v>
      </c>
      <c r="I7" s="19">
        <f t="shared" ref="I7" si="6">((450*1)*B7*13)+(450*B7)</f>
        <v>302400</v>
      </c>
      <c r="J7" s="20">
        <v>171178.47449999998</v>
      </c>
    </row>
    <row r="8" spans="1:10" ht="25.5" x14ac:dyDescent="0.2">
      <c r="A8" s="28" t="s">
        <v>20</v>
      </c>
      <c r="B8" s="13">
        <v>39</v>
      </c>
      <c r="C8" s="14">
        <f t="shared" si="0"/>
        <v>120217.5</v>
      </c>
      <c r="D8" s="15">
        <f t="shared" ref="D8:D12" si="7">((450*0.5)*B8*13)+(450*B8)</f>
        <v>131625</v>
      </c>
      <c r="E8" s="16">
        <f t="shared" ref="E8:E12" si="8">((450*0.6)*B8*13)+(450*B8)</f>
        <v>154440</v>
      </c>
      <c r="F8" s="17">
        <f t="shared" ref="F8:F12" si="9">((450*0.7)*B8*13)+(450*B8)</f>
        <v>177255</v>
      </c>
      <c r="G8" s="17">
        <f t="shared" ref="G8:G12" si="10">((450*0.8)*B8*13)+(450*B8)</f>
        <v>200070</v>
      </c>
      <c r="H8" s="18">
        <f t="shared" ref="H8:H12" si="11">((450*0.9)*B8*13)+(450*B8)</f>
        <v>222885</v>
      </c>
      <c r="I8" s="19">
        <f t="shared" ref="I8:I12" si="12">((450*1)*B8*13)+(450*B8)</f>
        <v>245700</v>
      </c>
      <c r="J8" s="20">
        <v>151820.019</v>
      </c>
    </row>
    <row r="9" spans="1:10" ht="25.5" x14ac:dyDescent="0.2">
      <c r="A9" s="28" t="s">
        <v>21</v>
      </c>
      <c r="B9" s="13">
        <v>43</v>
      </c>
      <c r="C9" s="14">
        <f t="shared" si="0"/>
        <v>132547.5</v>
      </c>
      <c r="D9" s="15">
        <f t="shared" si="7"/>
        <v>145125</v>
      </c>
      <c r="E9" s="16">
        <f t="shared" si="8"/>
        <v>170280</v>
      </c>
      <c r="F9" s="17">
        <f t="shared" si="9"/>
        <v>195435</v>
      </c>
      <c r="G9" s="17">
        <f t="shared" si="10"/>
        <v>220590</v>
      </c>
      <c r="H9" s="18">
        <f t="shared" si="11"/>
        <v>245745</v>
      </c>
      <c r="I9" s="19">
        <f t="shared" si="12"/>
        <v>270900</v>
      </c>
      <c r="J9" s="20">
        <v>170783.09999999998</v>
      </c>
    </row>
    <row r="10" spans="1:10" ht="25.5" x14ac:dyDescent="0.2">
      <c r="A10" s="28" t="s">
        <v>22</v>
      </c>
      <c r="B10" s="13">
        <v>54</v>
      </c>
      <c r="C10" s="14">
        <f t="shared" si="0"/>
        <v>166455</v>
      </c>
      <c r="D10" s="15">
        <f t="shared" si="7"/>
        <v>182250</v>
      </c>
      <c r="E10" s="16">
        <f t="shared" si="8"/>
        <v>213840</v>
      </c>
      <c r="F10" s="17">
        <f t="shared" si="9"/>
        <v>245430</v>
      </c>
      <c r="G10" s="17">
        <f t="shared" si="10"/>
        <v>277020</v>
      </c>
      <c r="H10" s="18">
        <f t="shared" si="11"/>
        <v>308610</v>
      </c>
      <c r="I10" s="19">
        <f t="shared" si="12"/>
        <v>340200</v>
      </c>
      <c r="J10" s="20">
        <v>218566.79999999987</v>
      </c>
    </row>
    <row r="11" spans="1:10" ht="25.5" x14ac:dyDescent="0.2">
      <c r="A11" s="28" t="s">
        <v>23</v>
      </c>
      <c r="B11" s="13">
        <v>60</v>
      </c>
      <c r="C11" s="14">
        <f t="shared" si="0"/>
        <v>184950</v>
      </c>
      <c r="D11" s="15">
        <f t="shared" si="7"/>
        <v>202500</v>
      </c>
      <c r="E11" s="16">
        <f t="shared" si="8"/>
        <v>237600</v>
      </c>
      <c r="F11" s="17">
        <f t="shared" si="9"/>
        <v>272700</v>
      </c>
      <c r="G11" s="17">
        <f t="shared" si="10"/>
        <v>307800</v>
      </c>
      <c r="H11" s="18">
        <f t="shared" si="11"/>
        <v>342900</v>
      </c>
      <c r="I11" s="19">
        <f t="shared" si="12"/>
        <v>378000</v>
      </c>
      <c r="J11" s="20">
        <v>240875.99999999977</v>
      </c>
    </row>
    <row r="12" spans="1:10" ht="26.25" thickBot="1" x14ac:dyDescent="0.25">
      <c r="A12" s="29" t="s">
        <v>24</v>
      </c>
      <c r="B12" s="21">
        <v>54</v>
      </c>
      <c r="C12" s="14">
        <f t="shared" si="0"/>
        <v>166455</v>
      </c>
      <c r="D12" s="15">
        <f t="shared" si="7"/>
        <v>182250</v>
      </c>
      <c r="E12" s="16">
        <f t="shared" si="8"/>
        <v>213840</v>
      </c>
      <c r="F12" s="17">
        <f t="shared" si="9"/>
        <v>245430</v>
      </c>
      <c r="G12" s="17">
        <f t="shared" si="10"/>
        <v>277020</v>
      </c>
      <c r="H12" s="18">
        <f t="shared" si="11"/>
        <v>308610</v>
      </c>
      <c r="I12" s="19">
        <f t="shared" si="12"/>
        <v>340200</v>
      </c>
      <c r="J12" s="22">
        <v>212909.8499999998</v>
      </c>
    </row>
    <row r="18" spans="1:10" ht="15" x14ac:dyDescent="0.2">
      <c r="C18" s="24" t="s">
        <v>26</v>
      </c>
    </row>
    <row r="19" spans="1:10" ht="15" x14ac:dyDescent="0.2">
      <c r="C19" s="24" t="s">
        <v>27</v>
      </c>
    </row>
    <row r="20" spans="1:10" x14ac:dyDescent="0.2">
      <c r="C20" s="25" t="s">
        <v>28</v>
      </c>
    </row>
    <row r="21" spans="1:10" ht="15" x14ac:dyDescent="0.2">
      <c r="C21" s="26" t="s">
        <v>29</v>
      </c>
    </row>
    <row r="22" spans="1:10" x14ac:dyDescent="0.2">
      <c r="A22" s="23" t="s">
        <v>15</v>
      </c>
    </row>
    <row r="23" spans="1:10" ht="54" customHeight="1" x14ac:dyDescent="0.2">
      <c r="A23" s="31" t="s">
        <v>25</v>
      </c>
      <c r="B23" s="31"/>
      <c r="C23" s="31"/>
      <c r="D23" s="31"/>
      <c r="E23" s="31"/>
      <c r="F23" s="31"/>
      <c r="G23" s="31"/>
      <c r="H23" s="31"/>
      <c r="I23" s="31"/>
      <c r="J23" s="31"/>
    </row>
    <row r="24" spans="1:10" x14ac:dyDescent="0.2">
      <c r="A24" s="32" t="s">
        <v>11</v>
      </c>
      <c r="B24" s="32"/>
      <c r="C24" s="32"/>
      <c r="D24" s="32"/>
      <c r="E24" s="32"/>
      <c r="F24" s="32"/>
      <c r="G24" s="32"/>
      <c r="H24" s="32"/>
      <c r="I24" s="32"/>
      <c r="J24" s="32"/>
    </row>
    <row r="25" spans="1:10" x14ac:dyDescent="0.2">
      <c r="A25" s="32" t="s">
        <v>12</v>
      </c>
      <c r="B25" s="32"/>
      <c r="C25" s="32"/>
      <c r="D25" s="32"/>
      <c r="E25" s="32"/>
      <c r="F25" s="32"/>
      <c r="G25" s="32"/>
      <c r="H25" s="32"/>
      <c r="I25" s="32"/>
      <c r="J25" s="32"/>
    </row>
    <row r="26" spans="1:10" x14ac:dyDescent="0.2">
      <c r="A26" s="30" t="s">
        <v>16</v>
      </c>
      <c r="B26" s="30"/>
      <c r="C26" s="30"/>
      <c r="D26" s="30"/>
      <c r="E26" s="30"/>
      <c r="F26" s="30"/>
      <c r="G26" s="30"/>
      <c r="H26" s="30"/>
      <c r="I26" s="30"/>
      <c r="J26" s="30"/>
    </row>
    <row r="27" spans="1:10" x14ac:dyDescent="0.2">
      <c r="A27" s="30" t="s">
        <v>13</v>
      </c>
      <c r="B27" s="30"/>
      <c r="C27" s="30"/>
      <c r="D27" s="30"/>
      <c r="E27" s="30"/>
      <c r="F27" s="30"/>
      <c r="G27" s="30"/>
      <c r="H27" s="30"/>
      <c r="I27" s="30"/>
      <c r="J27" s="30"/>
    </row>
    <row r="28" spans="1:10" ht="24.75" customHeight="1" x14ac:dyDescent="0.2">
      <c r="A28" s="30" t="s">
        <v>14</v>
      </c>
      <c r="B28" s="30"/>
      <c r="C28" s="30"/>
      <c r="D28" s="30"/>
      <c r="E28" s="30"/>
      <c r="F28" s="30"/>
      <c r="G28" s="30"/>
      <c r="H28" s="30"/>
      <c r="I28" s="30"/>
      <c r="J28" s="30"/>
    </row>
  </sheetData>
  <mergeCells count="11">
    <mergeCell ref="J4:J5"/>
    <mergeCell ref="A4:A5"/>
    <mergeCell ref="B4:B5"/>
    <mergeCell ref="A1:B1"/>
    <mergeCell ref="D3:J3"/>
    <mergeCell ref="A28:J28"/>
    <mergeCell ref="A23:J23"/>
    <mergeCell ref="A24:J24"/>
    <mergeCell ref="A25:J25"/>
    <mergeCell ref="A26:J26"/>
    <mergeCell ref="A27:J27"/>
  </mergeCells>
  <hyperlinks>
    <hyperlink ref="C21" r:id="rId1" display="mailto:catalina.arcos@epmrq.gob.ec"/>
  </hyperlinks>
  <pageMargins left="0.70866141732283472" right="0.70866141732283472" top="0.74803149606299213" bottom="0.74803149606299213" header="0.31496062992125984" footer="0.31496062992125984"/>
  <pageSetup paperSize="9" scale="7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Antonio Pineiros Costales</dc:creator>
  <cp:lastModifiedBy>Jose Antonio Pineiros Costales</cp:lastModifiedBy>
  <cp:lastPrinted>2023-04-04T03:43:54Z</cp:lastPrinted>
  <dcterms:created xsi:type="dcterms:W3CDTF">2023-03-30T17:13:16Z</dcterms:created>
  <dcterms:modified xsi:type="dcterms:W3CDTF">2023-04-04T22:08:53Z</dcterms:modified>
</cp:coreProperties>
</file>