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ineiros\Documents\ADM GENERAL\Jubilados\Solicitud Comsión\"/>
    </mc:Choice>
  </mc:AlternateContent>
  <bookViews>
    <workbookView xWindow="0" yWindow="0" windowWidth="20490" windowHeight="6900"/>
  </bookViews>
  <sheets>
    <sheet name="Hoja1" sheetId="1" r:id="rId1"/>
  </sheets>
  <definedNames>
    <definedName name="_xlnm.Print_Area" localSheetId="0">Hoja1!$A$1:$J$21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9" i="1"/>
  <c r="C10" i="1"/>
  <c r="C11" i="1"/>
  <c r="C12" i="1"/>
  <c r="D8" i="1"/>
  <c r="E8" i="1"/>
  <c r="F8" i="1"/>
  <c r="G8" i="1"/>
  <c r="H8" i="1"/>
  <c r="I8" i="1"/>
  <c r="D9" i="1"/>
  <c r="E9" i="1"/>
  <c r="F9" i="1"/>
  <c r="G9" i="1"/>
  <c r="H9" i="1"/>
  <c r="I9" i="1"/>
  <c r="D10" i="1"/>
  <c r="E10" i="1"/>
  <c r="F10" i="1"/>
  <c r="G10" i="1"/>
  <c r="H10" i="1"/>
  <c r="I10" i="1"/>
  <c r="D11" i="1"/>
  <c r="E11" i="1"/>
  <c r="F11" i="1"/>
  <c r="G11" i="1"/>
  <c r="H11" i="1"/>
  <c r="I11" i="1"/>
  <c r="D12" i="1"/>
  <c r="E12" i="1"/>
  <c r="F12" i="1"/>
  <c r="G12" i="1"/>
  <c r="H12" i="1"/>
  <c r="I12" i="1"/>
  <c r="I7" i="1" l="1"/>
  <c r="H7" i="1"/>
  <c r="G7" i="1"/>
  <c r="F7" i="1"/>
  <c r="E7" i="1"/>
  <c r="D7" i="1"/>
  <c r="C7" i="1"/>
  <c r="I6" i="1"/>
  <c r="H6" i="1"/>
  <c r="G6" i="1"/>
  <c r="F6" i="1"/>
  <c r="E6" i="1"/>
  <c r="D6" i="1"/>
  <c r="C6" i="1"/>
</calcChain>
</file>

<file path=xl/sharedStrings.xml><?xml version="1.0" encoding="utf-8"?>
<sst xmlns="http://schemas.openxmlformats.org/spreadsheetml/2006/main" count="30" uniqueCount="30">
  <si>
    <t>CONCEPTO</t>
  </si>
  <si>
    <t>Nro.</t>
  </si>
  <si>
    <t>ESCENARIOS</t>
  </si>
  <si>
    <t>Presupuesto Anual CODIFICADO 2023 - para las pensiones de jubilaciones Patronales (Partida 520111)</t>
  </si>
  <si>
    <t>ACTUAL ($202,50)</t>
  </si>
  <si>
    <t>50% del SBU</t>
  </si>
  <si>
    <t>60% del SBU</t>
  </si>
  <si>
    <t>70% del SBU</t>
  </si>
  <si>
    <t>80% del SBU</t>
  </si>
  <si>
    <t>100% del SBU</t>
  </si>
  <si>
    <t>90% del SBU</t>
  </si>
  <si>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</si>
  <si>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</si>
  <si>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</si>
  <si>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</si>
  <si>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Notas</t>
  </si>
  <si>
    <t xml:space="preserve">3. Cada informe deberá concluir si se cuenta o NO con el presupesto o y/o la liquidez para atender el incremento proyectado. Y de ser el caso, la propuesta de cómo se financiará en cada una de las dependencias, los posibles incrementos. </t>
  </si>
  <si>
    <r>
      <t xml:space="preserve">Aplicación </t>
    </r>
    <r>
      <rPr>
        <b/>
        <u/>
        <sz val="10"/>
        <color theme="1"/>
        <rFont val="Arial"/>
        <family val="2"/>
      </rPr>
      <t>*Art. 1</t>
    </r>
    <r>
      <rPr>
        <b/>
        <sz val="10"/>
        <color theme="1"/>
        <rFont val="Arial"/>
        <family val="2"/>
      </rPr>
      <t xml:space="preserve"> texto ORD. </t>
    </r>
  </si>
  <si>
    <r>
      <t xml:space="preserve">Nro. de Beneficiarios </t>
    </r>
    <r>
      <rPr>
        <b/>
        <sz val="10"/>
        <color theme="1"/>
        <rFont val="Arial"/>
        <family val="2"/>
      </rPr>
      <t>QUE ACTUALMETE PERCIBEN</t>
    </r>
    <r>
      <rPr>
        <sz val="10"/>
        <color theme="1"/>
        <rFont val="Arial"/>
        <family val="2"/>
      </rPr>
      <t xml:space="preserve"> la jubilación patronal marzo 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</si>
  <si>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</si>
  <si>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2028</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</si>
  <si>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</si>
  <si>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2038</t>
    </r>
  </si>
  <si>
    <r>
      <t xml:space="preserve">Nro. de Beneficiarios </t>
    </r>
    <r>
      <rPr>
        <b/>
        <sz val="10"/>
        <color rgb="FFFF0000"/>
        <rFont val="Arial"/>
        <family val="2"/>
      </rPr>
      <t xml:space="preserve">QUE SE PROYECTA </t>
    </r>
    <r>
      <rPr>
        <sz val="10"/>
        <color theme="1"/>
        <rFont val="Arial"/>
        <family val="2"/>
      </rPr>
      <t xml:space="preserve"> por jubilación patronal a diciembre </t>
    </r>
    <r>
      <rPr>
        <b/>
        <u/>
        <sz val="10"/>
        <color theme="1"/>
        <rFont val="Arial"/>
        <family val="2"/>
      </rPr>
      <t>2043</t>
    </r>
  </si>
  <si>
    <r>
      <t xml:space="preserve">Nro. de Beneficiarios </t>
    </r>
    <r>
      <rPr>
        <b/>
        <sz val="10"/>
        <color rgb="FFFF0000"/>
        <rFont val="Arial"/>
        <family val="2"/>
      </rPr>
      <t>QUE SE PROYECTA</t>
    </r>
    <r>
      <rPr>
        <sz val="10"/>
        <color theme="1"/>
        <rFont val="Arial"/>
        <family val="2"/>
      </rPr>
      <t xml:space="preserve">  por jubilación patronal a diciembre </t>
    </r>
    <r>
      <rPr>
        <b/>
        <u/>
        <sz val="10"/>
        <color theme="1"/>
        <rFont val="Arial"/>
        <family val="2"/>
      </rPr>
      <t>2048</t>
    </r>
  </si>
  <si>
    <r>
      <rPr>
        <b/>
        <i/>
        <u/>
        <sz val="10"/>
        <rFont val="Arial"/>
        <family val="2"/>
      </rPr>
      <t>*Artículo 1.-</t>
    </r>
    <r>
      <rPr>
        <i/>
        <sz val="10"/>
        <rFont val="Arial"/>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</si>
  <si>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Andrés Estrella Cartagena</t>
  </si>
  <si>
    <t>Director Administrativo Financiero EPMRQ</t>
  </si>
  <si>
    <t>Telf.: 3952-300 ext. 18702</t>
  </si>
  <si>
    <t>Email: andres.estrella@epmrq.gob.ec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</si>
</sst>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 &quot;$&quot;* #,##0.00_ ;_ &quot;$&quot;* \-#,##0.00_ ;_ &quot;$&quot;* &quot;-&quot;??_ ;_ @_ "/>
  </numFmts>
  <fonts count="1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u/>
      <sz val="10"/>
      <color theme="1"/>
      <name val="Arial"/>
      <family val="2"/>
    </font>
    <font>
      <b/>
      <u/>
      <sz val="10"/>
      <color rgb="FF000000"/>
      <name val="Arial"/>
      <family val="2"/>
    </font>
    <font>
      <b/>
      <shadow/>
      <sz val="10"/>
      <color rgb="FF000000"/>
      <name val="Arial"/>
      <family val="2"/>
    </font>
    <font>
      <b/>
      <sz val="10"/>
      <color rgb="FF000000"/>
      <name val="Arial"/>
      <family val="2"/>
    </font>
    <font>
      <sz val="10"/>
      <name val="Arial"/>
      <family val="2"/>
    </font>
    <font>
      <b/>
      <sz val="10"/>
      <color rgb="FFFF0000"/>
      <name val="Arial"/>
      <family val="2"/>
    </font>
    <font>
      <b/>
      <i/>
      <sz val="10"/>
      <color rgb="FFFF0000"/>
      <name val="Arial"/>
      <family val="2"/>
    </font>
    <font>
      <i/>
      <sz val="10"/>
      <name val="Arial"/>
      <family val="2"/>
    </font>
    <font>
      <b/>
      <i/>
      <u/>
      <sz val="10"/>
      <name val="Arial"/>
      <family val="2"/>
    </font>
    <font>
      <b/>
      <sz val="11"/>
      <color rgb="FF1F487C"/>
      <name val="Calibri"/>
      <family val="2"/>
      <scheme val="minor"/>
    </font>
    <font>
      <sz val="10"/>
      <color rgb="FF1F487C"/>
      <name val="Calibri"/>
      <family val="2"/>
    </font>
    <font>
      <u/>
      <sz val="11"/>
      <color theme="10"/>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43">
    <xf numFmtId="0" fontId="0" fillId="0" borderId="0" xfId="0"/>
    <xf numFmtId="44" fontId="2" fillId="8" borderId="0" xfId="0" applyNumberFormat="1" applyFont="1" applyFill="1" applyBorder="1" applyAlignment="1">
      <alignment horizontal="center" vertical="center"/>
    </xf>
    <xf numFmtId="0" fontId="3" fillId="0" borderId="0" xfId="0" applyFont="1"/>
    <xf numFmtId="0" fontId="2" fillId="10" borderId="0" xfId="0" applyFont="1" applyFill="1" applyBorder="1" applyAlignment="1">
      <alignment horizontal="center" vertical="center" wrapText="1"/>
    </xf>
    <xf numFmtId="44" fontId="2" fillId="10" borderId="0"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9" fontId="6" fillId="7" borderId="11" xfId="0" applyNumberFormat="1" applyFont="1" applyFill="1" applyBorder="1" applyAlignment="1">
      <alignment horizontal="center" vertical="center" wrapText="1"/>
    </xf>
    <xf numFmtId="9" fontId="6" fillId="7" borderId="5" xfId="0" applyNumberFormat="1" applyFont="1" applyFill="1" applyBorder="1" applyAlignment="1">
      <alignment horizontal="center" vertical="center" wrapText="1"/>
    </xf>
    <xf numFmtId="9" fontId="6" fillId="7" borderId="13"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xf numFmtId="8" fontId="7" fillId="7" borderId="10" xfId="0" applyNumberFormat="1" applyFont="1" applyFill="1" applyBorder="1" applyAlignment="1">
      <alignment horizontal="center" vertical="center" wrapText="1"/>
    </xf>
    <xf numFmtId="8" fontId="7" fillId="7" borderId="8" xfId="0" applyNumberFormat="1" applyFont="1" applyFill="1" applyBorder="1" applyAlignment="1">
      <alignment horizontal="center" vertical="center" wrapText="1"/>
    </xf>
    <xf numFmtId="8" fontId="7" fillId="7" borderId="9" xfId="0" applyNumberFormat="1" applyFont="1" applyFill="1" applyBorder="1" applyAlignment="1">
      <alignment horizontal="center" vertical="center" wrapText="1"/>
    </xf>
    <xf numFmtId="0" fontId="3" fillId="0" borderId="21" xfId="0" applyNumberFormat="1" applyFont="1" applyBorder="1" applyAlignment="1">
      <alignment horizontal="center"/>
    </xf>
    <xf numFmtId="44" fontId="8" fillId="4" borderId="16" xfId="1" applyFont="1" applyFill="1" applyBorder="1" applyAlignment="1">
      <alignment horizontal="center" vertical="center"/>
    </xf>
    <xf numFmtId="44" fontId="8" fillId="2" borderId="12" xfId="1" applyFont="1" applyFill="1" applyBorder="1" applyAlignment="1">
      <alignment horizontal="center" vertical="center"/>
    </xf>
    <xf numFmtId="44" fontId="8" fillId="2" borderId="4" xfId="1" applyFont="1" applyFill="1" applyBorder="1" applyAlignment="1">
      <alignment horizontal="center" vertical="center"/>
    </xf>
    <xf numFmtId="44" fontId="3" fillId="2" borderId="4" xfId="1" applyFont="1" applyFill="1" applyBorder="1"/>
    <xf numFmtId="44" fontId="3" fillId="2" borderId="21" xfId="1" applyFont="1" applyFill="1" applyBorder="1"/>
    <xf numFmtId="44" fontId="3" fillId="2" borderId="15" xfId="1" applyFont="1" applyFill="1" applyBorder="1"/>
    <xf numFmtId="44" fontId="3" fillId="9" borderId="16" xfId="1" applyFont="1" applyFill="1" applyBorder="1"/>
    <xf numFmtId="0" fontId="3" fillId="0" borderId="20" xfId="0" applyNumberFormat="1" applyFont="1" applyBorder="1" applyAlignment="1">
      <alignment horizontal="center"/>
    </xf>
    <xf numFmtId="44" fontId="3" fillId="9" borderId="2" xfId="1" applyFont="1" applyFill="1" applyBorder="1"/>
    <xf numFmtId="0" fontId="10" fillId="0" borderId="0" xfId="0" applyFont="1"/>
    <xf numFmtId="0" fontId="13" fillId="0" borderId="0" xfId="0" applyFont="1" applyAlignment="1">
      <alignment horizontal="left" vertical="center" indent="1"/>
    </xf>
    <xf numFmtId="0" fontId="14" fillId="0" borderId="0" xfId="0" applyFont="1" applyAlignment="1">
      <alignment horizontal="left" vertical="center" indent="1"/>
    </xf>
    <xf numFmtId="0" fontId="15" fillId="0" borderId="0" xfId="2" applyAlignment="1">
      <alignment horizontal="left" vertical="center" indent="1"/>
    </xf>
    <xf numFmtId="0" fontId="3" fillId="0" borderId="14" xfId="0" applyFont="1" applyBorder="1" applyAlignment="1">
      <alignment vertical="center" wrapText="1"/>
    </xf>
    <xf numFmtId="0" fontId="3" fillId="0" borderId="14" xfId="0" applyFont="1" applyBorder="1" applyAlignment="1">
      <alignment wrapText="1"/>
    </xf>
    <xf numFmtId="0" fontId="3" fillId="0" borderId="7" xfId="0" applyFont="1" applyBorder="1" applyAlignment="1">
      <alignment wrapText="1"/>
    </xf>
    <xf numFmtId="0" fontId="8" fillId="0" borderId="4" xfId="0" applyFont="1" applyFill="1" applyBorder="1" applyAlignment="1">
      <alignment horizontal="left" wrapText="1"/>
    </xf>
    <xf numFmtId="0" fontId="11" fillId="0" borderId="4" xfId="0" applyFont="1" applyFill="1" applyBorder="1" applyAlignment="1">
      <alignment horizontal="left" wrapText="1"/>
    </xf>
    <xf numFmtId="0" fontId="8" fillId="0" borderId="4" xfId="0" applyFont="1" applyBorder="1" applyAlignment="1">
      <alignment horizontal="left"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10" borderId="6"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22" xfId="0" applyFont="1" applyFill="1" applyBorder="1" applyAlignment="1">
      <alignment horizontal="center" vertical="center"/>
    </xf>
    <xf numFmtId="0" fontId="2" fillId="10" borderId="21"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alina.arcos@epmrq.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topLeftCell="A7" zoomScale="110" zoomScaleNormal="110" workbookViewId="0">
      <selection activeCell="A3" sqref="A3"/>
    </sheetView>
  </sheetViews>
  <sheetFormatPr baseColWidth="10" defaultRowHeight="12.75" x14ac:dyDescent="0.2"/>
  <cols>
    <col min="1" max="1" width="50" style="2" customWidth="1"/>
    <col min="2" max="2" width="4.7109375" style="2" bestFit="1" customWidth="1"/>
    <col min="3" max="3" width="17.140625" style="2" customWidth="1"/>
    <col min="4" max="7" width="15.42578125" style="2" bestFit="1" customWidth="1"/>
    <col min="8" max="8" width="15.42578125" style="2" customWidth="1"/>
    <col min="9" max="9" width="17" style="2" bestFit="1" customWidth="1"/>
    <col min="10" max="10" width="18.5703125" style="2" customWidth="1"/>
    <col min="11" max="16384" width="11.42578125" style="2"/>
  </cols>
  <sheetData>
    <row r="1" spans="1:10" ht="37.5" customHeight="1" x14ac:dyDescent="0.2">
      <c r="A1" s="39" t="s">
        <v>3</v>
      </c>
      <c r="B1" s="39"/>
      <c r="C1" s="1">
        <v>145950</v>
      </c>
    </row>
    <row r="2" spans="1:10" ht="13.5" thickBot="1" x14ac:dyDescent="0.25">
      <c r="A2" s="3"/>
      <c r="B2" s="3"/>
      <c r="C2" s="4"/>
    </row>
    <row r="3" spans="1:10" ht="13.5" thickBot="1" x14ac:dyDescent="0.25">
      <c r="A3" s="3"/>
      <c r="B3" s="3"/>
      <c r="C3" s="4"/>
      <c r="D3" s="40" t="s">
        <v>2</v>
      </c>
      <c r="E3" s="41"/>
      <c r="F3" s="41"/>
      <c r="G3" s="41"/>
      <c r="H3" s="41"/>
      <c r="I3" s="41"/>
      <c r="J3" s="42"/>
    </row>
    <row r="4" spans="1:10" x14ac:dyDescent="0.2">
      <c r="A4" s="35" t="s">
        <v>0</v>
      </c>
      <c r="B4" s="37" t="s">
        <v>1</v>
      </c>
      <c r="C4" s="5" t="s">
        <v>4</v>
      </c>
      <c r="D4" s="6" t="s">
        <v>5</v>
      </c>
      <c r="E4" s="7" t="s">
        <v>6</v>
      </c>
      <c r="F4" s="7" t="s">
        <v>7</v>
      </c>
      <c r="G4" s="7" t="s">
        <v>8</v>
      </c>
      <c r="H4" s="7" t="s">
        <v>10</v>
      </c>
      <c r="I4" s="8" t="s">
        <v>9</v>
      </c>
      <c r="J4" s="33" t="s">
        <v>17</v>
      </c>
    </row>
    <row r="5" spans="1:10" ht="13.5" thickBot="1" x14ac:dyDescent="0.25">
      <c r="A5" s="36"/>
      <c r="B5" s="38"/>
      <c r="C5" s="9">
        <v>0.45</v>
      </c>
      <c r="D5" s="10">
        <v>225</v>
      </c>
      <c r="E5" s="11">
        <v>270</v>
      </c>
      <c r="F5" s="11">
        <v>315</v>
      </c>
      <c r="G5" s="11">
        <v>360</v>
      </c>
      <c r="H5" s="11">
        <v>405</v>
      </c>
      <c r="I5" s="12">
        <v>450</v>
      </c>
      <c r="J5" s="34"/>
    </row>
    <row r="6" spans="1:10" ht="25.5" x14ac:dyDescent="0.2">
      <c r="A6" s="27" t="s">
        <v>18</v>
      </c>
      <c r="B6" s="13">
        <v>47</v>
      </c>
      <c r="C6" s="14">
        <f>((450*0.45)*B6*13)+(450*B6)</f>
        <v>144877.5</v>
      </c>
      <c r="D6" s="15">
        <f>((450*0.5)*B6*13)+(450*B6)</f>
        <v>158625</v>
      </c>
      <c r="E6" s="16">
        <f>((450*0.6)*B6*13)+(450*B6)</f>
        <v>186120</v>
      </c>
      <c r="F6" s="17">
        <f>((450*0.7)*B6*13)+(450*B6)</f>
        <v>213615</v>
      </c>
      <c r="G6" s="17">
        <f>((450*0.8)*B6*13)+(450*B6)</f>
        <v>241110</v>
      </c>
      <c r="H6" s="18">
        <f>((450*0.9)*B6*13)+(450*B6)</f>
        <v>268605</v>
      </c>
      <c r="I6" s="19">
        <f>((450*1)*B6*13)+(450*B6)</f>
        <v>296100</v>
      </c>
      <c r="J6" s="20">
        <v>167347.17450000002</v>
      </c>
    </row>
    <row r="7" spans="1:10" ht="25.5" x14ac:dyDescent="0.2">
      <c r="A7" s="27" t="s">
        <v>19</v>
      </c>
      <c r="B7" s="13">
        <v>48</v>
      </c>
      <c r="C7" s="14">
        <f t="shared" ref="C7:C12" si="0">((450*0.45)*B7*13)+(450*B7)</f>
        <v>147960</v>
      </c>
      <c r="D7" s="15">
        <f t="shared" ref="D7" si="1">((450*0.5)*B7*13)+(450*B7)</f>
        <v>162000</v>
      </c>
      <c r="E7" s="16">
        <f t="shared" ref="E7" si="2">((450*0.6)*B7*13)+(450*B7)</f>
        <v>190080</v>
      </c>
      <c r="F7" s="17">
        <f t="shared" ref="F7" si="3">((450*0.7)*B7*13)+(450*B7)</f>
        <v>218160</v>
      </c>
      <c r="G7" s="17">
        <f t="shared" ref="G7" si="4">((450*0.8)*B7*13)+(450*B7)</f>
        <v>246240</v>
      </c>
      <c r="H7" s="18">
        <f t="shared" ref="H7" si="5">((450*0.9)*B7*13)+(450*B7)</f>
        <v>274320</v>
      </c>
      <c r="I7" s="19">
        <f t="shared" ref="I7" si="6">((450*1)*B7*13)+(450*B7)</f>
        <v>302400</v>
      </c>
      <c r="J7" s="20">
        <v>171178.47449999998</v>
      </c>
    </row>
    <row r="8" spans="1:10" ht="25.5" x14ac:dyDescent="0.2">
      <c r="A8" s="28" t="s">
        <v>20</v>
      </c>
      <c r="B8" s="13">
        <v>39</v>
      </c>
      <c r="C8" s="14">
        <f t="shared" si="0"/>
        <v>120217.5</v>
      </c>
      <c r="D8" s="15">
        <f t="shared" ref="D8:D12" si="7">((450*0.5)*B8*13)+(450*B8)</f>
        <v>131625</v>
      </c>
      <c r="E8" s="16">
        <f t="shared" ref="E8:E12" si="8">((450*0.6)*B8*13)+(450*B8)</f>
        <v>154440</v>
      </c>
      <c r="F8" s="17">
        <f t="shared" ref="F8:F12" si="9">((450*0.7)*B8*13)+(450*B8)</f>
        <v>177255</v>
      </c>
      <c r="G8" s="17">
        <f t="shared" ref="G8:G12" si="10">((450*0.8)*B8*13)+(450*B8)</f>
        <v>200070</v>
      </c>
      <c r="H8" s="18">
        <f t="shared" ref="H8:H12" si="11">((450*0.9)*B8*13)+(450*B8)</f>
        <v>222885</v>
      </c>
      <c r="I8" s="19">
        <f t="shared" ref="I8:I12" si="12">((450*1)*B8*13)+(450*B8)</f>
        <v>245700</v>
      </c>
      <c r="J8" s="20">
        <v>151820.019</v>
      </c>
    </row>
    <row r="9" spans="1:10" ht="25.5" x14ac:dyDescent="0.2">
      <c r="A9" s="28" t="s">
        <v>21</v>
      </c>
      <c r="B9" s="13">
        <v>43</v>
      </c>
      <c r="C9" s="14">
        <f t="shared" si="0"/>
        <v>132547.5</v>
      </c>
      <c r="D9" s="15">
        <f t="shared" si="7"/>
        <v>145125</v>
      </c>
      <c r="E9" s="16">
        <f t="shared" si="8"/>
        <v>170280</v>
      </c>
      <c r="F9" s="17">
        <f t="shared" si="9"/>
        <v>195435</v>
      </c>
      <c r="G9" s="17">
        <f t="shared" si="10"/>
        <v>220590</v>
      </c>
      <c r="H9" s="18">
        <f t="shared" si="11"/>
        <v>245745</v>
      </c>
      <c r="I9" s="19">
        <f t="shared" si="12"/>
        <v>270900</v>
      </c>
      <c r="J9" s="20">
        <v>170783.09999999998</v>
      </c>
    </row>
    <row r="10" spans="1:10" ht="25.5" x14ac:dyDescent="0.2">
      <c r="A10" s="28" t="s">
        <v>22</v>
      </c>
      <c r="B10" s="13">
        <v>54</v>
      </c>
      <c r="C10" s="14">
        <f t="shared" si="0"/>
        <v>166455</v>
      </c>
      <c r="D10" s="15">
        <f t="shared" si="7"/>
        <v>182250</v>
      </c>
      <c r="E10" s="16">
        <f t="shared" si="8"/>
        <v>213840</v>
      </c>
      <c r="F10" s="17">
        <f t="shared" si="9"/>
        <v>245430</v>
      </c>
      <c r="G10" s="17">
        <f t="shared" si="10"/>
        <v>277020</v>
      </c>
      <c r="H10" s="18">
        <f t="shared" si="11"/>
        <v>308610</v>
      </c>
      <c r="I10" s="19">
        <f t="shared" si="12"/>
        <v>340200</v>
      </c>
      <c r="J10" s="20">
        <v>218566.79999999987</v>
      </c>
    </row>
    <row r="11" spans="1:10" ht="25.5" x14ac:dyDescent="0.2">
      <c r="A11" s="28" t="s">
        <v>23</v>
      </c>
      <c r="B11" s="13">
        <v>60</v>
      </c>
      <c r="C11" s="14">
        <f t="shared" si="0"/>
        <v>184950</v>
      </c>
      <c r="D11" s="15">
        <f t="shared" si="7"/>
        <v>202500</v>
      </c>
      <c r="E11" s="16">
        <f t="shared" si="8"/>
        <v>237600</v>
      </c>
      <c r="F11" s="17">
        <f t="shared" si="9"/>
        <v>272700</v>
      </c>
      <c r="G11" s="17">
        <f t="shared" si="10"/>
        <v>307800</v>
      </c>
      <c r="H11" s="18">
        <f t="shared" si="11"/>
        <v>342900</v>
      </c>
      <c r="I11" s="19">
        <f t="shared" si="12"/>
        <v>378000</v>
      </c>
      <c r="J11" s="20">
        <v>240875.99999999977</v>
      </c>
    </row>
    <row r="12" spans="1:10" ht="26.25" thickBot="1" x14ac:dyDescent="0.25">
      <c r="A12" s="29" t="s">
        <v>24</v>
      </c>
      <c r="B12" s="21">
        <v>54</v>
      </c>
      <c r="C12" s="14">
        <f t="shared" si="0"/>
        <v>166455</v>
      </c>
      <c r="D12" s="15">
        <f t="shared" si="7"/>
        <v>182250</v>
      </c>
      <c r="E12" s="16">
        <f t="shared" si="8"/>
        <v>213840</v>
      </c>
      <c r="F12" s="17">
        <f t="shared" si="9"/>
        <v>245430</v>
      </c>
      <c r="G12" s="17">
        <f t="shared" si="10"/>
        <v>277020</v>
      </c>
      <c r="H12" s="18">
        <f t="shared" si="11"/>
        <v>308610</v>
      </c>
      <c r="I12" s="19">
        <f t="shared" si="12"/>
        <v>340200</v>
      </c>
      <c r="J12" s="22">
        <v>212909.8499999998</v>
      </c>
    </row>
    <row r="18" spans="1:10" ht="15" x14ac:dyDescent="0.2">
      <c r="C18" s="24" t="s">
        <v>26</v>
      </c>
    </row>
    <row r="19" spans="1:10" ht="15" x14ac:dyDescent="0.2">
      <c r="C19" s="24" t="s">
        <v>27</v>
      </c>
    </row>
    <row r="20" spans="1:10" x14ac:dyDescent="0.2">
      <c r="C20" s="25" t="s">
        <v>28</v>
      </c>
    </row>
    <row r="21" spans="1:10" ht="15" x14ac:dyDescent="0.2">
      <c r="C21" s="26" t="s">
        <v>29</v>
      </c>
    </row>
    <row r="22" spans="1:10" x14ac:dyDescent="0.2">
      <c r="A22" s="23" t="s">
        <v>15</v>
      </c>
    </row>
    <row r="23" spans="1:10" ht="54" customHeight="1" x14ac:dyDescent="0.2">
      <c r="A23" s="31" t="s">
        <v>25</v>
      </c>
      <c r="B23" s="31"/>
      <c r="C23" s="31"/>
      <c r="D23" s="31"/>
      <c r="E23" s="31"/>
      <c r="F23" s="31"/>
      <c r="G23" s="31"/>
      <c r="H23" s="31"/>
      <c r="I23" s="31"/>
      <c r="J23" s="31"/>
    </row>
    <row r="24" spans="1:10" x14ac:dyDescent="0.2">
      <c r="A24" s="32" t="s">
        <v>11</v>
      </c>
      <c r="B24" s="32"/>
      <c r="C24" s="32"/>
      <c r="D24" s="32"/>
      <c r="E24" s="32"/>
      <c r="F24" s="32"/>
      <c r="G24" s="32"/>
      <c r="H24" s="32"/>
      <c r="I24" s="32"/>
      <c r="J24" s="32"/>
    </row>
    <row r="25" spans="1:10" x14ac:dyDescent="0.2">
      <c r="A25" s="32" t="s">
        <v>12</v>
      </c>
      <c r="B25" s="32"/>
      <c r="C25" s="32"/>
      <c r="D25" s="32"/>
      <c r="E25" s="32"/>
      <c r="F25" s="32"/>
      <c r="G25" s="32"/>
      <c r="H25" s="32"/>
      <c r="I25" s="32"/>
      <c r="J25" s="32"/>
    </row>
    <row r="26" spans="1:10" x14ac:dyDescent="0.2">
      <c r="A26" s="30" t="s">
        <v>16</v>
      </c>
      <c r="B26" s="30"/>
      <c r="C26" s="30"/>
      <c r="D26" s="30"/>
      <c r="E26" s="30"/>
      <c r="F26" s="30"/>
      <c r="G26" s="30"/>
      <c r="H26" s="30"/>
      <c r="I26" s="30"/>
      <c r="J26" s="30"/>
    </row>
    <row r="27" spans="1:10" x14ac:dyDescent="0.2">
      <c r="A27" s="30" t="s">
        <v>13</v>
      </c>
      <c r="B27" s="30"/>
      <c r="C27" s="30"/>
      <c r="D27" s="30"/>
      <c r="E27" s="30"/>
      <c r="F27" s="30"/>
      <c r="G27" s="30"/>
      <c r="H27" s="30"/>
      <c r="I27" s="30"/>
      <c r="J27" s="30"/>
    </row>
    <row r="28" spans="1:10" ht="24.75" customHeight="1" x14ac:dyDescent="0.2">
      <c r="A28" s="30" t="s">
        <v>14</v>
      </c>
      <c r="B28" s="30"/>
      <c r="C28" s="30"/>
      <c r="D28" s="30"/>
      <c r="E28" s="30"/>
      <c r="F28" s="30"/>
      <c r="G28" s="30"/>
      <c r="H28" s="30"/>
      <c r="I28" s="30"/>
      <c r="J28" s="30"/>
    </row>
  </sheetData>
  <mergeCells count="11">
    <mergeCell ref="J4:J5"/>
    <mergeCell ref="A4:A5"/>
    <mergeCell ref="B4:B5"/>
    <mergeCell ref="A1:B1"/>
    <mergeCell ref="D3:J3"/>
    <mergeCell ref="A28:J28"/>
    <mergeCell ref="A23:J23"/>
    <mergeCell ref="A24:J24"/>
    <mergeCell ref="A25:J25"/>
    <mergeCell ref="A26:J26"/>
    <mergeCell ref="A27:J27"/>
  </mergeCells>
  <hyperlinks>
    <hyperlink ref="C21" r:id="rId1" display="mailto:catalina.arcos@epmrq.gob.ec"/>
  </hyperlinks>
  <pageMargins left="0.70866141732283472" right="0.70866141732283472" top="0.74803149606299213" bottom="0.74803149606299213" header="0.31496062992125984" footer="0.31496062992125984"/>
  <pageSetup paperSize="9"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Jose Antonio Pineiros Costales</cp:lastModifiedBy>
  <cp:lastPrinted>2023-04-04T03:43:54Z</cp:lastPrinted>
  <dcterms:created xsi:type="dcterms:W3CDTF">2023-03-30T17:13:16Z</dcterms:created>
  <dcterms:modified xsi:type="dcterms:W3CDTF">2023-04-04T22:08:53Z</dcterms:modified>
</cp:coreProperties>
</file>