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gaibor\Desktop\"/>
    </mc:Choice>
  </mc:AlternateContent>
  <xr:revisionPtr revIDLastSave="626" documentId="11_476FBD1B94E06C53F869B39E099842635CE68384" xr6:coauthVersionLast="47" xr6:coauthVersionMax="47" xr10:uidLastSave="{9E34A27B-6846-46A7-AD09-921BB8A5F4E6}"/>
  <bookViews>
    <workbookView xWindow="0" yWindow="0" windowWidth="20490" windowHeight="7650" xr2:uid="{00000000-000D-0000-FFFF-FFFF00000000}"/>
  </bookViews>
  <sheets>
    <sheet name="2023" sheetId="13" r:id="rId1"/>
  </sheets>
  <definedNames>
    <definedName name="_xlnm._FilterDatabase" localSheetId="0" hidden="1">'2023'!$A$2:$BY$27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0" i="13" l="1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AS20" i="13"/>
  <c r="AT20" i="13"/>
  <c r="AU20" i="13"/>
  <c r="AV20" i="13"/>
  <c r="AW20" i="13"/>
  <c r="AX20" i="13"/>
  <c r="AY20" i="13"/>
  <c r="AZ20" i="13"/>
  <c r="BA20" i="13"/>
  <c r="BB20" i="13"/>
  <c r="BC20" i="13"/>
  <c r="BD20" i="13"/>
  <c r="BE20" i="13"/>
  <c r="BF20" i="13"/>
  <c r="BG20" i="13"/>
  <c r="BH20" i="13"/>
  <c r="BI20" i="13"/>
  <c r="BJ20" i="13"/>
  <c r="BK20" i="13"/>
  <c r="BL20" i="13"/>
  <c r="BM20" i="13"/>
  <c r="BN20" i="13"/>
  <c r="BO20" i="13"/>
  <c r="BP20" i="13"/>
  <c r="BQ20" i="13"/>
  <c r="BR20" i="13"/>
  <c r="BS20" i="13"/>
  <c r="BT20" i="13"/>
  <c r="BU20" i="13"/>
  <c r="BV20" i="13"/>
  <c r="BW20" i="13"/>
  <c r="BX20" i="13"/>
  <c r="BY20" i="13"/>
  <c r="E22" i="13"/>
  <c r="E20" i="13"/>
  <c r="F20" i="13"/>
  <c r="G20" i="13"/>
  <c r="H20" i="13"/>
  <c r="I20" i="13"/>
  <c r="J20" i="13"/>
  <c r="K20" i="13"/>
  <c r="L20" i="13"/>
  <c r="M20" i="13"/>
  <c r="N20" i="13"/>
  <c r="AC24" i="13" l="1"/>
  <c r="AB24" i="13"/>
  <c r="AB26" i="13" s="1"/>
  <c r="BR24" i="13"/>
  <c r="BF24" i="13"/>
  <c r="AT24" i="13"/>
  <c r="AN24" i="13"/>
  <c r="AG24" i="13"/>
  <c r="R24" i="13"/>
  <c r="S24" i="13"/>
  <c r="T24" i="13"/>
  <c r="U24" i="13"/>
  <c r="V24" i="13"/>
  <c r="W24" i="13"/>
  <c r="X24" i="13"/>
  <c r="Y24" i="13"/>
  <c r="Z24" i="13"/>
  <c r="AA24" i="13"/>
  <c r="AD24" i="13"/>
  <c r="AE24" i="13"/>
  <c r="AF24" i="13"/>
  <c r="AH24" i="13"/>
  <c r="AI24" i="13"/>
  <c r="AJ24" i="13"/>
  <c r="AK24" i="13"/>
  <c r="AL24" i="13"/>
  <c r="AM24" i="13"/>
  <c r="AO24" i="13"/>
  <c r="AP24" i="13"/>
  <c r="AR24" i="13"/>
  <c r="AS24" i="13"/>
  <c r="AU24" i="13"/>
  <c r="AX24" i="13"/>
  <c r="AY24" i="13"/>
  <c r="AZ24" i="13"/>
  <c r="BA24" i="13"/>
  <c r="BB24" i="13"/>
  <c r="BC24" i="13"/>
  <c r="BD24" i="13"/>
  <c r="BG24" i="13"/>
  <c r="BH24" i="13"/>
  <c r="BI24" i="13"/>
  <c r="BJ24" i="13"/>
  <c r="BK24" i="13"/>
  <c r="BL24" i="13"/>
  <c r="BM24" i="13"/>
  <c r="BN24" i="13"/>
  <c r="BO24" i="13"/>
  <c r="BP24" i="13"/>
  <c r="BQ24" i="13"/>
  <c r="BS24" i="13"/>
  <c r="BT24" i="13"/>
  <c r="BV24" i="13"/>
  <c r="BW24" i="13"/>
  <c r="BX24" i="13"/>
  <c r="BY24" i="13"/>
  <c r="Q24" i="13"/>
  <c r="E23" i="13" l="1"/>
  <c r="E21" i="13"/>
  <c r="E24" i="13"/>
  <c r="AC26" i="13"/>
  <c r="K21" i="13"/>
  <c r="P20" i="13"/>
  <c r="Q25" i="13" l="1"/>
  <c r="AM26" i="13"/>
  <c r="Q26" i="13"/>
  <c r="BB26" i="13" l="1"/>
  <c r="AC25" i="13" l="1"/>
  <c r="W25" i="13"/>
  <c r="BB25" i="13"/>
  <c r="R25" i="13"/>
  <c r="T25" i="13"/>
  <c r="U25" i="13"/>
  <c r="AD25" i="13"/>
  <c r="AE25" i="13"/>
  <c r="AF25" i="13"/>
  <c r="AG25" i="13"/>
  <c r="AH25" i="13"/>
  <c r="AI25" i="13"/>
  <c r="AJ25" i="13"/>
  <c r="AK25" i="13"/>
  <c r="AL25" i="13"/>
  <c r="AM25" i="13"/>
  <c r="AX25" i="13"/>
  <c r="AY25" i="13"/>
  <c r="AZ25" i="13"/>
  <c r="BA25" i="13"/>
  <c r="BC25" i="13"/>
  <c r="BD25" i="13"/>
  <c r="BF25" i="13"/>
  <c r="BG25" i="13"/>
  <c r="BH25" i="13"/>
  <c r="BI25" i="13"/>
  <c r="BO25" i="13"/>
  <c r="BP25" i="13"/>
  <c r="BQ25" i="13"/>
  <c r="BR25" i="13"/>
  <c r="BS25" i="13"/>
  <c r="BT25" i="13"/>
  <c r="BV25" i="13"/>
  <c r="BW25" i="13"/>
  <c r="BX25" i="13"/>
  <c r="BY25" i="13"/>
  <c r="BN25" i="13"/>
  <c r="BM25" i="13"/>
  <c r="BL25" i="13"/>
  <c r="BK25" i="13"/>
  <c r="BJ25" i="13"/>
  <c r="AU25" i="13"/>
  <c r="AT25" i="13"/>
  <c r="AS25" i="13"/>
  <c r="AR25" i="13"/>
  <c r="AO25" i="13"/>
  <c r="AN25" i="13"/>
  <c r="AB25" i="13"/>
  <c r="AB27" i="13" s="1"/>
  <c r="AA25" i="13"/>
  <c r="Z25" i="13"/>
  <c r="Y25" i="13"/>
  <c r="X25" i="13"/>
  <c r="V25" i="13"/>
  <c r="S25" i="13"/>
  <c r="AC27" i="13" l="1"/>
  <c r="Q27" i="13"/>
  <c r="AD26" i="13"/>
  <c r="AN26" i="13"/>
  <c r="K22" i="13" l="1"/>
  <c r="BR26" i="13" l="1"/>
  <c r="AX26" i="13" l="1"/>
  <c r="AG26" i="13" l="1"/>
  <c r="BX26" i="13" l="1"/>
  <c r="U26" i="13"/>
  <c r="AA26" i="13"/>
  <c r="X26" i="13"/>
  <c r="AL26" i="13"/>
  <c r="S26" i="13"/>
  <c r="BF26" i="13"/>
  <c r="AT26" i="13"/>
  <c r="BL26" i="13"/>
  <c r="AZ26" i="13"/>
  <c r="BH26" i="13"/>
  <c r="AR26" i="13"/>
  <c r="BJ26" i="13"/>
  <c r="BP26" i="13"/>
  <c r="BV26" i="13"/>
  <c r="BR27" i="13"/>
  <c r="AN27" i="13" l="1"/>
  <c r="AM27" i="13"/>
  <c r="AT27" i="13"/>
  <c r="AX27" i="13"/>
  <c r="AZ27" i="13"/>
  <c r="AA27" i="13"/>
  <c r="BB27" i="13"/>
  <c r="BV27" i="13"/>
  <c r="BJ27" i="13"/>
  <c r="BL27" i="13"/>
  <c r="BP27" i="13"/>
  <c r="AR27" i="13"/>
  <c r="AL27" i="13"/>
  <c r="BF27" i="13"/>
  <c r="AG27" i="13"/>
  <c r="X27" i="13"/>
  <c r="BX27" i="13"/>
  <c r="BH27" i="13"/>
  <c r="S27" i="13"/>
  <c r="U27" i="13"/>
  <c r="AD27" i="13"/>
  <c r="BX21" i="13"/>
  <c r="AL21" i="13"/>
  <c r="BL21" i="13"/>
  <c r="U21" i="13"/>
  <c r="BB21" i="13"/>
  <c r="AG21" i="13"/>
  <c r="AA21" i="13"/>
  <c r="AX21" i="13"/>
  <c r="AD21" i="13"/>
  <c r="AT21" i="13"/>
  <c r="BR21" i="13"/>
  <c r="Q21" i="13"/>
  <c r="BJ21" i="13"/>
  <c r="BW21" i="13"/>
  <c r="BV21" i="13"/>
  <c r="BV23" i="13" s="1"/>
  <c r="BV22" i="13"/>
  <c r="BU21" i="13"/>
  <c r="BT21" i="13"/>
  <c r="BS21" i="13"/>
  <c r="BR22" i="13"/>
  <c r="BP21" i="13"/>
  <c r="BQ21" i="13"/>
  <c r="BP22" i="13"/>
  <c r="BO21" i="13"/>
  <c r="BN21" i="13"/>
  <c r="BM21" i="13"/>
  <c r="BL22" i="13"/>
  <c r="BK21" i="13"/>
  <c r="BJ22" i="13"/>
  <c r="BI21" i="13"/>
  <c r="BH21" i="13"/>
  <c r="BH23" i="13" s="1"/>
  <c r="BH22" i="13"/>
  <c r="BG21" i="13"/>
  <c r="BF21" i="13"/>
  <c r="BF23" i="13" s="1"/>
  <c r="BF22" i="13"/>
  <c r="BD21" i="13"/>
  <c r="BC21" i="13"/>
  <c r="BB22" i="13"/>
  <c r="BA21" i="13"/>
  <c r="AZ21" i="13"/>
  <c r="AZ23" i="13" s="1"/>
  <c r="AZ22" i="13"/>
  <c r="AY21" i="13"/>
  <c r="AX22" i="13"/>
  <c r="AV21" i="13"/>
  <c r="AU21" i="13"/>
  <c r="AT22" i="13"/>
  <c r="AR21" i="13"/>
  <c r="AS21" i="13"/>
  <c r="AR22" i="13"/>
  <c r="AQ21" i="13"/>
  <c r="AN21" i="13"/>
  <c r="AP21" i="13"/>
  <c r="AO21" i="13"/>
  <c r="AN22" i="13"/>
  <c r="AM21" i="13"/>
  <c r="AL22" i="13"/>
  <c r="AK21" i="13"/>
  <c r="AJ21" i="13"/>
  <c r="AI21" i="13"/>
  <c r="AH21" i="13"/>
  <c r="AG22" i="13"/>
  <c r="AF21" i="13"/>
  <c r="AE21" i="13"/>
  <c r="AD22" i="13"/>
  <c r="AC21" i="13"/>
  <c r="AB21" i="13"/>
  <c r="AA22" i="13"/>
  <c r="Z21" i="13"/>
  <c r="Y21" i="13"/>
  <c r="X21" i="13"/>
  <c r="X23" i="13" s="1"/>
  <c r="X22" i="13"/>
  <c r="W21" i="13"/>
  <c r="V21" i="13"/>
  <c r="U22" i="13"/>
  <c r="T21" i="13"/>
  <c r="S21" i="13"/>
  <c r="S23" i="13" s="1"/>
  <c r="S22" i="13"/>
  <c r="R21" i="13"/>
  <c r="Q22" i="13"/>
  <c r="AN23" i="13" l="1"/>
  <c r="AR23" i="13"/>
  <c r="BP23" i="13"/>
  <c r="BJ23" i="13"/>
  <c r="Q23" i="13"/>
  <c r="BR23" i="13"/>
  <c r="AT23" i="13"/>
  <c r="AD23" i="13"/>
  <c r="AX23" i="13"/>
  <c r="AA23" i="13"/>
  <c r="AG23" i="13"/>
  <c r="BB23" i="13"/>
  <c r="U23" i="13"/>
  <c r="BL23" i="13"/>
  <c r="AL23" i="13"/>
  <c r="BY21" i="13"/>
  <c r="BX23" i="13" s="1"/>
  <c r="BX22" i="13"/>
</calcChain>
</file>

<file path=xl/sharedStrings.xml><?xml version="1.0" encoding="utf-8"?>
<sst xmlns="http://schemas.openxmlformats.org/spreadsheetml/2006/main" count="219" uniqueCount="140">
  <si>
    <t>ASISTENCIAS CONCEJO METROPOLITANO DE QUITO 2023-B</t>
  </si>
  <si>
    <t>P</t>
  </si>
  <si>
    <t>A</t>
  </si>
  <si>
    <t xml:space="preserve">P </t>
  </si>
  <si>
    <t>S</t>
  </si>
  <si>
    <t>No. Convocatorias</t>
  </si>
  <si>
    <t>Sesiones No.</t>
  </si>
  <si>
    <t>Fecha</t>
  </si>
  <si>
    <t>Lugar</t>
  </si>
  <si>
    <t>Ordinaria</t>
  </si>
  <si>
    <t>Extraordinaria</t>
  </si>
  <si>
    <t>Inaugural / Conmemorativa</t>
  </si>
  <si>
    <t>Continuaciones</t>
  </si>
  <si>
    <t>No efectuadas/Canceladas a pedido Alcalde</t>
  </si>
  <si>
    <t xml:space="preserve">No se instala por falta de quórum </t>
  </si>
  <si>
    <t>Se clausura por falta de quórum / sin finalizar</t>
  </si>
  <si>
    <t>Se suspende sin abordar todos los puntos del orden del día</t>
  </si>
  <si>
    <t>Se clausura sin abordar todos los puntos del orden del día</t>
  </si>
  <si>
    <t>Se despacha orden del día/Clausura</t>
  </si>
  <si>
    <t>Sr. Bernardo Abad</t>
  </si>
  <si>
    <t>Sra. Jenny Almeida (Juramento sesión 21/05/2019)</t>
  </si>
  <si>
    <t>Dr. René Bedón</t>
  </si>
  <si>
    <t>Sra. Mercy Lara Rivera</t>
  </si>
  <si>
    <t>Dra. Soledad Benítez</t>
  </si>
  <si>
    <t>Sr. Carlos Jaramillo (Juramento sesión 28/05/2019)</t>
  </si>
  <si>
    <t xml:space="preserve">Javier Freire </t>
  </si>
  <si>
    <t>Sr. Juan Manuel Carrión</t>
  </si>
  <si>
    <t>Srta. Gabriela Caicedo Espinosa</t>
  </si>
  <si>
    <t>Sra. Mónica Armendariz</t>
  </si>
  <si>
    <t>Sr. Omar Cevallos</t>
  </si>
  <si>
    <t>Sra. Laura Altamirano</t>
  </si>
  <si>
    <t>Juramento Sesión 255 (22/11/2022)
Alicia Durán Ballén Villalobos</t>
  </si>
  <si>
    <t>Sra. Gissela Chalá</t>
  </si>
  <si>
    <t>Sr. Carlos Arturo Corella</t>
  </si>
  <si>
    <t>Aleck Erazo</t>
  </si>
  <si>
    <t>Sra. Luz Elena Coloma</t>
  </si>
  <si>
    <t>Abg. Diego Carrasco</t>
  </si>
  <si>
    <t>Sr. Jorge Pinto</t>
  </si>
  <si>
    <t>Susana Añazco</t>
  </si>
  <si>
    <t>Sra. Alison Cevallos</t>
  </si>
  <si>
    <t>Dr. Marco Collaguazo</t>
  </si>
  <si>
    <t>Lcda. Jenny Ortiz Guachamín</t>
  </si>
  <si>
    <t>Abg. Eduardo Del Pozo</t>
  </si>
  <si>
    <t>Sra. María José Plaza Gomez de la Torre</t>
  </si>
  <si>
    <t>Michael Aulestia</t>
  </si>
  <si>
    <t>Raquel Narváez
10/01/2023</t>
  </si>
  <si>
    <t>Mgs. Juan Carlos Fiallo</t>
  </si>
  <si>
    <t>Srta. Joseline Delgado</t>
  </si>
  <si>
    <t>Srta. Paulina Izurieta</t>
  </si>
  <si>
    <t>Daniela Hernandez</t>
  </si>
  <si>
    <t>Ángel Yungán</t>
  </si>
  <si>
    <t>Ayde Marilú Chalá Quilumba 
10/01/2023</t>
  </si>
  <si>
    <t>Amparito Narváez</t>
  </si>
  <si>
    <t>Ing. Andrea Hidalgo</t>
  </si>
  <si>
    <t>Sr. Hugo Dávila Huertas</t>
  </si>
  <si>
    <t>Mba. Analía Ledesma</t>
  </si>
  <si>
    <t>Sr. Darío Cahueñas Apunte</t>
  </si>
  <si>
    <t>Sra. Ligia Guevara</t>
  </si>
  <si>
    <t>Wilson Ramos
10/01/2023</t>
  </si>
  <si>
    <t>Abg. Fernando Morales</t>
  </si>
  <si>
    <t>Sr. Víctor de la Cadena Flores</t>
  </si>
  <si>
    <t>Sr. Orlando Núñez</t>
  </si>
  <si>
    <t>Sra. Alicia Molina Ayala</t>
  </si>
  <si>
    <t>Lcda. Blanca Paucar</t>
  </si>
  <si>
    <t>Sr. Milton Chantera Morales (Juramento sesión 30/07/2019)</t>
  </si>
  <si>
    <t>Eco. Luis Reina</t>
  </si>
  <si>
    <t>Srta. Nathaly Erazo Carvajal</t>
  </si>
  <si>
    <t>Sr.Aleck Erazo</t>
  </si>
  <si>
    <t xml:space="preserve">Violeta Flores </t>
  </si>
  <si>
    <t>Sr. Luis Robles</t>
  </si>
  <si>
    <t>Sra. María Méndez Viteri</t>
  </si>
  <si>
    <t>Dra. Mónica Sandoval</t>
  </si>
  <si>
    <t>Abg. Miguel Coro Chimbolema</t>
  </si>
  <si>
    <t>Héctor Cueva</t>
  </si>
  <si>
    <t>Karolina Rodriguez</t>
  </si>
  <si>
    <t>Dra. Brith Vaca Chicaiza</t>
  </si>
  <si>
    <t>Sr. Bryan García Rosado</t>
  </si>
  <si>
    <t>Dr. Santiago Guarderas</t>
  </si>
  <si>
    <t>Dra. Brith Vaca</t>
  </si>
  <si>
    <t>Sala de Sesiones del Concejo Metropolitano</t>
  </si>
  <si>
    <t>N/A</t>
  </si>
  <si>
    <t>Sala Virtual</t>
  </si>
  <si>
    <t>Parque Urbano Cumandá</t>
  </si>
  <si>
    <t>Coliseo de la Liga Barrial Los Libertadores</t>
  </si>
  <si>
    <t>Sede Social del Comité de Promoción Familiar y Mejoras</t>
  </si>
  <si>
    <t>Jardin Bótanico de Quito</t>
  </si>
  <si>
    <t>Coliseo de la Unidad Educativa Municipal Quitumbe</t>
  </si>
  <si>
    <t xml:space="preserve">Total Sesiones </t>
  </si>
  <si>
    <t>Asistencia Total sobre Sesiones Efectuadas</t>
  </si>
  <si>
    <t>Total Reuniones</t>
  </si>
  <si>
    <t>%</t>
  </si>
  <si>
    <t>Total de Convocatorias</t>
  </si>
  <si>
    <t xml:space="preserve">Curul </t>
  </si>
  <si>
    <t>Total Reuniones no efectuadas</t>
  </si>
  <si>
    <t>Total %</t>
  </si>
  <si>
    <t>Total Reuniones Realizadas</t>
  </si>
  <si>
    <t>Ausencias</t>
  </si>
  <si>
    <t>Curul</t>
  </si>
  <si>
    <t xml:space="preserve">ABAD </t>
  </si>
  <si>
    <t>AUSENTE</t>
  </si>
  <si>
    <t>BENITES PRESENTE</t>
  </si>
  <si>
    <t>BEDON AUSENTE</t>
  </si>
  <si>
    <t>CARRION AUSET</t>
  </si>
  <si>
    <t>CEVALLOS AUSENT</t>
  </si>
  <si>
    <t xml:space="preserve">CAHALA PRESENTE </t>
  </si>
  <si>
    <t>COLLAGUAZO PRESENTE</t>
  </si>
  <si>
    <t>COLOMA A</t>
  </si>
  <si>
    <t>POZO A</t>
  </si>
  <si>
    <t>FIALLOS PRES</t>
  </si>
  <si>
    <t>IZURIETA AUS</t>
  </si>
  <si>
    <t>GUARDERAS AU</t>
  </si>
  <si>
    <t>HIDALGO AUSE</t>
  </si>
  <si>
    <t>LEDESMA AUS</t>
  </si>
  <si>
    <t>MORALES AUSENTE</t>
  </si>
  <si>
    <t>NUÑEZ PRESENTE</t>
  </si>
  <si>
    <t>PAUCAR PRESENTE</t>
  </si>
  <si>
    <t>NATALIZ ERAZO DE RESINA PRESENTE</t>
  </si>
  <si>
    <t>ROBLES PRES</t>
  </si>
  <si>
    <t>SANDOVAL AUSENTE</t>
  </si>
  <si>
    <t>FRANCISCO GARCIA BRITH VACA PRESENTE</t>
  </si>
  <si>
    <t>ALCALDE PRESENTE</t>
  </si>
  <si>
    <t>AYER</t>
  </si>
  <si>
    <t>ABAD AUSEN</t>
  </si>
  <si>
    <t>BENITES PRESE</t>
  </si>
  <si>
    <t>BEDON AUS</t>
  </si>
  <si>
    <t>CARRION AU</t>
  </si>
  <si>
    <t>CEVALLOS AUSE</t>
  </si>
  <si>
    <t>ALEXK ERAZO AUSENTE</t>
  </si>
  <si>
    <t>COLOMA AUSENTE</t>
  </si>
  <si>
    <t>DEL POZO AUSENTE</t>
  </si>
  <si>
    <t>JOSELIN DELGA FIALLOS PRESENTE</t>
  </si>
  <si>
    <t>IZURIETA AUSENTE</t>
  </si>
  <si>
    <t>GUARDERAS AUSENTE</t>
  </si>
  <si>
    <t>HUGO DAVILA ANDREA HIDALGO AUSENTE</t>
  </si>
  <si>
    <t>LEDESMA AUSENTE</t>
  </si>
  <si>
    <t>REINA PRESENTE</t>
  </si>
  <si>
    <t>MARCIA MENDEZ ROBLES PRESENTE</t>
  </si>
  <si>
    <t>MONICA SANDOVAL AUSENTE</t>
  </si>
  <si>
    <t>BRITH VACA AUSE</t>
  </si>
  <si>
    <t>ALCALDE PRESNET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</si>
</sst>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</fonts>
  <fills count="1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7030A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ck">
        <color indexed="64"/>
      </right>
      <top style="medium">
        <color rgb="FF000000"/>
      </top>
      <bottom style="medium">
        <color rgb="FF000000"/>
      </bottom>
      <diagonal/>
    </border>
    <border>
      <left style="thick">
        <color indexed="64"/>
      </left>
      <right/>
      <top style="medium">
        <color rgb="FF000000"/>
      </top>
      <bottom style="medium">
        <color rgb="FF000000"/>
      </bottom>
      <diagonal/>
    </border>
    <border>
      <left style="thick">
        <color indexed="64"/>
      </left>
      <right style="thick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ck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9" borderId="21" xfId="0" applyFont="1" applyFill="1" applyBorder="1" applyAlignment="1">
      <alignment horizontal="center" vertical="center" wrapText="1"/>
    </xf>
    <xf numFmtId="0" fontId="1" fillId="9" borderId="22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1" fontId="1" fillId="12" borderId="21" xfId="0" applyNumberFormat="1" applyFont="1" applyFill="1" applyBorder="1" applyAlignment="1">
      <alignment horizontal="center" vertical="center" wrapText="1"/>
    </xf>
    <xf numFmtId="0" fontId="1" fillId="12" borderId="22" xfId="0" applyFont="1" applyFill="1" applyBorder="1" applyAlignment="1">
      <alignment horizontal="center" vertical="center"/>
    </xf>
    <xf numFmtId="1" fontId="1" fillId="13" borderId="22" xfId="0" applyNumberFormat="1" applyFont="1" applyFill="1" applyBorder="1" applyAlignment="1">
      <alignment horizontal="center" vertical="center" wrapText="1"/>
    </xf>
    <xf numFmtId="4" fontId="1" fillId="13" borderId="25" xfId="0" applyNumberFormat="1" applyFont="1" applyFill="1" applyBorder="1" applyAlignment="1">
      <alignment horizontal="center" vertical="center"/>
    </xf>
    <xf numFmtId="4" fontId="1" fillId="13" borderId="23" xfId="0" applyNumberFormat="1" applyFont="1" applyFill="1" applyBorder="1" applyAlignment="1">
      <alignment horizontal="center" vertical="center"/>
    </xf>
    <xf numFmtId="1" fontId="1" fillId="15" borderId="21" xfId="0" applyNumberFormat="1" applyFont="1" applyFill="1" applyBorder="1" applyAlignment="1">
      <alignment horizontal="center" vertical="center" wrapText="1"/>
    </xf>
    <xf numFmtId="0" fontId="1" fillId="15" borderId="24" xfId="0" applyFont="1" applyFill="1" applyBorder="1" applyAlignment="1">
      <alignment horizontal="center" vertical="center"/>
    </xf>
    <xf numFmtId="1" fontId="1" fillId="15" borderId="22" xfId="0" applyNumberFormat="1" applyFont="1" applyFill="1" applyBorder="1" applyAlignment="1">
      <alignment horizontal="center" vertical="center" wrapText="1"/>
    </xf>
    <xf numFmtId="4" fontId="1" fillId="15" borderId="2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/>
    </xf>
    <xf numFmtId="1" fontId="1" fillId="9" borderId="24" xfId="0" applyNumberFormat="1" applyFont="1" applyFill="1" applyBorder="1" applyAlignment="1">
      <alignment horizontal="center" vertical="center" wrapText="1"/>
    </xf>
    <xf numFmtId="4" fontId="1" fillId="9" borderId="25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3" fontId="1" fillId="12" borderId="17" xfId="0" applyNumberFormat="1" applyFont="1" applyFill="1" applyBorder="1" applyAlignment="1">
      <alignment horizontal="center" vertical="center"/>
    </xf>
    <xf numFmtId="4" fontId="1" fillId="12" borderId="30" xfId="0" applyNumberFormat="1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14" fontId="2" fillId="7" borderId="14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13" borderId="4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1" fillId="7" borderId="41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14" fontId="2" fillId="7" borderId="41" xfId="0" applyNumberFormat="1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7" borderId="44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0" fontId="3" fillId="5" borderId="52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0" fontId="3" fillId="5" borderId="53" xfId="0" applyFont="1" applyFill="1" applyBorder="1" applyAlignment="1">
      <alignment horizontal="center" vertical="center" wrapText="1"/>
    </xf>
    <xf numFmtId="0" fontId="3" fillId="5" borderId="54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5" borderId="50" xfId="0" applyFont="1" applyFill="1" applyBorder="1" applyAlignment="1">
      <alignment horizontal="center" vertical="center" wrapText="1"/>
    </xf>
    <xf numFmtId="0" fontId="3" fillId="5" borderId="55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5" borderId="56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" fillId="7" borderId="42" xfId="0" applyFont="1" applyFill="1" applyBorder="1" applyAlignment="1">
      <alignment horizontal="center" vertical="center"/>
    </xf>
    <xf numFmtId="14" fontId="2" fillId="7" borderId="42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4" fontId="2" fillId="0" borderId="41" xfId="0" applyNumberFormat="1" applyFont="1" applyBorder="1" applyAlignment="1">
      <alignment horizontal="center" vertical="center"/>
    </xf>
    <xf numFmtId="14" fontId="2" fillId="0" borderId="41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14" fontId="2" fillId="0" borderId="42" xfId="0" applyNumberFormat="1" applyFont="1" applyBorder="1" applyAlignment="1">
      <alignment horizontal="center" vertical="center"/>
    </xf>
    <xf numFmtId="14" fontId="2" fillId="0" borderId="42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4" fontId="1" fillId="12" borderId="28" xfId="0" applyNumberFormat="1" applyFont="1" applyFill="1" applyBorder="1" applyAlignment="1">
      <alignment horizontal="center" vertical="center"/>
    </xf>
    <xf numFmtId="4" fontId="1" fillId="12" borderId="30" xfId="0" applyNumberFormat="1" applyFont="1" applyFill="1" applyBorder="1" applyAlignment="1">
      <alignment horizontal="center" vertical="center"/>
    </xf>
    <xf numFmtId="4" fontId="1" fillId="12" borderId="29" xfId="0" applyNumberFormat="1" applyFont="1" applyFill="1" applyBorder="1" applyAlignment="1">
      <alignment horizontal="center" vertical="center"/>
    </xf>
    <xf numFmtId="3" fontId="1" fillId="12" borderId="26" xfId="0" applyNumberFormat="1" applyFont="1" applyFill="1" applyBorder="1" applyAlignment="1">
      <alignment horizontal="center" vertical="center"/>
    </xf>
    <xf numFmtId="3" fontId="1" fillId="12" borderId="27" xfId="0" applyNumberFormat="1" applyFont="1" applyFill="1" applyBorder="1" applyAlignment="1">
      <alignment horizontal="center" vertical="center"/>
    </xf>
    <xf numFmtId="3" fontId="1" fillId="12" borderId="17" xfId="0" applyNumberFormat="1" applyFont="1" applyFill="1" applyBorder="1" applyAlignment="1">
      <alignment horizontal="center" vertical="center"/>
    </xf>
    <xf numFmtId="4" fontId="1" fillId="12" borderId="31" xfId="0" applyNumberFormat="1" applyFont="1" applyFill="1" applyBorder="1" applyAlignment="1">
      <alignment horizontal="center" vertical="center"/>
    </xf>
    <xf numFmtId="3" fontId="1" fillId="12" borderId="18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" fontId="1" fillId="3" borderId="28" xfId="0" applyNumberFormat="1" applyFont="1" applyFill="1" applyBorder="1" applyAlignment="1">
      <alignment horizontal="center" vertical="center" wrapText="1"/>
    </xf>
    <xf numFmtId="1" fontId="1" fillId="3" borderId="30" xfId="0" applyNumberFormat="1" applyFont="1" applyFill="1" applyBorder="1" applyAlignment="1">
      <alignment horizontal="center" vertical="center" wrapText="1"/>
    </xf>
    <xf numFmtId="1" fontId="1" fillId="3" borderId="31" xfId="0" applyNumberFormat="1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4" fontId="1" fillId="6" borderId="33" xfId="0" applyNumberFormat="1" applyFont="1" applyFill="1" applyBorder="1" applyAlignment="1">
      <alignment horizontal="center" vertical="center" wrapText="1"/>
    </xf>
    <xf numFmtId="4" fontId="1" fillId="6" borderId="34" xfId="0" applyNumberFormat="1" applyFont="1" applyFill="1" applyBorder="1" applyAlignment="1">
      <alignment horizontal="center" vertical="center" wrapText="1"/>
    </xf>
    <xf numFmtId="0" fontId="1" fillId="14" borderId="15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 vertical="center" wrapText="1"/>
    </xf>
    <xf numFmtId="4" fontId="1" fillId="12" borderId="28" xfId="0" applyNumberFormat="1" applyFont="1" applyFill="1" applyBorder="1" applyAlignment="1">
      <alignment horizontal="center" vertical="center" wrapText="1"/>
    </xf>
    <xf numFmtId="4" fontId="1" fillId="12" borderId="29" xfId="0" applyNumberFormat="1" applyFont="1" applyFill="1" applyBorder="1" applyAlignment="1">
      <alignment horizontal="center" vertical="center" wrapText="1"/>
    </xf>
    <xf numFmtId="0" fontId="1" fillId="8" borderId="32" xfId="0" applyFont="1" applyFill="1" applyBorder="1" applyAlignment="1">
      <alignment horizontal="center" vertical="center" wrapText="1"/>
    </xf>
    <xf numFmtId="0" fontId="1" fillId="8" borderId="30" xfId="0" applyFont="1" applyFill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0" fontId="1" fillId="11" borderId="38" xfId="0" applyFont="1" applyFill="1" applyBorder="1" applyAlignment="1">
      <alignment horizontal="center" vertical="center" wrapText="1"/>
    </xf>
    <xf numFmtId="0" fontId="1" fillId="11" borderId="39" xfId="0" applyFont="1" applyFill="1" applyBorder="1" applyAlignment="1">
      <alignment horizontal="center" vertical="center" wrapText="1"/>
    </xf>
    <xf numFmtId="0" fontId="1" fillId="11" borderId="40" xfId="0" applyFont="1" applyFill="1" applyBorder="1" applyAlignment="1">
      <alignment horizontal="center" vertical="center" wrapText="1"/>
    </xf>
    <xf numFmtId="3" fontId="1" fillId="12" borderId="26" xfId="0" applyNumberFormat="1" applyFont="1" applyFill="1" applyBorder="1" applyAlignment="1">
      <alignment horizontal="center" vertical="center" wrapText="1"/>
    </xf>
    <xf numFmtId="3" fontId="1" fillId="12" borderId="27" xfId="0" applyNumberFormat="1" applyFont="1" applyFill="1" applyBorder="1" applyAlignment="1">
      <alignment horizontal="center" vertical="center" wrapText="1"/>
    </xf>
    <xf numFmtId="4" fontId="1" fillId="9" borderId="28" xfId="0" applyNumberFormat="1" applyFont="1" applyFill="1" applyBorder="1" applyAlignment="1">
      <alignment horizontal="center" vertical="center" wrapText="1"/>
    </xf>
    <xf numFmtId="4" fontId="1" fillId="9" borderId="30" xfId="0" applyNumberFormat="1" applyFont="1" applyFill="1" applyBorder="1" applyAlignment="1">
      <alignment horizontal="center" vertical="center" wrapText="1"/>
    </xf>
    <xf numFmtId="4" fontId="1" fillId="9" borderId="29" xfId="0" applyNumberFormat="1" applyFont="1" applyFill="1" applyBorder="1" applyAlignment="1">
      <alignment horizontal="center" vertical="center" wrapText="1"/>
    </xf>
    <xf numFmtId="1" fontId="1" fillId="9" borderId="26" xfId="0" applyNumberFormat="1" applyFont="1" applyFill="1" applyBorder="1" applyAlignment="1">
      <alignment horizontal="center" vertical="center" wrapText="1"/>
    </xf>
    <xf numFmtId="1" fontId="1" fillId="9" borderId="17" xfId="0" applyNumberFormat="1" applyFont="1" applyFill="1" applyBorder="1" applyAlignment="1">
      <alignment horizontal="center" vertical="center" wrapText="1"/>
    </xf>
    <xf numFmtId="1" fontId="1" fillId="9" borderId="2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123265</xdr:colOff>
      <xdr:row>25</xdr:row>
      <xdr:rowOff>56029</xdr:rowOff>
    </xdr:from>
    <xdr:to>
      <xdr:col>5</xdr:col>
      <xdr:colOff>750794</xdr:colOff>
      <xdr:row>27</xdr:row>
      <xdr:rowOff>156882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3265" y="17133794"/>
          <a:ext cx="6051176" cy="6387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900" b="1">
              <a:latin typeface="Palatino Linotype" panose="02040502050505030304" pitchFamily="18" charset="0"/>
            </a:rPr>
            <a:t>Nota</a:t>
          </a:r>
          <a:r>
            <a:rPr lang="es-ES" sz="900" b="1" baseline="0">
              <a:latin typeface="Palatino Linotype" panose="02040502050505030304" pitchFamily="18" charset="0"/>
            </a:rPr>
            <a:t> explicativa: </a:t>
          </a:r>
          <a:r>
            <a:rPr lang="es-ES" sz="900" baseline="0">
              <a:latin typeface="Palatino Linotype" panose="02040502050505030304" pitchFamily="18" charset="0"/>
            </a:rPr>
            <a:t>Se consideran para el número del total de reuniones no instaladas las reuniones que se cancelaron por falta de quórum o por previa cancelación de la convocatoria, las mismas que se encuentran subrayadas en el detalle de sesiones. </a:t>
          </a:r>
        </a:p>
        <a:p>
          <a:endParaRPr lang="es-ES" sz="900" baseline="0">
            <a:latin typeface="Palatino Linotype" panose="02040502050505030304" pitchFamily="18" charset="0"/>
          </a:endParaRPr>
        </a:p>
        <a:p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89"/>
  <sheetViews>
    <sheetView tabSelected="1" zoomScale="85" zoomScaleNormal="85" workbookViewId="0">
      <pane xSplit="16" ySplit="2" topLeftCell="Q16" activePane="bottomRight" state="frozen"/>
      <selection pane="bottomRight" activeCell="BY20" sqref="Q20:BY20"/>
      <selection pane="bottomLeft" activeCell="A3" sqref="A3"/>
      <selection pane="topRight" activeCell="K1" sqref="K1"/>
    </sheetView>
  </sheetViews>
  <sheetFormatPr defaultColWidth="11.42578125" defaultRowHeight="14.25"/>
  <cols>
    <col min="1" max="1" width="8.7109375" style="4" customWidth="1"/>
    <col min="2" max="2" width="10.42578125" style="4" customWidth="1"/>
    <col min="3" max="3" width="12.5703125" style="4" customWidth="1"/>
    <col min="4" max="4" width="35.28515625" style="4" customWidth="1"/>
    <col min="5" max="5" width="8" style="4" customWidth="1"/>
    <col min="6" max="6" width="7.5703125" style="4" customWidth="1"/>
    <col min="7" max="7" width="8" style="4" customWidth="1"/>
    <col min="8" max="8" width="6.5703125" style="4" customWidth="1"/>
    <col min="9" max="9" width="9.7109375" style="4" customWidth="1"/>
    <col min="10" max="10" width="10.42578125" style="4" customWidth="1"/>
    <col min="11" max="11" width="10" style="4" customWidth="1"/>
    <col min="12" max="13" width="8.140625" style="4" customWidth="1"/>
    <col min="14" max="14" width="8.7109375" style="4" customWidth="1"/>
    <col min="15" max="15" width="8.85546875" style="8" customWidth="1"/>
    <col min="16" max="16" width="13.7109375" style="4" customWidth="1"/>
    <col min="17" max="17" width="11.42578125" style="8"/>
    <col min="18" max="38" width="11.42578125" style="4"/>
    <col min="39" max="39" width="18.85546875" style="4" customWidth="1"/>
    <col min="40" max="16384" width="11.42578125" style="4"/>
  </cols>
  <sheetData>
    <row r="1" spans="1:77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4"/>
      <c r="Q1" s="68" t="s">
        <v>1</v>
      </c>
      <c r="R1" s="7" t="s">
        <v>2</v>
      </c>
      <c r="S1" s="69" t="s">
        <v>1</v>
      </c>
      <c r="T1" s="5" t="s">
        <v>2</v>
      </c>
      <c r="U1" s="6" t="s">
        <v>1</v>
      </c>
      <c r="V1" s="6" t="s">
        <v>2</v>
      </c>
      <c r="W1" s="70"/>
      <c r="X1" s="33" t="s">
        <v>1</v>
      </c>
      <c r="Y1" s="69" t="s">
        <v>2</v>
      </c>
      <c r="Z1" s="41"/>
      <c r="AA1" s="7" t="s">
        <v>1</v>
      </c>
      <c r="AB1" s="7" t="s">
        <v>2</v>
      </c>
      <c r="AC1" s="44"/>
      <c r="AD1" s="5" t="s">
        <v>1</v>
      </c>
      <c r="AE1" s="33" t="s">
        <v>2</v>
      </c>
      <c r="AF1" s="71" t="s">
        <v>2</v>
      </c>
      <c r="AG1" s="7" t="s">
        <v>1</v>
      </c>
      <c r="AH1" s="7" t="s">
        <v>2</v>
      </c>
      <c r="AI1" s="7" t="s">
        <v>2</v>
      </c>
      <c r="AJ1" s="44"/>
      <c r="AK1" s="44"/>
      <c r="AL1" s="33" t="s">
        <v>1</v>
      </c>
      <c r="AM1" s="69" t="s">
        <v>2</v>
      </c>
      <c r="AN1" s="6" t="s">
        <v>1</v>
      </c>
      <c r="AO1" s="7" t="s">
        <v>2</v>
      </c>
      <c r="AP1" s="7"/>
      <c r="AQ1" s="7"/>
      <c r="AR1" s="69" t="s">
        <v>1</v>
      </c>
      <c r="AS1" s="41" t="s">
        <v>2</v>
      </c>
      <c r="AT1" s="6" t="s">
        <v>1</v>
      </c>
      <c r="AU1" s="7" t="s">
        <v>1</v>
      </c>
      <c r="AV1" s="44"/>
      <c r="AW1" s="44"/>
      <c r="AX1" s="33" t="s">
        <v>1</v>
      </c>
      <c r="AY1" s="69" t="s">
        <v>2</v>
      </c>
      <c r="AZ1" s="6" t="s">
        <v>3</v>
      </c>
      <c r="BA1" s="7" t="s">
        <v>2</v>
      </c>
      <c r="BB1" s="69" t="s">
        <v>1</v>
      </c>
      <c r="BC1" s="41" t="s">
        <v>2</v>
      </c>
      <c r="BD1" s="41" t="s">
        <v>2</v>
      </c>
      <c r="BE1" s="41"/>
      <c r="BF1" s="6" t="s">
        <v>1</v>
      </c>
      <c r="BG1" s="7" t="s">
        <v>2</v>
      </c>
      <c r="BH1" s="33" t="s">
        <v>1</v>
      </c>
      <c r="BI1" s="69" t="s">
        <v>2</v>
      </c>
      <c r="BJ1" s="6" t="s">
        <v>1</v>
      </c>
      <c r="BK1" s="7" t="s">
        <v>2</v>
      </c>
      <c r="BL1" s="33" t="s">
        <v>1</v>
      </c>
      <c r="BM1" s="69" t="s">
        <v>2</v>
      </c>
      <c r="BN1" s="69" t="s">
        <v>2</v>
      </c>
      <c r="BO1" s="69"/>
      <c r="BP1" s="6" t="s">
        <v>1</v>
      </c>
      <c r="BQ1" s="7" t="s">
        <v>2</v>
      </c>
      <c r="BR1" s="69" t="s">
        <v>1</v>
      </c>
      <c r="BS1" s="41" t="s">
        <v>2</v>
      </c>
      <c r="BT1" s="5"/>
      <c r="BU1" s="5"/>
      <c r="BV1" s="70" t="s">
        <v>1</v>
      </c>
      <c r="BW1" s="6" t="s">
        <v>2</v>
      </c>
      <c r="BX1" s="69" t="s">
        <v>1</v>
      </c>
      <c r="BY1" s="69" t="s">
        <v>4</v>
      </c>
    </row>
    <row r="2" spans="1:77" ht="122.25">
      <c r="A2" s="25" t="s">
        <v>5</v>
      </c>
      <c r="B2" s="10" t="s">
        <v>6</v>
      </c>
      <c r="C2" s="10" t="s">
        <v>7</v>
      </c>
      <c r="D2" s="10" t="s">
        <v>8</v>
      </c>
      <c r="E2" s="26" t="s">
        <v>9</v>
      </c>
      <c r="F2" s="27" t="s">
        <v>10</v>
      </c>
      <c r="G2" s="28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2" t="s">
        <v>17</v>
      </c>
      <c r="N2" s="2" t="s">
        <v>18</v>
      </c>
      <c r="O2" s="9"/>
      <c r="P2" s="3"/>
      <c r="Q2" s="57" t="s">
        <v>19</v>
      </c>
      <c r="R2" s="58" t="s">
        <v>20</v>
      </c>
      <c r="S2" s="59" t="s">
        <v>21</v>
      </c>
      <c r="T2" s="60" t="s">
        <v>22</v>
      </c>
      <c r="U2" s="61" t="s">
        <v>23</v>
      </c>
      <c r="V2" s="58" t="s">
        <v>24</v>
      </c>
      <c r="W2" s="58" t="s">
        <v>25</v>
      </c>
      <c r="X2" s="60" t="s">
        <v>26</v>
      </c>
      <c r="Y2" s="59" t="s">
        <v>27</v>
      </c>
      <c r="Z2" s="59" t="s">
        <v>28</v>
      </c>
      <c r="AA2" s="61" t="s">
        <v>29</v>
      </c>
      <c r="AB2" s="61" t="s">
        <v>30</v>
      </c>
      <c r="AC2" s="56" t="s">
        <v>31</v>
      </c>
      <c r="AD2" s="62" t="s">
        <v>32</v>
      </c>
      <c r="AE2" s="63" t="s">
        <v>33</v>
      </c>
      <c r="AF2" s="64" t="s">
        <v>34</v>
      </c>
      <c r="AG2" s="56" t="s">
        <v>35</v>
      </c>
      <c r="AH2" s="61" t="s">
        <v>36</v>
      </c>
      <c r="AI2" s="61" t="s">
        <v>37</v>
      </c>
      <c r="AJ2" s="61" t="s">
        <v>38</v>
      </c>
      <c r="AK2" s="61" t="s">
        <v>39</v>
      </c>
      <c r="AL2" s="60" t="s">
        <v>40</v>
      </c>
      <c r="AM2" s="60" t="s">
        <v>41</v>
      </c>
      <c r="AN2" s="65" t="s">
        <v>42</v>
      </c>
      <c r="AO2" s="61" t="s">
        <v>43</v>
      </c>
      <c r="AP2" s="65" t="s">
        <v>44</v>
      </c>
      <c r="AQ2" s="65" t="s">
        <v>45</v>
      </c>
      <c r="AR2" s="59" t="s">
        <v>46</v>
      </c>
      <c r="AS2" s="60" t="s">
        <v>47</v>
      </c>
      <c r="AT2" s="58" t="s">
        <v>48</v>
      </c>
      <c r="AU2" s="56" t="s">
        <v>49</v>
      </c>
      <c r="AV2" s="54" t="s">
        <v>50</v>
      </c>
      <c r="AW2" s="56" t="s">
        <v>51</v>
      </c>
      <c r="AX2" s="55" t="s">
        <v>52</v>
      </c>
      <c r="AY2" s="66" t="s">
        <v>25</v>
      </c>
      <c r="AZ2" s="65" t="s">
        <v>53</v>
      </c>
      <c r="BA2" s="61" t="s">
        <v>54</v>
      </c>
      <c r="BB2" s="66" t="s">
        <v>55</v>
      </c>
      <c r="BC2" s="66" t="s">
        <v>56</v>
      </c>
      <c r="BD2" s="66" t="s">
        <v>57</v>
      </c>
      <c r="BE2" s="66" t="s">
        <v>58</v>
      </c>
      <c r="BF2" s="61" t="s">
        <v>59</v>
      </c>
      <c r="BG2" s="58" t="s">
        <v>60</v>
      </c>
      <c r="BH2" s="60" t="s">
        <v>61</v>
      </c>
      <c r="BI2" s="60" t="s">
        <v>62</v>
      </c>
      <c r="BJ2" s="58" t="s">
        <v>63</v>
      </c>
      <c r="BK2" s="58" t="s">
        <v>64</v>
      </c>
      <c r="BL2" s="60" t="s">
        <v>65</v>
      </c>
      <c r="BM2" s="60" t="s">
        <v>66</v>
      </c>
      <c r="BN2" s="60" t="s">
        <v>67</v>
      </c>
      <c r="BO2" s="60" t="s">
        <v>68</v>
      </c>
      <c r="BP2" s="61" t="s">
        <v>69</v>
      </c>
      <c r="BQ2" s="58" t="s">
        <v>70</v>
      </c>
      <c r="BR2" s="66" t="s">
        <v>71</v>
      </c>
      <c r="BS2" s="66" t="s">
        <v>72</v>
      </c>
      <c r="BT2" s="66" t="s">
        <v>73</v>
      </c>
      <c r="BU2" s="66" t="s">
        <v>74</v>
      </c>
      <c r="BV2" s="61" t="s">
        <v>75</v>
      </c>
      <c r="BW2" s="61" t="s">
        <v>76</v>
      </c>
      <c r="BX2" s="60" t="s">
        <v>77</v>
      </c>
      <c r="BY2" s="67" t="s">
        <v>78</v>
      </c>
    </row>
    <row r="3" spans="1:77">
      <c r="A3" s="49">
        <v>1</v>
      </c>
      <c r="B3" s="50">
        <v>265</v>
      </c>
      <c r="C3" s="39">
        <v>44929</v>
      </c>
      <c r="D3" s="39" t="s">
        <v>79</v>
      </c>
      <c r="E3" s="51">
        <v>1</v>
      </c>
      <c r="F3" s="51"/>
      <c r="G3" s="51"/>
      <c r="H3" s="51"/>
      <c r="I3" s="51"/>
      <c r="J3" s="36"/>
      <c r="K3" s="37"/>
      <c r="L3" s="37"/>
      <c r="M3" s="37"/>
      <c r="N3" s="37">
        <v>1</v>
      </c>
      <c r="O3" s="37"/>
      <c r="P3" s="38"/>
      <c r="Q3" s="52"/>
      <c r="R3" s="53">
        <v>1</v>
      </c>
      <c r="S3" s="53">
        <v>1</v>
      </c>
      <c r="T3" s="53"/>
      <c r="U3" s="53">
        <v>1</v>
      </c>
      <c r="V3" s="53"/>
      <c r="W3" s="53"/>
      <c r="X3" s="53">
        <v>1</v>
      </c>
      <c r="Y3" s="53"/>
      <c r="Z3" s="53"/>
      <c r="AA3" s="53"/>
      <c r="AB3" s="53">
        <v>1</v>
      </c>
      <c r="AC3" s="53"/>
      <c r="AD3" s="53" t="s">
        <v>80</v>
      </c>
      <c r="AE3" s="53"/>
      <c r="AF3" s="53"/>
      <c r="AG3" s="53"/>
      <c r="AH3" s="53">
        <v>1</v>
      </c>
      <c r="AI3" s="53"/>
      <c r="AJ3" s="53"/>
      <c r="AK3" s="53"/>
      <c r="AL3" s="53">
        <v>1</v>
      </c>
      <c r="AM3" s="53"/>
      <c r="AN3" s="53"/>
      <c r="AO3" s="53"/>
      <c r="AP3" s="53"/>
      <c r="AQ3" s="53"/>
      <c r="AR3" s="53">
        <v>1</v>
      </c>
      <c r="AS3" s="53"/>
      <c r="AT3" s="53">
        <v>1</v>
      </c>
      <c r="AU3" s="53"/>
      <c r="AV3" s="53" t="s">
        <v>80</v>
      </c>
      <c r="AW3" s="53"/>
      <c r="AX3" s="53" t="s">
        <v>80</v>
      </c>
      <c r="AY3" s="53"/>
      <c r="AZ3" s="53"/>
      <c r="BA3" s="53">
        <v>1</v>
      </c>
      <c r="BB3" s="72"/>
      <c r="BC3" s="53"/>
      <c r="BD3" s="53" t="s">
        <v>80</v>
      </c>
      <c r="BE3" s="53"/>
      <c r="BF3" s="53">
        <v>1</v>
      </c>
      <c r="BG3" s="53"/>
      <c r="BH3" s="53">
        <v>1</v>
      </c>
      <c r="BI3" s="53"/>
      <c r="BJ3" s="53"/>
      <c r="BK3" s="53">
        <v>1</v>
      </c>
      <c r="BL3" s="53">
        <v>1</v>
      </c>
      <c r="BM3" s="53"/>
      <c r="BN3" s="53"/>
      <c r="BO3" s="53"/>
      <c r="BP3" s="53">
        <v>1</v>
      </c>
      <c r="BQ3" s="53"/>
      <c r="BR3" s="53"/>
      <c r="BS3" s="53"/>
      <c r="BT3" s="53"/>
      <c r="BU3" s="53">
        <v>1</v>
      </c>
      <c r="BV3" s="53">
        <v>1</v>
      </c>
      <c r="BW3" s="53"/>
      <c r="BX3" s="53">
        <v>1</v>
      </c>
      <c r="BY3" s="53"/>
    </row>
    <row r="4" spans="1:77">
      <c r="A4" s="73">
        <v>2</v>
      </c>
      <c r="B4" s="38">
        <v>266</v>
      </c>
      <c r="C4" s="74">
        <v>44936</v>
      </c>
      <c r="D4" s="74" t="s">
        <v>79</v>
      </c>
      <c r="E4" s="37">
        <v>1</v>
      </c>
      <c r="F4" s="37"/>
      <c r="G4" s="37"/>
      <c r="H4" s="37"/>
      <c r="I4" s="37"/>
      <c r="J4" s="37"/>
      <c r="K4" s="37"/>
      <c r="L4" s="37"/>
      <c r="M4" s="37"/>
      <c r="N4" s="37">
        <v>1</v>
      </c>
      <c r="O4" s="37"/>
      <c r="P4" s="38"/>
      <c r="Q4" s="75"/>
      <c r="R4" s="75">
        <v>1</v>
      </c>
      <c r="S4" s="75">
        <v>1</v>
      </c>
      <c r="T4" s="75"/>
      <c r="U4" s="75">
        <v>1</v>
      </c>
      <c r="V4" s="75"/>
      <c r="W4" s="75"/>
      <c r="X4" s="75">
        <v>1</v>
      </c>
      <c r="Y4" s="75"/>
      <c r="Z4" s="75"/>
      <c r="AA4" s="75"/>
      <c r="AB4" s="75">
        <v>1</v>
      </c>
      <c r="AC4" s="75"/>
      <c r="AD4" s="75">
        <v>1</v>
      </c>
      <c r="AE4" s="75"/>
      <c r="AF4" s="75"/>
      <c r="AG4" s="75"/>
      <c r="AH4" s="75">
        <v>1</v>
      </c>
      <c r="AI4" s="75"/>
      <c r="AJ4" s="75"/>
      <c r="AK4" s="75"/>
      <c r="AL4" s="75">
        <v>1</v>
      </c>
      <c r="AM4" s="75"/>
      <c r="AN4" s="75"/>
      <c r="AO4" s="75"/>
      <c r="AP4" s="75"/>
      <c r="AQ4" s="75">
        <v>1</v>
      </c>
      <c r="AR4" s="75">
        <v>1</v>
      </c>
      <c r="AS4" s="75"/>
      <c r="AT4" s="75"/>
      <c r="AU4" s="75"/>
      <c r="AV4" s="75"/>
      <c r="AW4" s="75">
        <v>1</v>
      </c>
      <c r="AX4" s="75">
        <v>1</v>
      </c>
      <c r="AY4" s="75"/>
      <c r="AZ4" s="75"/>
      <c r="BA4" s="75">
        <v>1</v>
      </c>
      <c r="BB4" s="75"/>
      <c r="BC4" s="75"/>
      <c r="BD4" s="75"/>
      <c r="BE4" s="75">
        <v>1</v>
      </c>
      <c r="BF4" s="75">
        <v>1</v>
      </c>
      <c r="BG4" s="75"/>
      <c r="BH4" s="75">
        <v>1</v>
      </c>
      <c r="BI4" s="75"/>
      <c r="BJ4" s="75"/>
      <c r="BK4" s="75">
        <v>1</v>
      </c>
      <c r="BL4" s="75">
        <v>1</v>
      </c>
      <c r="BM4" s="75"/>
      <c r="BN4" s="75"/>
      <c r="BO4" s="75"/>
      <c r="BP4" s="75">
        <v>1</v>
      </c>
      <c r="BQ4" s="75"/>
      <c r="BR4" s="75"/>
      <c r="BS4" s="75"/>
      <c r="BT4" s="75"/>
      <c r="BU4" s="75">
        <v>1</v>
      </c>
      <c r="BV4" s="75">
        <v>1</v>
      </c>
      <c r="BW4" s="75"/>
      <c r="BX4" s="75">
        <v>1</v>
      </c>
      <c r="BY4" s="75"/>
    </row>
    <row r="5" spans="1:77">
      <c r="A5" s="73">
        <v>3</v>
      </c>
      <c r="B5" s="38">
        <v>267</v>
      </c>
      <c r="C5" s="74">
        <v>44943</v>
      </c>
      <c r="D5" s="74" t="s">
        <v>81</v>
      </c>
      <c r="E5" s="37">
        <v>1</v>
      </c>
      <c r="F5" s="37"/>
      <c r="G5" s="37"/>
      <c r="H5" s="37"/>
      <c r="I5" s="37"/>
      <c r="J5" s="37"/>
      <c r="K5" s="37"/>
      <c r="L5" s="37"/>
      <c r="M5" s="37"/>
      <c r="N5" s="37">
        <v>1</v>
      </c>
      <c r="O5" s="37"/>
      <c r="P5" s="38"/>
      <c r="Q5" s="75"/>
      <c r="R5" s="75">
        <v>1</v>
      </c>
      <c r="S5" s="75">
        <v>1</v>
      </c>
      <c r="T5" s="75"/>
      <c r="U5" s="75">
        <v>1</v>
      </c>
      <c r="V5" s="75"/>
      <c r="W5" s="75"/>
      <c r="X5" s="75">
        <v>1</v>
      </c>
      <c r="Y5" s="75"/>
      <c r="Z5" s="75"/>
      <c r="AA5" s="75"/>
      <c r="AB5" s="75">
        <v>1</v>
      </c>
      <c r="AC5" s="75"/>
      <c r="AD5" s="75">
        <v>1</v>
      </c>
      <c r="AE5" s="75"/>
      <c r="AF5" s="75"/>
      <c r="AG5" s="75"/>
      <c r="AH5" s="75">
        <v>1</v>
      </c>
      <c r="AI5" s="75"/>
      <c r="AJ5" s="75"/>
      <c r="AK5" s="75"/>
      <c r="AL5" s="75">
        <v>1</v>
      </c>
      <c r="AM5" s="75"/>
      <c r="AN5" s="75"/>
      <c r="AO5" s="75"/>
      <c r="AP5" s="75"/>
      <c r="AQ5" s="75">
        <v>1</v>
      </c>
      <c r="AR5" s="75">
        <v>1</v>
      </c>
      <c r="AS5" s="75"/>
      <c r="AT5" s="75"/>
      <c r="AU5" s="75"/>
      <c r="AV5" s="75"/>
      <c r="AW5" s="75">
        <v>1</v>
      </c>
      <c r="AX5" s="75">
        <v>1</v>
      </c>
      <c r="AY5" s="75"/>
      <c r="AZ5" s="75"/>
      <c r="BA5" s="75">
        <v>1</v>
      </c>
      <c r="BB5" s="75"/>
      <c r="BC5" s="75"/>
      <c r="BD5" s="75"/>
      <c r="BE5" s="75">
        <v>1</v>
      </c>
      <c r="BF5" s="75">
        <v>1</v>
      </c>
      <c r="BG5" s="75"/>
      <c r="BH5" s="75">
        <v>1</v>
      </c>
      <c r="BI5" s="75"/>
      <c r="BJ5" s="75"/>
      <c r="BK5" s="75">
        <v>1</v>
      </c>
      <c r="BL5" s="75">
        <v>1</v>
      </c>
      <c r="BM5" s="75"/>
      <c r="BN5" s="75"/>
      <c r="BO5" s="75"/>
      <c r="BP5" s="75">
        <v>1</v>
      </c>
      <c r="BQ5" s="75"/>
      <c r="BR5" s="75"/>
      <c r="BS5" s="75"/>
      <c r="BT5" s="75"/>
      <c r="BU5" s="75">
        <v>1</v>
      </c>
      <c r="BV5" s="75">
        <v>1</v>
      </c>
      <c r="BW5" s="75"/>
      <c r="BX5" s="75">
        <v>1</v>
      </c>
      <c r="BY5" s="75"/>
    </row>
    <row r="6" spans="1:77">
      <c r="A6" s="45">
        <v>4</v>
      </c>
      <c r="B6" s="46">
        <v>268</v>
      </c>
      <c r="C6" s="47">
        <v>44950</v>
      </c>
      <c r="D6" s="47" t="s">
        <v>81</v>
      </c>
      <c r="E6" s="48">
        <v>1</v>
      </c>
      <c r="F6" s="48"/>
      <c r="G6" s="48"/>
      <c r="H6" s="48"/>
      <c r="I6" s="48"/>
      <c r="J6" s="48"/>
      <c r="K6" s="48"/>
      <c r="L6" s="48"/>
      <c r="M6" s="48"/>
      <c r="N6" s="48">
        <v>1</v>
      </c>
      <c r="O6" s="48"/>
      <c r="P6" s="46"/>
      <c r="Q6" s="40"/>
      <c r="R6" s="40">
        <v>1</v>
      </c>
      <c r="S6" s="40">
        <v>1</v>
      </c>
      <c r="T6" s="40"/>
      <c r="U6" s="40">
        <v>1</v>
      </c>
      <c r="V6" s="40"/>
      <c r="W6" s="40"/>
      <c r="X6" s="40">
        <v>1</v>
      </c>
      <c r="Y6" s="40"/>
      <c r="Z6" s="40"/>
      <c r="AA6" s="40"/>
      <c r="AB6" s="40">
        <v>1</v>
      </c>
      <c r="AC6" s="40"/>
      <c r="AD6" s="40">
        <v>1</v>
      </c>
      <c r="AE6" s="40"/>
      <c r="AF6" s="40"/>
      <c r="AG6" s="40"/>
      <c r="AH6" s="40">
        <v>1</v>
      </c>
      <c r="AI6" s="40"/>
      <c r="AJ6" s="40"/>
      <c r="AK6" s="40"/>
      <c r="AL6" s="40">
        <v>1</v>
      </c>
      <c r="AM6" s="40"/>
      <c r="AN6" s="40"/>
      <c r="AO6" s="40"/>
      <c r="AP6" s="40"/>
      <c r="AQ6" s="40">
        <v>1</v>
      </c>
      <c r="AR6" s="40">
        <v>1</v>
      </c>
      <c r="AS6" s="40"/>
      <c r="AT6" s="40"/>
      <c r="AU6" s="40"/>
      <c r="AV6" s="40"/>
      <c r="AW6" s="40">
        <v>1</v>
      </c>
      <c r="AX6" s="40">
        <v>1</v>
      </c>
      <c r="AY6" s="40"/>
      <c r="AZ6" s="40"/>
      <c r="BA6" s="40">
        <v>1</v>
      </c>
      <c r="BB6" s="40"/>
      <c r="BC6" s="40"/>
      <c r="BD6" s="40"/>
      <c r="BE6" s="40">
        <v>1</v>
      </c>
      <c r="BF6" s="40">
        <v>1</v>
      </c>
      <c r="BG6" s="40"/>
      <c r="BH6" s="40">
        <v>1</v>
      </c>
      <c r="BI6" s="40"/>
      <c r="BJ6" s="40"/>
      <c r="BK6" s="40">
        <v>1</v>
      </c>
      <c r="BL6" s="40">
        <v>1</v>
      </c>
      <c r="BM6" s="40"/>
      <c r="BN6" s="40"/>
      <c r="BO6" s="40"/>
      <c r="BP6" s="40">
        <v>1</v>
      </c>
      <c r="BQ6" s="40"/>
      <c r="BR6" s="40"/>
      <c r="BS6" s="40"/>
      <c r="BT6" s="40"/>
      <c r="BU6" s="40">
        <v>1</v>
      </c>
      <c r="BV6" s="40">
        <v>1</v>
      </c>
      <c r="BW6" s="40"/>
      <c r="BX6" s="40">
        <v>1</v>
      </c>
      <c r="BY6" s="40"/>
    </row>
    <row r="7" spans="1:77">
      <c r="A7" s="73">
        <v>5</v>
      </c>
      <c r="B7" s="38">
        <v>269</v>
      </c>
      <c r="C7" s="74">
        <v>44592</v>
      </c>
      <c r="D7" s="74" t="s">
        <v>82</v>
      </c>
      <c r="E7" s="37">
        <v>1</v>
      </c>
      <c r="F7" s="37"/>
      <c r="G7" s="37"/>
      <c r="H7" s="37"/>
      <c r="I7" s="37"/>
      <c r="J7" s="37"/>
      <c r="K7" s="37"/>
      <c r="L7" s="37"/>
      <c r="M7" s="37"/>
      <c r="N7" s="37">
        <v>1</v>
      </c>
      <c r="O7" s="37"/>
      <c r="P7" s="38"/>
      <c r="Q7" s="75"/>
      <c r="R7" s="75">
        <v>1</v>
      </c>
      <c r="S7" s="75">
        <v>1</v>
      </c>
      <c r="T7" s="75"/>
      <c r="U7" s="75" t="s">
        <v>80</v>
      </c>
      <c r="V7" s="75"/>
      <c r="W7" s="75"/>
      <c r="X7" s="75">
        <v>1</v>
      </c>
      <c r="Y7" s="75"/>
      <c r="Z7" s="75"/>
      <c r="AA7" s="75"/>
      <c r="AB7" s="75">
        <v>1</v>
      </c>
      <c r="AC7" s="75"/>
      <c r="AD7" s="75">
        <v>1</v>
      </c>
      <c r="AE7" s="75"/>
      <c r="AF7" s="75"/>
      <c r="AG7" s="75"/>
      <c r="AH7" s="75">
        <v>1</v>
      </c>
      <c r="AI7" s="75"/>
      <c r="AJ7" s="75"/>
      <c r="AK7" s="75"/>
      <c r="AL7" s="75">
        <v>1</v>
      </c>
      <c r="AM7" s="75"/>
      <c r="AN7" s="75"/>
      <c r="AO7" s="75"/>
      <c r="AP7" s="75"/>
      <c r="AQ7" s="75">
        <v>1</v>
      </c>
      <c r="AR7" s="75">
        <v>1</v>
      </c>
      <c r="AS7" s="75"/>
      <c r="AT7" s="75"/>
      <c r="AU7" s="75"/>
      <c r="AV7" s="75"/>
      <c r="AW7" s="75" t="s">
        <v>80</v>
      </c>
      <c r="AX7" s="75"/>
      <c r="AY7" s="75">
        <v>1</v>
      </c>
      <c r="AZ7" s="75"/>
      <c r="BA7" s="75">
        <v>1</v>
      </c>
      <c r="BB7" s="75"/>
      <c r="BC7" s="75"/>
      <c r="BD7" s="75"/>
      <c r="BE7" s="75">
        <v>1</v>
      </c>
      <c r="BF7" s="75">
        <v>1</v>
      </c>
      <c r="BG7" s="75"/>
      <c r="BH7" s="75">
        <v>1</v>
      </c>
      <c r="BI7" s="75"/>
      <c r="BJ7" s="75"/>
      <c r="BK7" s="75">
        <v>1</v>
      </c>
      <c r="BL7" s="75">
        <v>1</v>
      </c>
      <c r="BM7" s="75"/>
      <c r="BN7" s="75"/>
      <c r="BO7" s="75"/>
      <c r="BP7" s="75" t="s">
        <v>80</v>
      </c>
      <c r="BQ7" s="75"/>
      <c r="BR7" s="75"/>
      <c r="BS7" s="75"/>
      <c r="BT7" s="75"/>
      <c r="BU7" s="75">
        <v>1</v>
      </c>
      <c r="BV7" s="75">
        <v>1</v>
      </c>
      <c r="BW7" s="75"/>
      <c r="BX7" s="75">
        <v>1</v>
      </c>
      <c r="BY7" s="75"/>
    </row>
    <row r="8" spans="1:77">
      <c r="A8" s="73">
        <v>6</v>
      </c>
      <c r="B8" s="38">
        <v>270</v>
      </c>
      <c r="C8" s="74">
        <v>44964</v>
      </c>
      <c r="D8" s="74" t="s">
        <v>81</v>
      </c>
      <c r="E8" s="37">
        <v>1</v>
      </c>
      <c r="F8" s="37"/>
      <c r="G8" s="37"/>
      <c r="H8" s="37"/>
      <c r="I8" s="37"/>
      <c r="J8" s="37"/>
      <c r="K8" s="37"/>
      <c r="L8" s="37"/>
      <c r="M8" s="37"/>
      <c r="N8" s="37">
        <v>1</v>
      </c>
      <c r="O8" s="37"/>
      <c r="P8" s="38"/>
      <c r="Q8" s="75" t="s">
        <v>80</v>
      </c>
      <c r="R8" s="75"/>
      <c r="S8" s="75">
        <v>1</v>
      </c>
      <c r="T8" s="75"/>
      <c r="U8" s="75">
        <v>1</v>
      </c>
      <c r="V8" s="75"/>
      <c r="W8" s="75"/>
      <c r="X8" s="75">
        <v>1</v>
      </c>
      <c r="Y8" s="75"/>
      <c r="Z8" s="75"/>
      <c r="AA8" s="75"/>
      <c r="AB8" s="75">
        <v>1</v>
      </c>
      <c r="AC8" s="75"/>
      <c r="AD8" s="75">
        <v>1</v>
      </c>
      <c r="AE8" s="75"/>
      <c r="AF8" s="75"/>
      <c r="AG8" s="75"/>
      <c r="AH8" s="75">
        <v>1</v>
      </c>
      <c r="AI8" s="75"/>
      <c r="AJ8" s="75"/>
      <c r="AK8" s="75"/>
      <c r="AL8" s="75">
        <v>1</v>
      </c>
      <c r="AM8" s="75"/>
      <c r="AN8" s="75"/>
      <c r="AO8" s="75"/>
      <c r="AP8" s="75">
        <v>1</v>
      </c>
      <c r="AQ8" s="75"/>
      <c r="AR8" s="75">
        <v>1</v>
      </c>
      <c r="AS8" s="75"/>
      <c r="AT8" s="75">
        <v>1</v>
      </c>
      <c r="AU8" s="75"/>
      <c r="AV8" s="75"/>
      <c r="AW8" s="75"/>
      <c r="AX8" s="75">
        <v>1</v>
      </c>
      <c r="AY8" s="75"/>
      <c r="AZ8" s="75"/>
      <c r="BA8" s="75">
        <v>1</v>
      </c>
      <c r="BB8" s="75">
        <v>1</v>
      </c>
      <c r="BC8" s="75"/>
      <c r="BD8" s="75"/>
      <c r="BE8" s="75"/>
      <c r="BF8" s="75">
        <v>1</v>
      </c>
      <c r="BG8" s="75"/>
      <c r="BH8" s="75">
        <v>1</v>
      </c>
      <c r="BI8" s="75"/>
      <c r="BJ8" s="75">
        <v>1</v>
      </c>
      <c r="BK8" s="75"/>
      <c r="BL8" s="75">
        <v>1</v>
      </c>
      <c r="BM8" s="75"/>
      <c r="BN8" s="75"/>
      <c r="BO8" s="75"/>
      <c r="BP8" s="75">
        <v>1</v>
      </c>
      <c r="BQ8" s="75"/>
      <c r="BR8" s="75">
        <v>1</v>
      </c>
      <c r="BS8" s="75"/>
      <c r="BT8" s="75"/>
      <c r="BU8" s="75"/>
      <c r="BV8" s="75">
        <v>1</v>
      </c>
      <c r="BW8" s="75"/>
      <c r="BX8" s="75">
        <v>1</v>
      </c>
      <c r="BY8" s="75"/>
    </row>
    <row r="9" spans="1:77">
      <c r="A9" s="73">
        <v>7</v>
      </c>
      <c r="B9" s="38">
        <v>271</v>
      </c>
      <c r="C9" s="74">
        <v>44971</v>
      </c>
      <c r="D9" s="74" t="s">
        <v>81</v>
      </c>
      <c r="E9" s="37">
        <v>1</v>
      </c>
      <c r="F9" s="37"/>
      <c r="G9" s="37"/>
      <c r="H9" s="37"/>
      <c r="I9" s="37"/>
      <c r="J9" s="37"/>
      <c r="K9" s="37"/>
      <c r="L9" s="37"/>
      <c r="M9" s="37"/>
      <c r="N9" s="37">
        <v>1</v>
      </c>
      <c r="O9" s="37"/>
      <c r="P9" s="38"/>
      <c r="Q9" s="75">
        <v>1</v>
      </c>
      <c r="R9" s="75"/>
      <c r="S9" s="75">
        <v>1</v>
      </c>
      <c r="T9" s="75"/>
      <c r="U9" s="75">
        <v>1</v>
      </c>
      <c r="V9" s="75"/>
      <c r="W9" s="75"/>
      <c r="X9" s="75">
        <v>1</v>
      </c>
      <c r="Y9" s="75"/>
      <c r="Z9" s="75"/>
      <c r="AA9" s="75"/>
      <c r="AB9" s="75">
        <v>1</v>
      </c>
      <c r="AC9" s="75"/>
      <c r="AD9" s="75">
        <v>1</v>
      </c>
      <c r="AE9" s="75"/>
      <c r="AF9" s="75"/>
      <c r="AG9" s="75"/>
      <c r="AH9" s="75">
        <v>1</v>
      </c>
      <c r="AI9" s="75"/>
      <c r="AJ9" s="75"/>
      <c r="AK9" s="75"/>
      <c r="AL9" s="75">
        <v>1</v>
      </c>
      <c r="AM9" s="75"/>
      <c r="AN9" s="75"/>
      <c r="AO9" s="75"/>
      <c r="AP9" s="75">
        <v>1</v>
      </c>
      <c r="AQ9" s="75"/>
      <c r="AR9" s="75">
        <v>1</v>
      </c>
      <c r="AS9" s="75"/>
      <c r="AT9" s="75">
        <v>1</v>
      </c>
      <c r="AU9" s="75"/>
      <c r="AV9" s="75"/>
      <c r="AW9" s="75"/>
      <c r="AX9" s="75">
        <v>1</v>
      </c>
      <c r="AY9" s="75"/>
      <c r="AZ9" s="75"/>
      <c r="BA9" s="75">
        <v>1</v>
      </c>
      <c r="BB9" s="75">
        <v>1</v>
      </c>
      <c r="BC9" s="75"/>
      <c r="BD9" s="75"/>
      <c r="BE9" s="75"/>
      <c r="BF9" s="75">
        <v>1</v>
      </c>
      <c r="BG9" s="75"/>
      <c r="BH9" s="75">
        <v>1</v>
      </c>
      <c r="BI9" s="75"/>
      <c r="BJ9" s="75">
        <v>1</v>
      </c>
      <c r="BK9" s="75"/>
      <c r="BL9" s="75">
        <v>1</v>
      </c>
      <c r="BM9" s="75"/>
      <c r="BN9" s="75"/>
      <c r="BO9" s="75"/>
      <c r="BP9" s="75">
        <v>1</v>
      </c>
      <c r="BQ9" s="75"/>
      <c r="BR9" s="75">
        <v>1</v>
      </c>
      <c r="BS9" s="75"/>
      <c r="BT9" s="75"/>
      <c r="BU9" s="75"/>
      <c r="BV9" s="75">
        <v>1</v>
      </c>
      <c r="BW9" s="75"/>
      <c r="BX9" s="75">
        <v>1</v>
      </c>
      <c r="BY9" s="75"/>
    </row>
    <row r="10" spans="1:77">
      <c r="A10" s="78">
        <v>8</v>
      </c>
      <c r="B10" s="38">
        <v>272</v>
      </c>
      <c r="C10" s="79">
        <v>44985</v>
      </c>
      <c r="D10" s="80" t="s">
        <v>83</v>
      </c>
      <c r="E10" s="75">
        <v>1</v>
      </c>
      <c r="F10" s="75"/>
      <c r="G10" s="75"/>
      <c r="H10" s="75"/>
      <c r="I10" s="75"/>
      <c r="J10" s="75"/>
      <c r="K10" s="75"/>
      <c r="L10" s="75"/>
      <c r="M10" s="75"/>
      <c r="N10" s="75">
        <v>1</v>
      </c>
      <c r="O10" s="75"/>
      <c r="P10" s="38"/>
      <c r="Q10" s="75">
        <v>1</v>
      </c>
      <c r="R10" s="75"/>
      <c r="S10" s="75">
        <v>1</v>
      </c>
      <c r="T10" s="75"/>
      <c r="U10" s="75">
        <v>1</v>
      </c>
      <c r="V10" s="75"/>
      <c r="W10" s="75"/>
      <c r="X10" s="75">
        <v>1</v>
      </c>
      <c r="Y10" s="75"/>
      <c r="Z10" s="75"/>
      <c r="AA10" s="75"/>
      <c r="AB10" s="75">
        <v>1</v>
      </c>
      <c r="AC10" s="75"/>
      <c r="AD10" s="75" t="s">
        <v>80</v>
      </c>
      <c r="AE10" s="75"/>
      <c r="AF10" s="75"/>
      <c r="AG10" s="75"/>
      <c r="AH10" s="75">
        <v>1</v>
      </c>
      <c r="AI10" s="75"/>
      <c r="AJ10" s="75"/>
      <c r="AK10" s="75"/>
      <c r="AL10" s="75">
        <v>1</v>
      </c>
      <c r="AM10" s="75"/>
      <c r="AN10" s="75"/>
      <c r="AO10" s="75"/>
      <c r="AP10" s="75" t="s">
        <v>80</v>
      </c>
      <c r="AQ10" s="75"/>
      <c r="AR10" s="75">
        <v>1</v>
      </c>
      <c r="AS10" s="75"/>
      <c r="AT10" s="75">
        <v>1</v>
      </c>
      <c r="AU10" s="75"/>
      <c r="AV10" s="75"/>
      <c r="AW10" s="75"/>
      <c r="AX10" s="75">
        <v>1</v>
      </c>
      <c r="AY10" s="75"/>
      <c r="AZ10" s="75"/>
      <c r="BA10" s="75">
        <v>1</v>
      </c>
      <c r="BB10" s="75">
        <v>1</v>
      </c>
      <c r="BC10" s="75"/>
      <c r="BD10" s="75"/>
      <c r="BE10" s="75"/>
      <c r="BF10" s="75">
        <v>1</v>
      </c>
      <c r="BG10" s="75"/>
      <c r="BH10" s="75">
        <v>1</v>
      </c>
      <c r="BI10" s="75"/>
      <c r="BJ10" s="75">
        <v>1</v>
      </c>
      <c r="BK10" s="75"/>
      <c r="BL10" s="75">
        <v>1</v>
      </c>
      <c r="BM10" s="75"/>
      <c r="BN10" s="75"/>
      <c r="BO10" s="75"/>
      <c r="BP10" s="75">
        <v>1</v>
      </c>
      <c r="BQ10" s="75"/>
      <c r="BR10" s="75">
        <v>1</v>
      </c>
      <c r="BS10" s="75"/>
      <c r="BT10" s="75"/>
      <c r="BU10" s="75"/>
      <c r="BV10" s="75"/>
      <c r="BW10" s="75">
        <v>1</v>
      </c>
      <c r="BX10" s="75">
        <v>1</v>
      </c>
      <c r="BY10" s="75"/>
    </row>
    <row r="11" spans="1:77">
      <c r="A11" s="78">
        <v>9</v>
      </c>
      <c r="B11" s="38">
        <v>273</v>
      </c>
      <c r="C11" s="79">
        <v>44992</v>
      </c>
      <c r="D11" s="80" t="s">
        <v>81</v>
      </c>
      <c r="E11" s="75">
        <v>1</v>
      </c>
      <c r="F11" s="75"/>
      <c r="G11" s="75"/>
      <c r="H11" s="75"/>
      <c r="I11" s="75"/>
      <c r="J11" s="75"/>
      <c r="K11" s="75"/>
      <c r="L11" s="75"/>
      <c r="M11" s="75"/>
      <c r="N11" s="75">
        <v>1</v>
      </c>
      <c r="O11" s="75"/>
      <c r="P11" s="38"/>
      <c r="Q11" s="75">
        <v>1</v>
      </c>
      <c r="R11" s="75"/>
      <c r="S11" s="75">
        <v>1</v>
      </c>
      <c r="T11" s="75"/>
      <c r="U11" s="75">
        <v>1</v>
      </c>
      <c r="V11" s="75"/>
      <c r="W11" s="75"/>
      <c r="X11" s="75">
        <v>1</v>
      </c>
      <c r="Y11" s="75"/>
      <c r="Z11" s="75"/>
      <c r="AA11" s="75"/>
      <c r="AB11" s="75">
        <v>1</v>
      </c>
      <c r="AC11" s="75"/>
      <c r="AD11" s="75">
        <v>1</v>
      </c>
      <c r="AE11" s="75"/>
      <c r="AF11" s="75"/>
      <c r="AG11" s="75"/>
      <c r="AH11" s="75">
        <v>1</v>
      </c>
      <c r="AI11" s="75"/>
      <c r="AJ11" s="75"/>
      <c r="AK11" s="75"/>
      <c r="AL11" s="75">
        <v>1</v>
      </c>
      <c r="AM11" s="75"/>
      <c r="AN11" s="75"/>
      <c r="AO11" s="75"/>
      <c r="AP11" s="75">
        <v>1</v>
      </c>
      <c r="AQ11" s="75"/>
      <c r="AR11" s="75">
        <v>1</v>
      </c>
      <c r="AS11" s="75"/>
      <c r="AT11" s="75">
        <v>1</v>
      </c>
      <c r="AU11" s="75"/>
      <c r="AV11" s="75"/>
      <c r="AW11" s="75"/>
      <c r="AX11" s="75">
        <v>1</v>
      </c>
      <c r="AY11" s="75"/>
      <c r="AZ11" s="75"/>
      <c r="BA11" s="75">
        <v>1</v>
      </c>
      <c r="BB11" s="75"/>
      <c r="BC11" s="75">
        <v>1</v>
      </c>
      <c r="BD11" s="75"/>
      <c r="BE11" s="75"/>
      <c r="BF11" s="75">
        <v>1</v>
      </c>
      <c r="BG11" s="75"/>
      <c r="BH11" s="75">
        <v>1</v>
      </c>
      <c r="BI11" s="75"/>
      <c r="BJ11" s="75">
        <v>1</v>
      </c>
      <c r="BK11" s="75"/>
      <c r="BL11" s="75">
        <v>1</v>
      </c>
      <c r="BM11" s="75"/>
      <c r="BN11" s="75"/>
      <c r="BO11" s="75"/>
      <c r="BP11" s="75">
        <v>1</v>
      </c>
      <c r="BQ11" s="75"/>
      <c r="BR11" s="75">
        <v>1</v>
      </c>
      <c r="BS11" s="75"/>
      <c r="BT11" s="75"/>
      <c r="BU11" s="75"/>
      <c r="BV11" s="75">
        <v>1</v>
      </c>
      <c r="BW11" s="75"/>
      <c r="BX11" s="75">
        <v>1</v>
      </c>
      <c r="BY11" s="75"/>
    </row>
    <row r="12" spans="1:77">
      <c r="A12" s="82">
        <v>10</v>
      </c>
      <c r="B12" s="38">
        <v>274</v>
      </c>
      <c r="C12" s="79">
        <v>44999</v>
      </c>
      <c r="D12" s="80" t="s">
        <v>81</v>
      </c>
      <c r="E12" s="75">
        <v>1</v>
      </c>
      <c r="F12" s="75"/>
      <c r="G12" s="75"/>
      <c r="H12" s="75"/>
      <c r="I12" s="75"/>
      <c r="J12" s="75"/>
      <c r="K12" s="75"/>
      <c r="L12" s="75"/>
      <c r="M12" s="75"/>
      <c r="N12" s="75">
        <v>1</v>
      </c>
      <c r="O12" s="75"/>
      <c r="P12" s="38"/>
      <c r="Q12" s="75">
        <v>1</v>
      </c>
      <c r="R12" s="75"/>
      <c r="S12" s="75">
        <v>1</v>
      </c>
      <c r="T12" s="75"/>
      <c r="U12" s="75">
        <v>1</v>
      </c>
      <c r="V12" s="75"/>
      <c r="W12" s="75"/>
      <c r="X12" s="75">
        <v>1</v>
      </c>
      <c r="Y12" s="75"/>
      <c r="Z12" s="75"/>
      <c r="AA12" s="75"/>
      <c r="AB12" s="75">
        <v>1</v>
      </c>
      <c r="AC12" s="75"/>
      <c r="AD12" s="75" t="s">
        <v>80</v>
      </c>
      <c r="AE12" s="75"/>
      <c r="AF12" s="75"/>
      <c r="AG12" s="75"/>
      <c r="AH12" s="75">
        <v>1</v>
      </c>
      <c r="AI12" s="75"/>
      <c r="AJ12" s="75"/>
      <c r="AK12" s="75"/>
      <c r="AL12" s="75">
        <v>1</v>
      </c>
      <c r="AM12" s="75"/>
      <c r="AN12" s="75"/>
      <c r="AO12" s="75"/>
      <c r="AP12" s="75">
        <v>1</v>
      </c>
      <c r="AQ12" s="75"/>
      <c r="AR12" s="75">
        <v>1</v>
      </c>
      <c r="AS12" s="75"/>
      <c r="AT12" s="75">
        <v>1</v>
      </c>
      <c r="AU12" s="75"/>
      <c r="AV12" s="75"/>
      <c r="AW12" s="75"/>
      <c r="AX12" s="75">
        <v>1</v>
      </c>
      <c r="AY12" s="75"/>
      <c r="AZ12" s="75"/>
      <c r="BA12" s="75">
        <v>1</v>
      </c>
      <c r="BB12" s="75"/>
      <c r="BC12" s="75">
        <v>1</v>
      </c>
      <c r="BD12" s="75"/>
      <c r="BE12" s="75"/>
      <c r="BF12" s="75">
        <v>1</v>
      </c>
      <c r="BG12" s="75"/>
      <c r="BH12" s="75">
        <v>1</v>
      </c>
      <c r="BI12" s="75"/>
      <c r="BJ12" s="75">
        <v>1</v>
      </c>
      <c r="BK12" s="75"/>
      <c r="BL12" s="75">
        <v>1</v>
      </c>
      <c r="BM12" s="75"/>
      <c r="BN12" s="75"/>
      <c r="BO12" s="75"/>
      <c r="BP12" s="75">
        <v>1</v>
      </c>
      <c r="BQ12" s="75"/>
      <c r="BR12" s="75">
        <v>1</v>
      </c>
      <c r="BS12" s="75"/>
      <c r="BT12" s="75"/>
      <c r="BU12" s="75"/>
      <c r="BV12" s="75">
        <v>1</v>
      </c>
      <c r="BW12" s="75"/>
      <c r="BX12" s="75">
        <v>1</v>
      </c>
      <c r="BY12" s="75"/>
    </row>
    <row r="13" spans="1:77" ht="27">
      <c r="A13" s="78">
        <v>11</v>
      </c>
      <c r="B13" s="38">
        <v>275</v>
      </c>
      <c r="C13" s="79">
        <v>45006</v>
      </c>
      <c r="D13" s="80" t="s">
        <v>84</v>
      </c>
      <c r="E13" s="75"/>
      <c r="F13" s="75">
        <v>1</v>
      </c>
      <c r="G13" s="75"/>
      <c r="H13" s="75"/>
      <c r="I13" s="75"/>
      <c r="J13" s="75"/>
      <c r="K13" s="75"/>
      <c r="L13" s="75"/>
      <c r="M13" s="75"/>
      <c r="N13" s="75">
        <v>1</v>
      </c>
      <c r="O13" s="75"/>
      <c r="P13" s="38"/>
      <c r="Q13" s="75">
        <v>1</v>
      </c>
      <c r="R13" s="75"/>
      <c r="S13" s="75">
        <v>1</v>
      </c>
      <c r="T13" s="75"/>
      <c r="U13" s="75"/>
      <c r="V13" s="75" t="s">
        <v>80</v>
      </c>
      <c r="W13" s="75"/>
      <c r="X13" s="75" t="s">
        <v>80</v>
      </c>
      <c r="Y13" s="75"/>
      <c r="Z13" s="75"/>
      <c r="AA13" s="75"/>
      <c r="AB13" s="75">
        <v>1</v>
      </c>
      <c r="AC13" s="75"/>
      <c r="AD13" s="75">
        <v>1</v>
      </c>
      <c r="AE13" s="75"/>
      <c r="AF13" s="75"/>
      <c r="AG13" s="75"/>
      <c r="AH13" s="75">
        <v>1</v>
      </c>
      <c r="AI13" s="75"/>
      <c r="AJ13" s="75"/>
      <c r="AK13" s="75"/>
      <c r="AL13" s="75">
        <v>1</v>
      </c>
      <c r="AM13" s="75"/>
      <c r="AN13" s="75"/>
      <c r="AO13" s="75"/>
      <c r="AP13" s="75">
        <v>1</v>
      </c>
      <c r="AQ13" s="75"/>
      <c r="AR13" s="75">
        <v>1</v>
      </c>
      <c r="AS13" s="75"/>
      <c r="AT13" s="75">
        <v>1</v>
      </c>
      <c r="AU13" s="75"/>
      <c r="AV13" s="75"/>
      <c r="AW13" s="75"/>
      <c r="AX13" s="75">
        <v>1</v>
      </c>
      <c r="AY13" s="75"/>
      <c r="AZ13" s="75"/>
      <c r="BA13" s="75">
        <v>1</v>
      </c>
      <c r="BB13" s="75">
        <v>1</v>
      </c>
      <c r="BC13" s="75"/>
      <c r="BD13" s="75"/>
      <c r="BE13" s="75"/>
      <c r="BF13" s="75"/>
      <c r="BG13" s="75" t="s">
        <v>80</v>
      </c>
      <c r="BH13" s="75">
        <v>1</v>
      </c>
      <c r="BI13" s="75"/>
      <c r="BJ13" s="75">
        <v>1</v>
      </c>
      <c r="BK13" s="75"/>
      <c r="BL13" s="75">
        <v>1</v>
      </c>
      <c r="BM13" s="75"/>
      <c r="BN13" s="75"/>
      <c r="BO13" s="75"/>
      <c r="BP13" s="75">
        <v>1</v>
      </c>
      <c r="BQ13" s="75"/>
      <c r="BR13" s="75">
        <v>1</v>
      </c>
      <c r="BS13" s="75"/>
      <c r="BT13" s="75"/>
      <c r="BU13" s="75"/>
      <c r="BV13" s="75">
        <v>1</v>
      </c>
      <c r="BW13" s="75"/>
      <c r="BX13" s="75">
        <v>1</v>
      </c>
      <c r="BY13" s="75"/>
    </row>
    <row r="14" spans="1:77">
      <c r="A14" s="78">
        <v>12</v>
      </c>
      <c r="B14" s="38">
        <v>276</v>
      </c>
      <c r="C14" s="79">
        <v>45013</v>
      </c>
      <c r="D14" s="80" t="s">
        <v>85</v>
      </c>
      <c r="E14" s="75">
        <v>1</v>
      </c>
      <c r="F14" s="75"/>
      <c r="G14" s="75"/>
      <c r="H14" s="75"/>
      <c r="I14" s="75"/>
      <c r="J14" s="75"/>
      <c r="K14" s="75">
        <v>1</v>
      </c>
      <c r="L14" s="75"/>
      <c r="M14" s="75"/>
      <c r="N14" s="75"/>
      <c r="O14" s="75"/>
      <c r="P14" s="38"/>
      <c r="Q14" s="75">
        <v>1</v>
      </c>
      <c r="R14" s="75"/>
      <c r="S14" s="75">
        <v>1</v>
      </c>
      <c r="T14" s="75"/>
      <c r="U14" s="75"/>
      <c r="V14" s="75">
        <v>1</v>
      </c>
      <c r="W14" s="75"/>
      <c r="X14" s="75">
        <v>1</v>
      </c>
      <c r="Y14" s="75"/>
      <c r="Z14" s="75"/>
      <c r="AA14" s="75"/>
      <c r="AB14" s="75">
        <v>1</v>
      </c>
      <c r="AC14" s="75"/>
      <c r="AD14" s="75">
        <v>1</v>
      </c>
      <c r="AE14" s="75"/>
      <c r="AF14" s="75"/>
      <c r="AG14" s="75"/>
      <c r="AH14" s="75">
        <v>1</v>
      </c>
      <c r="AI14" s="75"/>
      <c r="AJ14" s="75"/>
      <c r="AK14" s="75"/>
      <c r="AL14" s="75">
        <v>1</v>
      </c>
      <c r="AM14" s="75"/>
      <c r="AN14" s="75"/>
      <c r="AO14" s="75"/>
      <c r="AP14" s="75">
        <v>1</v>
      </c>
      <c r="AQ14" s="75"/>
      <c r="AR14" s="75">
        <v>1</v>
      </c>
      <c r="AS14" s="75"/>
      <c r="AT14" s="75">
        <v>1</v>
      </c>
      <c r="AU14" s="75"/>
      <c r="AV14" s="75"/>
      <c r="AW14" s="75"/>
      <c r="AX14" s="75" t="s">
        <v>80</v>
      </c>
      <c r="AY14" s="75"/>
      <c r="AZ14" s="75"/>
      <c r="BA14" s="75">
        <v>1</v>
      </c>
      <c r="BB14" s="75">
        <v>1</v>
      </c>
      <c r="BC14" s="75"/>
      <c r="BD14" s="75"/>
      <c r="BE14" s="75"/>
      <c r="BF14" s="75">
        <v>1</v>
      </c>
      <c r="BG14" s="75"/>
      <c r="BH14" s="75">
        <v>1</v>
      </c>
      <c r="BI14" s="75"/>
      <c r="BJ14" s="75">
        <v>1</v>
      </c>
      <c r="BK14" s="75"/>
      <c r="BL14" s="75">
        <v>1</v>
      </c>
      <c r="BM14" s="75"/>
      <c r="BN14" s="75"/>
      <c r="BO14" s="75"/>
      <c r="BP14" s="75">
        <v>1</v>
      </c>
      <c r="BQ14" s="75"/>
      <c r="BR14" s="75">
        <v>1</v>
      </c>
      <c r="BS14" s="75"/>
      <c r="BT14" s="75"/>
      <c r="BU14" s="75"/>
      <c r="BV14" s="75">
        <v>1</v>
      </c>
      <c r="BW14" s="75"/>
      <c r="BX14" s="75">
        <v>1</v>
      </c>
      <c r="BY14" s="75"/>
    </row>
    <row r="15" spans="1:77">
      <c r="A15" s="78">
        <v>13</v>
      </c>
      <c r="B15" s="38">
        <v>277</v>
      </c>
      <c r="C15" s="79">
        <v>45020</v>
      </c>
      <c r="D15" s="80" t="s">
        <v>81</v>
      </c>
      <c r="E15" s="75">
        <v>1</v>
      </c>
      <c r="F15" s="75"/>
      <c r="G15" s="75"/>
      <c r="H15" s="75"/>
      <c r="I15" s="75"/>
      <c r="J15" s="75"/>
      <c r="K15" s="75"/>
      <c r="L15" s="75"/>
      <c r="M15" s="75"/>
      <c r="N15" s="75">
        <v>1</v>
      </c>
      <c r="O15" s="75"/>
      <c r="P15" s="83"/>
      <c r="Q15" s="75">
        <v>1</v>
      </c>
      <c r="R15" s="75"/>
      <c r="S15" s="75">
        <v>1</v>
      </c>
      <c r="T15" s="75"/>
      <c r="U15" s="75"/>
      <c r="V15" s="75">
        <v>1</v>
      </c>
      <c r="W15" s="75"/>
      <c r="X15" s="75">
        <v>1</v>
      </c>
      <c r="Y15" s="75"/>
      <c r="Z15" s="75"/>
      <c r="AA15" s="75"/>
      <c r="AB15" s="75">
        <v>1</v>
      </c>
      <c r="AC15" s="75"/>
      <c r="AD15" s="75">
        <v>1</v>
      </c>
      <c r="AE15" s="75"/>
      <c r="AF15" s="75"/>
      <c r="AG15" s="75"/>
      <c r="AH15" s="75">
        <v>1</v>
      </c>
      <c r="AI15" s="75"/>
      <c r="AJ15" s="75"/>
      <c r="AK15" s="75"/>
      <c r="AL15" s="75">
        <v>1</v>
      </c>
      <c r="AM15" s="75"/>
      <c r="AN15" s="75"/>
      <c r="AO15" s="75"/>
      <c r="AP15" s="75">
        <v>1</v>
      </c>
      <c r="AQ15" s="75"/>
      <c r="AR15" s="75">
        <v>1</v>
      </c>
      <c r="AS15" s="75"/>
      <c r="AT15" s="75">
        <v>1</v>
      </c>
      <c r="AU15" s="75"/>
      <c r="AV15" s="75"/>
      <c r="AW15" s="75"/>
      <c r="AX15" s="75">
        <v>1</v>
      </c>
      <c r="AY15" s="75"/>
      <c r="AZ15" s="75"/>
      <c r="BA15" s="75">
        <v>1</v>
      </c>
      <c r="BB15" s="75">
        <v>1</v>
      </c>
      <c r="BC15" s="75"/>
      <c r="BD15" s="75"/>
      <c r="BE15" s="75"/>
      <c r="BF15" s="75">
        <v>1</v>
      </c>
      <c r="BG15" s="75"/>
      <c r="BH15" s="75">
        <v>1</v>
      </c>
      <c r="BI15" s="75"/>
      <c r="BJ15" s="75">
        <v>1</v>
      </c>
      <c r="BK15" s="75"/>
      <c r="BL15" s="75">
        <v>1</v>
      </c>
      <c r="BM15" s="75"/>
      <c r="BN15" s="75"/>
      <c r="BO15" s="75"/>
      <c r="BP15" s="75">
        <v>1</v>
      </c>
      <c r="BQ15" s="75"/>
      <c r="BR15" s="75">
        <v>1</v>
      </c>
      <c r="BS15" s="75"/>
      <c r="BT15" s="75"/>
      <c r="BU15" s="75"/>
      <c r="BV15" s="75">
        <v>1</v>
      </c>
      <c r="BW15" s="75"/>
      <c r="BX15" s="75">
        <v>1</v>
      </c>
      <c r="BY15" s="75"/>
    </row>
    <row r="16" spans="1:77">
      <c r="A16" s="78">
        <v>14</v>
      </c>
      <c r="B16" s="38">
        <v>278</v>
      </c>
      <c r="C16" s="79">
        <v>45027</v>
      </c>
      <c r="D16" s="80" t="s">
        <v>81</v>
      </c>
      <c r="E16" s="75">
        <v>1</v>
      </c>
      <c r="F16" s="75"/>
      <c r="G16" s="75"/>
      <c r="H16" s="75"/>
      <c r="I16" s="75"/>
      <c r="J16" s="75"/>
      <c r="K16" s="75"/>
      <c r="L16" s="75"/>
      <c r="M16" s="75"/>
      <c r="N16" s="75">
        <v>1</v>
      </c>
      <c r="O16" s="75"/>
      <c r="P16" s="38"/>
      <c r="Q16" s="75">
        <v>1</v>
      </c>
      <c r="R16" s="75"/>
      <c r="S16" s="75">
        <v>1</v>
      </c>
      <c r="T16" s="75"/>
      <c r="U16" s="75"/>
      <c r="V16" s="75">
        <v>1</v>
      </c>
      <c r="W16" s="75"/>
      <c r="X16" s="75">
        <v>1</v>
      </c>
      <c r="Y16" s="75"/>
      <c r="Z16" s="75"/>
      <c r="AA16" s="75"/>
      <c r="AB16" s="75">
        <v>1</v>
      </c>
      <c r="AC16" s="75"/>
      <c r="AD16" s="75">
        <v>1</v>
      </c>
      <c r="AE16" s="75"/>
      <c r="AF16" s="75"/>
      <c r="AG16" s="75"/>
      <c r="AH16" s="75">
        <v>1</v>
      </c>
      <c r="AI16" s="75"/>
      <c r="AJ16" s="75"/>
      <c r="AK16" s="75"/>
      <c r="AL16" s="75">
        <v>1</v>
      </c>
      <c r="AM16" s="75"/>
      <c r="AN16" s="75"/>
      <c r="AO16" s="75"/>
      <c r="AP16" s="75">
        <v>1</v>
      </c>
      <c r="AQ16" s="75"/>
      <c r="AR16" s="75">
        <v>1</v>
      </c>
      <c r="AS16" s="75"/>
      <c r="AT16" s="75">
        <v>1</v>
      </c>
      <c r="AU16" s="75"/>
      <c r="AV16" s="75"/>
      <c r="AW16" s="75"/>
      <c r="AX16" s="75">
        <v>1</v>
      </c>
      <c r="AY16" s="75"/>
      <c r="AZ16" s="75"/>
      <c r="BA16" s="75">
        <v>1</v>
      </c>
      <c r="BB16" s="75">
        <v>1</v>
      </c>
      <c r="BC16" s="75"/>
      <c r="BD16" s="75"/>
      <c r="BE16" s="75"/>
      <c r="BF16" s="75">
        <v>1</v>
      </c>
      <c r="BG16" s="75"/>
      <c r="BH16" s="75">
        <v>1</v>
      </c>
      <c r="BI16" s="75"/>
      <c r="BJ16" s="75">
        <v>1</v>
      </c>
      <c r="BK16" s="75"/>
      <c r="BL16" s="75">
        <v>1</v>
      </c>
      <c r="BM16" s="75"/>
      <c r="BN16" s="75"/>
      <c r="BO16" s="75"/>
      <c r="BP16" s="75">
        <v>1</v>
      </c>
      <c r="BQ16" s="75"/>
      <c r="BR16" s="75">
        <v>1</v>
      </c>
      <c r="BS16" s="75"/>
      <c r="BT16" s="75"/>
      <c r="BU16" s="75"/>
      <c r="BV16" s="75">
        <v>1</v>
      </c>
      <c r="BW16" s="75"/>
      <c r="BX16" s="75">
        <v>1</v>
      </c>
      <c r="BY16" s="75"/>
    </row>
    <row r="17" spans="1:80">
      <c r="A17" s="78">
        <v>15</v>
      </c>
      <c r="B17" s="38">
        <v>279</v>
      </c>
      <c r="C17" s="79">
        <v>45034</v>
      </c>
      <c r="D17" s="80" t="s">
        <v>81</v>
      </c>
      <c r="E17" s="75">
        <v>1</v>
      </c>
      <c r="F17" s="75"/>
      <c r="G17" s="75"/>
      <c r="H17" s="75"/>
      <c r="I17" s="75"/>
      <c r="J17" s="75"/>
      <c r="K17" s="75"/>
      <c r="L17" s="75"/>
      <c r="M17" s="75"/>
      <c r="N17" s="75">
        <v>1</v>
      </c>
      <c r="O17" s="75"/>
      <c r="P17" s="38"/>
      <c r="Q17" s="75">
        <v>1</v>
      </c>
      <c r="R17" s="75"/>
      <c r="S17" s="75">
        <v>1</v>
      </c>
      <c r="T17" s="75"/>
      <c r="U17" s="75"/>
      <c r="V17" s="75">
        <v>1</v>
      </c>
      <c r="W17" s="75"/>
      <c r="X17" s="75">
        <v>1</v>
      </c>
      <c r="Y17" s="75"/>
      <c r="Z17" s="75"/>
      <c r="AA17" s="75"/>
      <c r="AB17" s="75">
        <v>1</v>
      </c>
      <c r="AC17" s="75"/>
      <c r="AD17" s="75">
        <v>1</v>
      </c>
      <c r="AE17" s="75"/>
      <c r="AF17" s="75"/>
      <c r="AG17" s="75"/>
      <c r="AH17" s="75">
        <v>1</v>
      </c>
      <c r="AI17" s="75"/>
      <c r="AJ17" s="75"/>
      <c r="AK17" s="75"/>
      <c r="AL17" s="75">
        <v>1</v>
      </c>
      <c r="AM17" s="75"/>
      <c r="AN17" s="75"/>
      <c r="AO17" s="75"/>
      <c r="AP17" s="75">
        <v>1</v>
      </c>
      <c r="AQ17" s="75"/>
      <c r="AR17" s="75">
        <v>1</v>
      </c>
      <c r="AS17" s="75"/>
      <c r="AT17" s="75">
        <v>1</v>
      </c>
      <c r="AU17" s="75"/>
      <c r="AV17" s="75"/>
      <c r="AW17" s="75"/>
      <c r="AX17" s="75">
        <v>1</v>
      </c>
      <c r="AY17" s="75"/>
      <c r="AZ17" s="75"/>
      <c r="BA17" s="75">
        <v>1</v>
      </c>
      <c r="BB17" s="75">
        <v>1</v>
      </c>
      <c r="BC17" s="75"/>
      <c r="BD17" s="75"/>
      <c r="BE17" s="75"/>
      <c r="BF17" s="75">
        <v>1</v>
      </c>
      <c r="BG17" s="75"/>
      <c r="BH17" s="75">
        <v>1</v>
      </c>
      <c r="BI17" s="75"/>
      <c r="BJ17" s="75">
        <v>1</v>
      </c>
      <c r="BK17" s="75"/>
      <c r="BL17" s="75">
        <v>1</v>
      </c>
      <c r="BM17" s="75"/>
      <c r="BN17" s="75"/>
      <c r="BO17" s="75"/>
      <c r="BP17" s="75" t="s">
        <v>80</v>
      </c>
      <c r="BQ17" s="75"/>
      <c r="BR17" s="75">
        <v>1</v>
      </c>
      <c r="BS17" s="75"/>
      <c r="BT17" s="75"/>
      <c r="BU17" s="75"/>
      <c r="BV17" s="75">
        <v>1</v>
      </c>
      <c r="BW17" s="75"/>
      <c r="BX17" s="75">
        <v>1</v>
      </c>
      <c r="BY17" s="75"/>
    </row>
    <row r="18" spans="1:80">
      <c r="A18" s="78">
        <v>16</v>
      </c>
      <c r="B18" s="38">
        <v>280</v>
      </c>
      <c r="C18" s="79">
        <v>45041</v>
      </c>
      <c r="D18" s="80" t="s">
        <v>81</v>
      </c>
      <c r="E18" s="75">
        <v>1</v>
      </c>
      <c r="F18" s="75"/>
      <c r="G18" s="75"/>
      <c r="H18" s="75"/>
      <c r="I18" s="75"/>
      <c r="J18" s="75"/>
      <c r="K18" s="75"/>
      <c r="L18" s="75"/>
      <c r="M18" s="75"/>
      <c r="N18" s="75">
        <v>1</v>
      </c>
      <c r="O18" s="75"/>
      <c r="P18" s="38"/>
      <c r="Q18" s="75">
        <v>1</v>
      </c>
      <c r="R18" s="75"/>
      <c r="S18" s="75">
        <v>1</v>
      </c>
      <c r="T18" s="75"/>
      <c r="U18" s="75"/>
      <c r="V18" s="75">
        <v>1</v>
      </c>
      <c r="W18" s="75"/>
      <c r="X18" s="75">
        <v>1</v>
      </c>
      <c r="Y18" s="75"/>
      <c r="Z18" s="75"/>
      <c r="AA18" s="75"/>
      <c r="AB18" s="75">
        <v>1</v>
      </c>
      <c r="AC18" s="75"/>
      <c r="AD18" s="75">
        <v>1</v>
      </c>
      <c r="AE18" s="75"/>
      <c r="AF18" s="75"/>
      <c r="AG18" s="75"/>
      <c r="AH18" s="75">
        <v>1</v>
      </c>
      <c r="AI18" s="75"/>
      <c r="AJ18" s="75"/>
      <c r="AK18" s="75"/>
      <c r="AL18" s="75">
        <v>1</v>
      </c>
      <c r="AM18" s="75"/>
      <c r="AN18" s="75"/>
      <c r="AO18" s="75"/>
      <c r="AP18" s="75">
        <v>1</v>
      </c>
      <c r="AQ18" s="75"/>
      <c r="AR18" s="75">
        <v>1</v>
      </c>
      <c r="AS18" s="75"/>
      <c r="AT18" s="75">
        <v>1</v>
      </c>
      <c r="AU18" s="75"/>
      <c r="AV18" s="75"/>
      <c r="AW18" s="75"/>
      <c r="AX18" s="75">
        <v>1</v>
      </c>
      <c r="AY18" s="75"/>
      <c r="AZ18" s="75"/>
      <c r="BA18" s="75">
        <v>1</v>
      </c>
      <c r="BB18" s="75">
        <v>1</v>
      </c>
      <c r="BC18" s="75"/>
      <c r="BD18" s="75"/>
      <c r="BE18" s="75"/>
      <c r="BF18" s="75">
        <v>1</v>
      </c>
      <c r="BG18" s="75"/>
      <c r="BH18" s="75">
        <v>1</v>
      </c>
      <c r="BI18" s="75"/>
      <c r="BJ18" s="75">
        <v>1</v>
      </c>
      <c r="BK18" s="75"/>
      <c r="BL18" s="75">
        <v>1</v>
      </c>
      <c r="BM18" s="75"/>
      <c r="BN18" s="75"/>
      <c r="BO18" s="75"/>
      <c r="BP18" s="75">
        <v>1</v>
      </c>
      <c r="BQ18" s="75"/>
      <c r="BR18" s="75">
        <v>1</v>
      </c>
      <c r="BS18" s="75"/>
      <c r="BT18" s="75"/>
      <c r="BU18" s="75"/>
      <c r="BV18" s="75">
        <v>1</v>
      </c>
      <c r="BW18" s="75"/>
      <c r="BX18" s="75">
        <v>1</v>
      </c>
      <c r="BY18" s="75"/>
    </row>
    <row r="19" spans="1:80" ht="27">
      <c r="A19" s="81">
        <v>17</v>
      </c>
      <c r="B19" s="46">
        <v>281</v>
      </c>
      <c r="C19" s="76">
        <v>45048</v>
      </c>
      <c r="D19" s="77" t="s">
        <v>86</v>
      </c>
      <c r="E19" s="40">
        <v>1</v>
      </c>
      <c r="F19" s="40"/>
      <c r="G19" s="40"/>
      <c r="H19" s="40"/>
      <c r="I19" s="40"/>
      <c r="J19" s="40"/>
      <c r="K19" s="40"/>
      <c r="L19" s="40"/>
      <c r="M19" s="40"/>
      <c r="N19" s="40">
        <v>1</v>
      </c>
      <c r="O19" s="40"/>
      <c r="P19" s="46"/>
      <c r="Q19" s="40">
        <v>1</v>
      </c>
      <c r="R19" s="40"/>
      <c r="S19" s="40">
        <v>1</v>
      </c>
      <c r="T19" s="40"/>
      <c r="U19" s="40"/>
      <c r="V19" s="40">
        <v>1</v>
      </c>
      <c r="W19" s="40"/>
      <c r="X19" s="40">
        <v>1</v>
      </c>
      <c r="Y19" s="40"/>
      <c r="Z19" s="40"/>
      <c r="AA19" s="40"/>
      <c r="AB19" s="40">
        <v>1</v>
      </c>
      <c r="AC19" s="40"/>
      <c r="AD19" s="40">
        <v>1</v>
      </c>
      <c r="AE19" s="40"/>
      <c r="AF19" s="40"/>
      <c r="AG19" s="40"/>
      <c r="AH19" s="40">
        <v>1</v>
      </c>
      <c r="AI19" s="40"/>
      <c r="AJ19" s="40"/>
      <c r="AK19" s="40"/>
      <c r="AL19" s="40">
        <v>1</v>
      </c>
      <c r="AM19" s="40"/>
      <c r="AN19" s="40"/>
      <c r="AO19" s="40"/>
      <c r="AP19" s="40">
        <v>1</v>
      </c>
      <c r="AQ19" s="40"/>
      <c r="AR19" s="40">
        <v>1</v>
      </c>
      <c r="AS19" s="40"/>
      <c r="AT19" s="40">
        <v>1</v>
      </c>
      <c r="AU19" s="40"/>
      <c r="AV19" s="40"/>
      <c r="AW19" s="40"/>
      <c r="AX19" s="40">
        <v>1</v>
      </c>
      <c r="AY19" s="40"/>
      <c r="AZ19" s="40"/>
      <c r="BA19" s="40">
        <v>1</v>
      </c>
      <c r="BB19" s="40">
        <v>1</v>
      </c>
      <c r="BC19" s="40"/>
      <c r="BD19" s="40"/>
      <c r="BE19" s="40"/>
      <c r="BF19" s="40"/>
      <c r="BG19" s="40" t="s">
        <v>80</v>
      </c>
      <c r="BH19" s="40">
        <v>1</v>
      </c>
      <c r="BI19" s="40"/>
      <c r="BJ19" s="40">
        <v>1</v>
      </c>
      <c r="BK19" s="40"/>
      <c r="BL19" s="40">
        <v>1</v>
      </c>
      <c r="BM19" s="40"/>
      <c r="BN19" s="40"/>
      <c r="BO19" s="40"/>
      <c r="BP19" s="40" t="s">
        <v>80</v>
      </c>
      <c r="BQ19" s="40"/>
      <c r="BR19" s="40">
        <v>1</v>
      </c>
      <c r="BS19" s="40"/>
      <c r="BT19" s="40"/>
      <c r="BU19" s="40"/>
      <c r="BV19" s="40">
        <v>1</v>
      </c>
      <c r="BW19" s="40"/>
      <c r="BX19" s="40">
        <v>1</v>
      </c>
      <c r="BY19" s="40"/>
    </row>
    <row r="20" spans="1:80">
      <c r="A20" s="104" t="s">
        <v>87</v>
      </c>
      <c r="B20" s="105"/>
      <c r="C20" s="105"/>
      <c r="D20" s="106"/>
      <c r="E20" s="32">
        <f t="shared" ref="E20:M20" si="0">SUM(E3:E19)</f>
        <v>16</v>
      </c>
      <c r="F20" s="32">
        <f t="shared" si="0"/>
        <v>1</v>
      </c>
      <c r="G20" s="32">
        <f t="shared" si="0"/>
        <v>0</v>
      </c>
      <c r="H20" s="32">
        <f t="shared" si="0"/>
        <v>0</v>
      </c>
      <c r="I20" s="32">
        <f t="shared" si="0"/>
        <v>0</v>
      </c>
      <c r="J20" s="32">
        <f t="shared" si="0"/>
        <v>0</v>
      </c>
      <c r="K20" s="32">
        <f t="shared" si="0"/>
        <v>1</v>
      </c>
      <c r="L20" s="32">
        <f t="shared" si="0"/>
        <v>0</v>
      </c>
      <c r="M20" s="32">
        <f t="shared" si="0"/>
        <v>0</v>
      </c>
      <c r="N20" s="32">
        <f>SUM(N3:N19)</f>
        <v>16</v>
      </c>
      <c r="O20" s="115" t="s">
        <v>88</v>
      </c>
      <c r="P20" s="29">
        <f>SUM(P3:P3)</f>
        <v>0</v>
      </c>
      <c r="Q20" s="43">
        <f t="shared" ref="Q20:BX20" si="1">SUM(Q3:Q19)</f>
        <v>11</v>
      </c>
      <c r="R20" s="43">
        <f t="shared" si="1"/>
        <v>5</v>
      </c>
      <c r="S20" s="43">
        <f t="shared" si="1"/>
        <v>17</v>
      </c>
      <c r="T20" s="43">
        <f t="shared" si="1"/>
        <v>0</v>
      </c>
      <c r="U20" s="43">
        <f t="shared" si="1"/>
        <v>9</v>
      </c>
      <c r="V20" s="43">
        <f t="shared" si="1"/>
        <v>6</v>
      </c>
      <c r="W20" s="43">
        <f t="shared" si="1"/>
        <v>0</v>
      </c>
      <c r="X20" s="43">
        <f t="shared" si="1"/>
        <v>16</v>
      </c>
      <c r="Y20" s="43">
        <f t="shared" si="1"/>
        <v>0</v>
      </c>
      <c r="Z20" s="43">
        <f t="shared" si="1"/>
        <v>0</v>
      </c>
      <c r="AA20" s="43">
        <f t="shared" si="1"/>
        <v>0</v>
      </c>
      <c r="AB20" s="43">
        <f t="shared" si="1"/>
        <v>17</v>
      </c>
      <c r="AC20" s="43">
        <f t="shared" si="1"/>
        <v>0</v>
      </c>
      <c r="AD20" s="43">
        <f t="shared" si="1"/>
        <v>14</v>
      </c>
      <c r="AE20" s="43">
        <f t="shared" si="1"/>
        <v>0</v>
      </c>
      <c r="AF20" s="43">
        <f t="shared" si="1"/>
        <v>0</v>
      </c>
      <c r="AG20" s="43">
        <f t="shared" si="1"/>
        <v>0</v>
      </c>
      <c r="AH20" s="43">
        <f t="shared" si="1"/>
        <v>17</v>
      </c>
      <c r="AI20" s="43">
        <f t="shared" si="1"/>
        <v>0</v>
      </c>
      <c r="AJ20" s="43">
        <f t="shared" si="1"/>
        <v>0</v>
      </c>
      <c r="AK20" s="43">
        <f t="shared" si="1"/>
        <v>0</v>
      </c>
      <c r="AL20" s="43">
        <f t="shared" si="1"/>
        <v>17</v>
      </c>
      <c r="AM20" s="43">
        <f t="shared" si="1"/>
        <v>0</v>
      </c>
      <c r="AN20" s="43">
        <f t="shared" si="1"/>
        <v>0</v>
      </c>
      <c r="AO20" s="43">
        <f t="shared" si="1"/>
        <v>0</v>
      </c>
      <c r="AP20" s="43">
        <f t="shared" si="1"/>
        <v>11</v>
      </c>
      <c r="AQ20" s="43">
        <f t="shared" si="1"/>
        <v>4</v>
      </c>
      <c r="AR20" s="43">
        <f t="shared" si="1"/>
        <v>17</v>
      </c>
      <c r="AS20" s="43">
        <f t="shared" si="1"/>
        <v>0</v>
      </c>
      <c r="AT20" s="43">
        <f t="shared" si="1"/>
        <v>13</v>
      </c>
      <c r="AU20" s="43">
        <f t="shared" si="1"/>
        <v>0</v>
      </c>
      <c r="AV20" s="43">
        <f t="shared" si="1"/>
        <v>0</v>
      </c>
      <c r="AW20" s="43">
        <f t="shared" si="1"/>
        <v>3</v>
      </c>
      <c r="AX20" s="43">
        <f t="shared" si="1"/>
        <v>14</v>
      </c>
      <c r="AY20" s="43">
        <f t="shared" si="1"/>
        <v>1</v>
      </c>
      <c r="AZ20" s="43">
        <f t="shared" si="1"/>
        <v>0</v>
      </c>
      <c r="BA20" s="43">
        <f t="shared" si="1"/>
        <v>17</v>
      </c>
      <c r="BB20" s="43">
        <f t="shared" si="1"/>
        <v>10</v>
      </c>
      <c r="BC20" s="43">
        <f t="shared" si="1"/>
        <v>2</v>
      </c>
      <c r="BD20" s="43">
        <f t="shared" si="1"/>
        <v>0</v>
      </c>
      <c r="BE20" s="43">
        <f t="shared" si="1"/>
        <v>4</v>
      </c>
      <c r="BF20" s="43">
        <f t="shared" si="1"/>
        <v>15</v>
      </c>
      <c r="BG20" s="43">
        <f t="shared" si="1"/>
        <v>0</v>
      </c>
      <c r="BH20" s="43">
        <f t="shared" si="1"/>
        <v>17</v>
      </c>
      <c r="BI20" s="43">
        <f t="shared" si="1"/>
        <v>0</v>
      </c>
      <c r="BJ20" s="43">
        <f t="shared" si="1"/>
        <v>12</v>
      </c>
      <c r="BK20" s="43">
        <f t="shared" si="1"/>
        <v>5</v>
      </c>
      <c r="BL20" s="43">
        <f t="shared" si="1"/>
        <v>17</v>
      </c>
      <c r="BM20" s="43">
        <f t="shared" si="1"/>
        <v>0</v>
      </c>
      <c r="BN20" s="43">
        <f t="shared" si="1"/>
        <v>0</v>
      </c>
      <c r="BO20" s="43">
        <f t="shared" si="1"/>
        <v>0</v>
      </c>
      <c r="BP20" s="43">
        <f t="shared" si="1"/>
        <v>14</v>
      </c>
      <c r="BQ20" s="43">
        <f t="shared" si="1"/>
        <v>0</v>
      </c>
      <c r="BR20" s="43">
        <f t="shared" si="1"/>
        <v>12</v>
      </c>
      <c r="BS20" s="43">
        <f t="shared" si="1"/>
        <v>0</v>
      </c>
      <c r="BT20" s="43">
        <f t="shared" si="1"/>
        <v>0</v>
      </c>
      <c r="BU20" s="43">
        <f t="shared" si="1"/>
        <v>5</v>
      </c>
      <c r="BV20" s="43">
        <f t="shared" si="1"/>
        <v>16</v>
      </c>
      <c r="BW20" s="43">
        <f t="shared" si="1"/>
        <v>1</v>
      </c>
      <c r="BX20" s="43">
        <f t="shared" si="1"/>
        <v>17</v>
      </c>
      <c r="BY20" s="43">
        <f>SUM(BY3:BY19)</f>
        <v>0</v>
      </c>
      <c r="BZ20" s="42"/>
      <c r="CA20" s="42"/>
      <c r="CB20" s="42"/>
    </row>
    <row r="21" spans="1:80" ht="32.25" customHeight="1">
      <c r="A21" s="107"/>
      <c r="B21" s="108"/>
      <c r="C21" s="108"/>
      <c r="D21" s="109"/>
      <c r="E21" s="95">
        <f>SUM(E20:G20)</f>
        <v>17</v>
      </c>
      <c r="F21" s="96"/>
      <c r="G21" s="97"/>
      <c r="H21" s="101" t="s">
        <v>89</v>
      </c>
      <c r="I21" s="102"/>
      <c r="J21" s="103"/>
      <c r="K21" s="98">
        <f>E22</f>
        <v>17</v>
      </c>
      <c r="L21" s="99"/>
      <c r="M21" s="99"/>
      <c r="N21" s="100"/>
      <c r="O21" s="116"/>
      <c r="P21" s="18" t="s">
        <v>90</v>
      </c>
      <c r="Q21" s="19">
        <f t="shared" ref="Q21:AY21" si="2">(Q20*100)/$E24</f>
        <v>64.705882352941174</v>
      </c>
      <c r="R21" s="19">
        <f t="shared" si="2"/>
        <v>29.411764705882351</v>
      </c>
      <c r="S21" s="19">
        <f t="shared" si="2"/>
        <v>100</v>
      </c>
      <c r="T21" s="19">
        <f t="shared" si="2"/>
        <v>0</v>
      </c>
      <c r="U21" s="19">
        <f t="shared" si="2"/>
        <v>52.941176470588232</v>
      </c>
      <c r="V21" s="19">
        <f t="shared" si="2"/>
        <v>35.294117647058826</v>
      </c>
      <c r="W21" s="19">
        <f t="shared" si="2"/>
        <v>0</v>
      </c>
      <c r="X21" s="19">
        <f t="shared" si="2"/>
        <v>94.117647058823536</v>
      </c>
      <c r="Y21" s="19">
        <f t="shared" si="2"/>
        <v>0</v>
      </c>
      <c r="Z21" s="19">
        <f t="shared" si="2"/>
        <v>0</v>
      </c>
      <c r="AA21" s="19">
        <f t="shared" si="2"/>
        <v>0</v>
      </c>
      <c r="AB21" s="19">
        <f t="shared" si="2"/>
        <v>100</v>
      </c>
      <c r="AC21" s="19">
        <f t="shared" si="2"/>
        <v>0</v>
      </c>
      <c r="AD21" s="19">
        <f t="shared" si="2"/>
        <v>82.352941176470594</v>
      </c>
      <c r="AE21" s="19">
        <f t="shared" si="2"/>
        <v>0</v>
      </c>
      <c r="AF21" s="19">
        <f t="shared" si="2"/>
        <v>0</v>
      </c>
      <c r="AG21" s="19">
        <f t="shared" si="2"/>
        <v>0</v>
      </c>
      <c r="AH21" s="19">
        <f t="shared" si="2"/>
        <v>100</v>
      </c>
      <c r="AI21" s="19">
        <f t="shared" si="2"/>
        <v>0</v>
      </c>
      <c r="AJ21" s="19">
        <f t="shared" si="2"/>
        <v>0</v>
      </c>
      <c r="AK21" s="19">
        <f t="shared" si="2"/>
        <v>0</v>
      </c>
      <c r="AL21" s="19">
        <f t="shared" si="2"/>
        <v>100</v>
      </c>
      <c r="AM21" s="19">
        <f t="shared" si="2"/>
        <v>0</v>
      </c>
      <c r="AN21" s="19">
        <f t="shared" si="2"/>
        <v>0</v>
      </c>
      <c r="AO21" s="19">
        <f t="shared" si="2"/>
        <v>0</v>
      </c>
      <c r="AP21" s="19">
        <f t="shared" si="2"/>
        <v>64.705882352941174</v>
      </c>
      <c r="AQ21" s="19">
        <f t="shared" si="2"/>
        <v>23.529411764705884</v>
      </c>
      <c r="AR21" s="19">
        <f t="shared" si="2"/>
        <v>100</v>
      </c>
      <c r="AS21" s="19">
        <f t="shared" si="2"/>
        <v>0</v>
      </c>
      <c r="AT21" s="19">
        <f t="shared" si="2"/>
        <v>76.470588235294116</v>
      </c>
      <c r="AU21" s="19">
        <f t="shared" si="2"/>
        <v>0</v>
      </c>
      <c r="AV21" s="19">
        <f t="shared" si="2"/>
        <v>0</v>
      </c>
      <c r="AW21" s="19"/>
      <c r="AX21" s="19">
        <f t="shared" si="2"/>
        <v>82.352941176470594</v>
      </c>
      <c r="AY21" s="19">
        <f t="shared" si="2"/>
        <v>5.882352941176471</v>
      </c>
      <c r="AZ21" s="19">
        <f t="shared" ref="AZ21:BY21" si="3">(AZ20*100)/$E24</f>
        <v>0</v>
      </c>
      <c r="BA21" s="19">
        <f t="shared" si="3"/>
        <v>100</v>
      </c>
      <c r="BB21" s="19">
        <f t="shared" si="3"/>
        <v>58.823529411764703</v>
      </c>
      <c r="BC21" s="19">
        <f t="shared" si="3"/>
        <v>11.764705882352942</v>
      </c>
      <c r="BD21" s="19">
        <f t="shared" si="3"/>
        <v>0</v>
      </c>
      <c r="BE21" s="19"/>
      <c r="BF21" s="19">
        <f t="shared" si="3"/>
        <v>88.235294117647058</v>
      </c>
      <c r="BG21" s="19">
        <f t="shared" si="3"/>
        <v>0</v>
      </c>
      <c r="BH21" s="19">
        <f t="shared" si="3"/>
        <v>100</v>
      </c>
      <c r="BI21" s="19">
        <f t="shared" si="3"/>
        <v>0</v>
      </c>
      <c r="BJ21" s="19">
        <f t="shared" si="3"/>
        <v>70.588235294117652</v>
      </c>
      <c r="BK21" s="19">
        <f t="shared" si="3"/>
        <v>29.411764705882351</v>
      </c>
      <c r="BL21" s="19">
        <f t="shared" si="3"/>
        <v>100</v>
      </c>
      <c r="BM21" s="19">
        <f t="shared" si="3"/>
        <v>0</v>
      </c>
      <c r="BN21" s="19">
        <f t="shared" si="3"/>
        <v>0</v>
      </c>
      <c r="BO21" s="19">
        <f t="shared" si="3"/>
        <v>0</v>
      </c>
      <c r="BP21" s="19">
        <f t="shared" si="3"/>
        <v>82.352941176470594</v>
      </c>
      <c r="BQ21" s="19">
        <f t="shared" si="3"/>
        <v>0</v>
      </c>
      <c r="BR21" s="19">
        <f t="shared" si="3"/>
        <v>70.588235294117652</v>
      </c>
      <c r="BS21" s="19">
        <f t="shared" si="3"/>
        <v>0</v>
      </c>
      <c r="BT21" s="19">
        <f t="shared" si="3"/>
        <v>0</v>
      </c>
      <c r="BU21" s="19">
        <f t="shared" si="3"/>
        <v>29.411764705882351</v>
      </c>
      <c r="BV21" s="19">
        <f t="shared" si="3"/>
        <v>94.117647058823536</v>
      </c>
      <c r="BW21" s="19">
        <f t="shared" si="3"/>
        <v>5.882352941176471</v>
      </c>
      <c r="BX21" s="19">
        <f t="shared" si="3"/>
        <v>100</v>
      </c>
      <c r="BY21" s="20">
        <f t="shared" si="3"/>
        <v>0</v>
      </c>
    </row>
    <row r="22" spans="1:80" ht="15.75" customHeight="1">
      <c r="A22" s="124" t="s">
        <v>91</v>
      </c>
      <c r="B22" s="125"/>
      <c r="C22" s="125"/>
      <c r="D22" s="126"/>
      <c r="E22" s="15">
        <f>COUNTA(C3:C19)</f>
        <v>17</v>
      </c>
      <c r="H22" s="123" t="s">
        <v>90</v>
      </c>
      <c r="I22" s="123"/>
      <c r="J22" s="123"/>
      <c r="K22" s="113">
        <f>(K21*100)/E22</f>
        <v>100</v>
      </c>
      <c r="L22" s="113"/>
      <c r="M22" s="113"/>
      <c r="N22" s="114"/>
      <c r="O22" s="116"/>
      <c r="P22" s="16" t="s">
        <v>92</v>
      </c>
      <c r="Q22" s="127">
        <f>+Q20+R20</f>
        <v>16</v>
      </c>
      <c r="R22" s="128"/>
      <c r="S22" s="87">
        <f>+S20+T20</f>
        <v>17</v>
      </c>
      <c r="T22" s="88"/>
      <c r="U22" s="87">
        <f>+U20+V20+W20</f>
        <v>15</v>
      </c>
      <c r="V22" s="89"/>
      <c r="W22" s="88"/>
      <c r="X22" s="87">
        <f>+X20+Y20+Z20</f>
        <v>16</v>
      </c>
      <c r="Y22" s="89"/>
      <c r="Z22" s="88"/>
      <c r="AA22" s="87">
        <f>+AA20+AB20+AC20</f>
        <v>17</v>
      </c>
      <c r="AB22" s="89"/>
      <c r="AC22" s="88"/>
      <c r="AD22" s="87">
        <f>+AD20+AE20</f>
        <v>14</v>
      </c>
      <c r="AE22" s="88"/>
      <c r="AF22" s="34"/>
      <c r="AG22" s="87">
        <f>+AG20+AH20+AI20+AJ20+AK20</f>
        <v>17</v>
      </c>
      <c r="AH22" s="89"/>
      <c r="AI22" s="89"/>
      <c r="AJ22" s="89"/>
      <c r="AK22" s="88"/>
      <c r="AL22" s="87">
        <f>+AL20+AM20</f>
        <v>17</v>
      </c>
      <c r="AM22" s="88"/>
      <c r="AN22" s="87">
        <f>+AN20+AO20+AP20</f>
        <v>11</v>
      </c>
      <c r="AO22" s="89"/>
      <c r="AP22" s="88"/>
      <c r="AQ22" s="34"/>
      <c r="AR22" s="87">
        <f>+AR20+AS20</f>
        <v>17</v>
      </c>
      <c r="AS22" s="88"/>
      <c r="AT22" s="87">
        <f>+AT20+AU20</f>
        <v>13</v>
      </c>
      <c r="AU22" s="88"/>
      <c r="AV22" s="34"/>
      <c r="AW22" s="34"/>
      <c r="AX22" s="87">
        <f>+AX20+AY20</f>
        <v>15</v>
      </c>
      <c r="AY22" s="88"/>
      <c r="AZ22" s="87">
        <f>+AZ20+BA20</f>
        <v>17</v>
      </c>
      <c r="BA22" s="88"/>
      <c r="BB22" s="87">
        <f>+BB20+BC20+BD20</f>
        <v>12</v>
      </c>
      <c r="BC22" s="89"/>
      <c r="BD22" s="88"/>
      <c r="BE22" s="34"/>
      <c r="BF22" s="87">
        <f>+BF20+BG20</f>
        <v>15</v>
      </c>
      <c r="BG22" s="88"/>
      <c r="BH22" s="87">
        <f>+BH20+BI20</f>
        <v>17</v>
      </c>
      <c r="BI22" s="88"/>
      <c r="BJ22" s="87">
        <f>+BJ20+BK20</f>
        <v>17</v>
      </c>
      <c r="BK22" s="88"/>
      <c r="BL22" s="87">
        <f>+BL20+BM20+BN20+BO20</f>
        <v>17</v>
      </c>
      <c r="BM22" s="89"/>
      <c r="BN22" s="89"/>
      <c r="BO22" s="88"/>
      <c r="BP22" s="87">
        <f>+BP20+BQ20</f>
        <v>14</v>
      </c>
      <c r="BQ22" s="88"/>
      <c r="BR22" s="87">
        <f>+BR20+BS20+BT20</f>
        <v>12</v>
      </c>
      <c r="BS22" s="88"/>
      <c r="BT22" s="34"/>
      <c r="BU22" s="34"/>
      <c r="BV22" s="87">
        <f>+BV20+BW20</f>
        <v>17</v>
      </c>
      <c r="BW22" s="88"/>
      <c r="BX22" s="87">
        <f>+BX20+BY20</f>
        <v>17</v>
      </c>
      <c r="BY22" s="91"/>
    </row>
    <row r="23" spans="1:80" ht="15.75" customHeight="1">
      <c r="A23" s="110" t="s">
        <v>93</v>
      </c>
      <c r="B23" s="111"/>
      <c r="C23" s="111"/>
      <c r="D23" s="112"/>
      <c r="E23" s="13">
        <f>+I20+J20</f>
        <v>0</v>
      </c>
      <c r="O23" s="116"/>
      <c r="P23" s="17" t="s">
        <v>94</v>
      </c>
      <c r="Q23" s="118">
        <f>+Q21+R21</f>
        <v>94.117647058823522</v>
      </c>
      <c r="R23" s="119"/>
      <c r="S23" s="84">
        <f>+S21+T21</f>
        <v>100</v>
      </c>
      <c r="T23" s="86"/>
      <c r="U23" s="84">
        <f>+U21+V21+W21</f>
        <v>88.235294117647058</v>
      </c>
      <c r="V23" s="85"/>
      <c r="W23" s="86"/>
      <c r="X23" s="84">
        <f>+X21+Y21+Z21</f>
        <v>94.117647058823536</v>
      </c>
      <c r="Y23" s="85"/>
      <c r="Z23" s="86"/>
      <c r="AA23" s="84">
        <f>+AA21+AB21+AC21</f>
        <v>100</v>
      </c>
      <c r="AB23" s="85"/>
      <c r="AC23" s="86"/>
      <c r="AD23" s="84">
        <f>+AD21+AE21</f>
        <v>82.352941176470594</v>
      </c>
      <c r="AE23" s="86"/>
      <c r="AF23" s="35"/>
      <c r="AG23" s="84">
        <f>+AG21+AH21+AI21+AJ21+AK21</f>
        <v>100</v>
      </c>
      <c r="AH23" s="85"/>
      <c r="AI23" s="85"/>
      <c r="AJ23" s="85"/>
      <c r="AK23" s="86"/>
      <c r="AL23" s="84">
        <f>+AL21+AM21</f>
        <v>100</v>
      </c>
      <c r="AM23" s="86"/>
      <c r="AN23" s="84">
        <f>+AN21+AO21+AP21</f>
        <v>64.705882352941174</v>
      </c>
      <c r="AO23" s="85"/>
      <c r="AP23" s="86"/>
      <c r="AQ23" s="35"/>
      <c r="AR23" s="84">
        <f>+AR21+AS21</f>
        <v>100</v>
      </c>
      <c r="AS23" s="86"/>
      <c r="AT23" s="84">
        <f>+AT21+AU21</f>
        <v>76.470588235294116</v>
      </c>
      <c r="AU23" s="86"/>
      <c r="AV23" s="35"/>
      <c r="AW23" s="35"/>
      <c r="AX23" s="84">
        <f>+AX21+AY21</f>
        <v>88.235294117647072</v>
      </c>
      <c r="AY23" s="86"/>
      <c r="AZ23" s="84">
        <f>+AZ21+BA21</f>
        <v>100</v>
      </c>
      <c r="BA23" s="86"/>
      <c r="BB23" s="84">
        <f>+BB21+BC21+BD21</f>
        <v>70.588235294117652</v>
      </c>
      <c r="BC23" s="85"/>
      <c r="BD23" s="86"/>
      <c r="BE23" s="35"/>
      <c r="BF23" s="84">
        <f>+BF21+BG21</f>
        <v>88.235294117647058</v>
      </c>
      <c r="BG23" s="86"/>
      <c r="BH23" s="84">
        <f>+BH21+BI21</f>
        <v>100</v>
      </c>
      <c r="BI23" s="86"/>
      <c r="BJ23" s="84">
        <f>+BJ21+BK21</f>
        <v>100</v>
      </c>
      <c r="BK23" s="86"/>
      <c r="BL23" s="84">
        <f>+BL21+BM21+BN21+BO21</f>
        <v>100</v>
      </c>
      <c r="BM23" s="85"/>
      <c r="BN23" s="85"/>
      <c r="BO23" s="86"/>
      <c r="BP23" s="84">
        <f>+BP21+BQ21</f>
        <v>82.352941176470594</v>
      </c>
      <c r="BQ23" s="86"/>
      <c r="BR23" s="84">
        <f>+BR21+BS21+BT21</f>
        <v>70.588235294117652</v>
      </c>
      <c r="BS23" s="86"/>
      <c r="BT23" s="35"/>
      <c r="BU23" s="35"/>
      <c r="BV23" s="84">
        <f>+BV21+BW21</f>
        <v>100</v>
      </c>
      <c r="BW23" s="86"/>
      <c r="BX23" s="84">
        <f>+BX21+BY21</f>
        <v>100</v>
      </c>
      <c r="BY23" s="90"/>
    </row>
    <row r="24" spans="1:80">
      <c r="A24" s="120" t="s">
        <v>95</v>
      </c>
      <c r="B24" s="121"/>
      <c r="C24" s="121"/>
      <c r="D24" s="122"/>
      <c r="E24" s="14">
        <f>+E22-E23</f>
        <v>17</v>
      </c>
      <c r="O24" s="116"/>
      <c r="P24" s="21" t="s">
        <v>96</v>
      </c>
      <c r="Q24" s="22">
        <f>COUNTIF(Q3:Q3,"N/A")</f>
        <v>0</v>
      </c>
      <c r="R24" s="22">
        <f>COUNTIF(R3:R3,"N/A")</f>
        <v>0</v>
      </c>
      <c r="S24" s="22">
        <f>COUNTIF(S3:S3,"N/A")</f>
        <v>0</v>
      </c>
      <c r="T24" s="22">
        <f>COUNTIF(T3:T3,"N/A")</f>
        <v>0</v>
      </c>
      <c r="U24" s="22">
        <f>COUNTIF(U3:U3,"N/A")</f>
        <v>0</v>
      </c>
      <c r="V24" s="22">
        <f>COUNTIF(V3:V3,"N/A")</f>
        <v>0</v>
      </c>
      <c r="W24" s="22">
        <f>COUNTIF(W3:W3,"N/A")</f>
        <v>0</v>
      </c>
      <c r="X24" s="22">
        <f>COUNTIF(X3:X3,"N/A")</f>
        <v>0</v>
      </c>
      <c r="Y24" s="22">
        <f>COUNTIF(Y3:Y3,"N/A")</f>
        <v>0</v>
      </c>
      <c r="Z24" s="22">
        <f>COUNTIF(Z3:Z3,"N/A")</f>
        <v>0</v>
      </c>
      <c r="AA24" s="22">
        <f>COUNTIF(AA3:AA3,"N/A")</f>
        <v>0</v>
      </c>
      <c r="AB24" s="22">
        <f>COUNTIF(AB3:AB3,"N/A")</f>
        <v>0</v>
      </c>
      <c r="AC24" s="22">
        <f>COUNTIF(AC3:AC3,"N/A")</f>
        <v>0</v>
      </c>
      <c r="AD24" s="22">
        <f>COUNTIF(AD3:AD3,"N/A")</f>
        <v>1</v>
      </c>
      <c r="AE24" s="22">
        <f>COUNTIF(AE3:AE3,"N/A")</f>
        <v>0</v>
      </c>
      <c r="AF24" s="22">
        <f>COUNTIF(AF3:AF3,"N/A")</f>
        <v>0</v>
      </c>
      <c r="AG24" s="22">
        <f>COUNTIF(AG3:AG3,"N/A")</f>
        <v>0</v>
      </c>
      <c r="AH24" s="22">
        <f>COUNTIF(AH3:AH3,"N/A")</f>
        <v>0</v>
      </c>
      <c r="AI24" s="22">
        <f>COUNTIF(AI3:AI3,"N/A")</f>
        <v>0</v>
      </c>
      <c r="AJ24" s="22">
        <f>COUNTIF(AJ3:AJ3,"N/A")</f>
        <v>0</v>
      </c>
      <c r="AK24" s="22">
        <f>COUNTIF(AK3:AK3,"N/A")</f>
        <v>0</v>
      </c>
      <c r="AL24" s="22">
        <f>COUNTIF(AL3:AL3,"N/A")</f>
        <v>0</v>
      </c>
      <c r="AM24" s="22">
        <f>COUNTIF(AM3:AM3,"N/A")</f>
        <v>0</v>
      </c>
      <c r="AN24" s="22">
        <f>COUNTIF(AN3:AN3,"N/A")</f>
        <v>0</v>
      </c>
      <c r="AO24" s="22">
        <f>COUNTIF(AO3:AO3,"N/A")</f>
        <v>0</v>
      </c>
      <c r="AP24" s="22">
        <f>COUNTIF(AP3:AP3,"N/A")</f>
        <v>0</v>
      </c>
      <c r="AQ24" s="22"/>
      <c r="AR24" s="22">
        <f>COUNTIF(AR3:AR3,"N/A")</f>
        <v>0</v>
      </c>
      <c r="AS24" s="22">
        <f>COUNTIF(AS3:AS3,"N/A")</f>
        <v>0</v>
      </c>
      <c r="AT24" s="22">
        <f>COUNTIF(AT3:AT3,"N/A")</f>
        <v>0</v>
      </c>
      <c r="AU24" s="22">
        <f>COUNTIF(AU3:AU3,"N/A")</f>
        <v>0</v>
      </c>
      <c r="AV24" s="22"/>
      <c r="AW24" s="22"/>
      <c r="AX24" s="22">
        <f>COUNTIF(AX3:AX3,"N/A")</f>
        <v>1</v>
      </c>
      <c r="AY24" s="22">
        <f>COUNTIF(AY3:AY3,"N/A")</f>
        <v>0</v>
      </c>
      <c r="AZ24" s="22">
        <f>COUNTIF(AZ3:AZ3,"N/A")</f>
        <v>0</v>
      </c>
      <c r="BA24" s="22">
        <f>COUNTIF(BA3:BA3,"N/A")</f>
        <v>0</v>
      </c>
      <c r="BB24" s="22">
        <f>COUNTIF(BB3:BB3,"N/A")</f>
        <v>0</v>
      </c>
      <c r="BC24" s="22">
        <f>COUNTIF(BC3:BC3,"N/A")</f>
        <v>0</v>
      </c>
      <c r="BD24" s="22">
        <f>COUNTIF(BD3:BD3,"N/A")</f>
        <v>1</v>
      </c>
      <c r="BE24" s="22"/>
      <c r="BF24" s="22">
        <f>COUNTIF(BF3:BF3,"N/A")</f>
        <v>0</v>
      </c>
      <c r="BG24" s="22">
        <f>COUNTIF(BG3:BG3,"N/A")</f>
        <v>0</v>
      </c>
      <c r="BH24" s="22">
        <f>COUNTIF(BH3:BH3,"N/A")</f>
        <v>0</v>
      </c>
      <c r="BI24" s="22">
        <f>COUNTIF(BI3:BI3,"N/A")</f>
        <v>0</v>
      </c>
      <c r="BJ24" s="22">
        <f>COUNTIF(BJ3:BJ3,"N/A")</f>
        <v>0</v>
      </c>
      <c r="BK24" s="22">
        <f>COUNTIF(BK3:BK3,"N/A")</f>
        <v>0</v>
      </c>
      <c r="BL24" s="22">
        <f>COUNTIF(BL3:BL3,"N/A")</f>
        <v>0</v>
      </c>
      <c r="BM24" s="22">
        <f>COUNTIF(BM3:BM3,"N/A")</f>
        <v>0</v>
      </c>
      <c r="BN24" s="22">
        <f>COUNTIF(BN3:BN3,"N/A")</f>
        <v>0</v>
      </c>
      <c r="BO24" s="22">
        <f>COUNTIF(BO3:BO3,"N/A")</f>
        <v>0</v>
      </c>
      <c r="BP24" s="22">
        <f>COUNTIF(BP3:BP3,"N/A")</f>
        <v>0</v>
      </c>
      <c r="BQ24" s="22">
        <f>COUNTIF(BQ3:BQ3,"N/A")</f>
        <v>0</v>
      </c>
      <c r="BR24" s="22">
        <f>COUNTIF(BR3:BR3,"N/A")</f>
        <v>0</v>
      </c>
      <c r="BS24" s="22">
        <f>COUNTIF(BS3:BS3,"N/A")</f>
        <v>0</v>
      </c>
      <c r="BT24" s="22">
        <f>COUNTIF(BT3:BT3,"N/A")</f>
        <v>0</v>
      </c>
      <c r="BU24" s="22"/>
      <c r="BV24" s="22">
        <f>COUNTIF(BV3:BV3,"N/A")</f>
        <v>0</v>
      </c>
      <c r="BW24" s="22">
        <f>COUNTIF(BW3:BW3,"N/A")</f>
        <v>0</v>
      </c>
      <c r="BX24" s="22">
        <f>COUNTIF(BX3:BX3,"N/A")</f>
        <v>0</v>
      </c>
      <c r="BY24" s="22">
        <f>COUNTIF(BY3:BY3,"N/A")</f>
        <v>0</v>
      </c>
    </row>
    <row r="25" spans="1:80">
      <c r="O25" s="116"/>
      <c r="P25" s="23" t="s">
        <v>90</v>
      </c>
      <c r="Q25" s="24">
        <f>(Q24*100)/$E24</f>
        <v>0</v>
      </c>
      <c r="R25" s="24">
        <f t="shared" ref="R25:BY25" si="4">(R24*100)/$E24</f>
        <v>0</v>
      </c>
      <c r="S25" s="24">
        <f t="shared" si="4"/>
        <v>0</v>
      </c>
      <c r="T25" s="24">
        <f t="shared" si="4"/>
        <v>0</v>
      </c>
      <c r="U25" s="24">
        <f t="shared" si="4"/>
        <v>0</v>
      </c>
      <c r="V25" s="24">
        <f t="shared" si="4"/>
        <v>0</v>
      </c>
      <c r="W25" s="24">
        <f t="shared" si="4"/>
        <v>0</v>
      </c>
      <c r="X25" s="24">
        <f t="shared" si="4"/>
        <v>0</v>
      </c>
      <c r="Y25" s="24">
        <f t="shared" si="4"/>
        <v>0</v>
      </c>
      <c r="Z25" s="24">
        <f t="shared" si="4"/>
        <v>0</v>
      </c>
      <c r="AA25" s="24">
        <f t="shared" si="4"/>
        <v>0</v>
      </c>
      <c r="AB25" s="24">
        <f t="shared" si="4"/>
        <v>0</v>
      </c>
      <c r="AC25" s="24">
        <f t="shared" si="4"/>
        <v>0</v>
      </c>
      <c r="AD25" s="24">
        <f t="shared" si="4"/>
        <v>5.882352941176471</v>
      </c>
      <c r="AE25" s="24">
        <f t="shared" si="4"/>
        <v>0</v>
      </c>
      <c r="AF25" s="24">
        <f t="shared" si="4"/>
        <v>0</v>
      </c>
      <c r="AG25" s="24">
        <f t="shared" si="4"/>
        <v>0</v>
      </c>
      <c r="AH25" s="24">
        <f t="shared" si="4"/>
        <v>0</v>
      </c>
      <c r="AI25" s="24">
        <f t="shared" si="4"/>
        <v>0</v>
      </c>
      <c r="AJ25" s="24">
        <f t="shared" si="4"/>
        <v>0</v>
      </c>
      <c r="AK25" s="24">
        <f t="shared" si="4"/>
        <v>0</v>
      </c>
      <c r="AL25" s="24">
        <f t="shared" si="4"/>
        <v>0</v>
      </c>
      <c r="AM25" s="24">
        <f t="shared" si="4"/>
        <v>0</v>
      </c>
      <c r="AN25" s="24">
        <f t="shared" si="4"/>
        <v>0</v>
      </c>
      <c r="AO25" s="24">
        <f t="shared" si="4"/>
        <v>0</v>
      </c>
      <c r="AP25" s="24"/>
      <c r="AQ25" s="24"/>
      <c r="AR25" s="24">
        <f t="shared" si="4"/>
        <v>0</v>
      </c>
      <c r="AS25" s="24">
        <f t="shared" si="4"/>
        <v>0</v>
      </c>
      <c r="AT25" s="24">
        <f t="shared" si="4"/>
        <v>0</v>
      </c>
      <c r="AU25" s="24">
        <f t="shared" si="4"/>
        <v>0</v>
      </c>
      <c r="AV25" s="24"/>
      <c r="AW25" s="24"/>
      <c r="AX25" s="24">
        <f t="shared" si="4"/>
        <v>5.882352941176471</v>
      </c>
      <c r="AY25" s="24">
        <f t="shared" si="4"/>
        <v>0</v>
      </c>
      <c r="AZ25" s="24">
        <f t="shared" si="4"/>
        <v>0</v>
      </c>
      <c r="BA25" s="24">
        <f t="shared" si="4"/>
        <v>0</v>
      </c>
      <c r="BB25" s="24">
        <f t="shared" si="4"/>
        <v>0</v>
      </c>
      <c r="BC25" s="24">
        <f t="shared" si="4"/>
        <v>0</v>
      </c>
      <c r="BD25" s="24">
        <f t="shared" si="4"/>
        <v>5.882352941176471</v>
      </c>
      <c r="BE25" s="24"/>
      <c r="BF25" s="24">
        <f t="shared" si="4"/>
        <v>0</v>
      </c>
      <c r="BG25" s="24">
        <f t="shared" si="4"/>
        <v>0</v>
      </c>
      <c r="BH25" s="24">
        <f t="shared" si="4"/>
        <v>0</v>
      </c>
      <c r="BI25" s="24">
        <f t="shared" si="4"/>
        <v>0</v>
      </c>
      <c r="BJ25" s="24">
        <f t="shared" si="4"/>
        <v>0</v>
      </c>
      <c r="BK25" s="24">
        <f t="shared" si="4"/>
        <v>0</v>
      </c>
      <c r="BL25" s="24">
        <f t="shared" si="4"/>
        <v>0</v>
      </c>
      <c r="BM25" s="24">
        <f t="shared" si="4"/>
        <v>0</v>
      </c>
      <c r="BN25" s="24">
        <f t="shared" si="4"/>
        <v>0</v>
      </c>
      <c r="BO25" s="24">
        <f t="shared" si="4"/>
        <v>0</v>
      </c>
      <c r="BP25" s="24">
        <f t="shared" si="4"/>
        <v>0</v>
      </c>
      <c r="BQ25" s="24">
        <f t="shared" si="4"/>
        <v>0</v>
      </c>
      <c r="BR25" s="24">
        <f t="shared" si="4"/>
        <v>0</v>
      </c>
      <c r="BS25" s="24">
        <f t="shared" si="4"/>
        <v>0</v>
      </c>
      <c r="BT25" s="24">
        <f t="shared" si="4"/>
        <v>0</v>
      </c>
      <c r="BU25" s="24"/>
      <c r="BV25" s="24">
        <f t="shared" si="4"/>
        <v>0</v>
      </c>
      <c r="BW25" s="24">
        <f t="shared" si="4"/>
        <v>0</v>
      </c>
      <c r="BX25" s="24">
        <f t="shared" si="4"/>
        <v>0</v>
      </c>
      <c r="BY25" s="24">
        <f t="shared" si="4"/>
        <v>0</v>
      </c>
    </row>
    <row r="26" spans="1:80" ht="15.75" customHeight="1">
      <c r="O26" s="116"/>
      <c r="P26" s="11" t="s">
        <v>97</v>
      </c>
      <c r="Q26" s="30">
        <f>SUM(Q24:R24)</f>
        <v>0</v>
      </c>
      <c r="R26" s="30"/>
      <c r="S26" s="30">
        <f t="shared" ref="S26:BX26" si="5">SUM(S24:T24)</f>
        <v>0</v>
      </c>
      <c r="T26" s="30"/>
      <c r="U26" s="132">
        <f>SUM(U24:V24)</f>
        <v>0</v>
      </c>
      <c r="V26" s="133"/>
      <c r="W26" s="134"/>
      <c r="X26" s="30">
        <f t="shared" si="5"/>
        <v>0</v>
      </c>
      <c r="Y26" s="30"/>
      <c r="Z26" s="30"/>
      <c r="AA26" s="30">
        <f t="shared" si="5"/>
        <v>0</v>
      </c>
      <c r="AB26" s="30">
        <f t="shared" si="5"/>
        <v>0</v>
      </c>
      <c r="AC26" s="30">
        <f t="shared" si="5"/>
        <v>1</v>
      </c>
      <c r="AD26" s="30">
        <f>SUM(AD24:AF24)</f>
        <v>1</v>
      </c>
      <c r="AE26" s="30"/>
      <c r="AF26" s="30"/>
      <c r="AG26" s="30">
        <f>SUM(AG24:AK24)</f>
        <v>0</v>
      </c>
      <c r="AH26" s="30"/>
      <c r="AI26" s="30"/>
      <c r="AJ26" s="30"/>
      <c r="AK26" s="30"/>
      <c r="AL26" s="30">
        <f t="shared" si="5"/>
        <v>0</v>
      </c>
      <c r="AM26" s="30">
        <f>SUM(AM24:AN24)</f>
        <v>0</v>
      </c>
      <c r="AN26" s="30">
        <f>SUM(AN24:AO24)</f>
        <v>0</v>
      </c>
      <c r="AO26" s="30"/>
      <c r="AP26" s="30"/>
      <c r="AQ26" s="30"/>
      <c r="AR26" s="30">
        <f t="shared" si="5"/>
        <v>0</v>
      </c>
      <c r="AS26" s="30"/>
      <c r="AT26" s="30">
        <f t="shared" si="5"/>
        <v>0</v>
      </c>
      <c r="AU26" s="30"/>
      <c r="AV26" s="30"/>
      <c r="AW26" s="30"/>
      <c r="AX26" s="30">
        <f>SUM(AX24:AY24)</f>
        <v>1</v>
      </c>
      <c r="AY26" s="30"/>
      <c r="AZ26" s="30">
        <f t="shared" si="5"/>
        <v>0</v>
      </c>
      <c r="BA26" s="30"/>
      <c r="BB26" s="30">
        <f>SUM(BB24:BD24)</f>
        <v>1</v>
      </c>
      <c r="BC26" s="30"/>
      <c r="BD26" s="30"/>
      <c r="BE26" s="30"/>
      <c r="BF26" s="30">
        <f t="shared" si="5"/>
        <v>0</v>
      </c>
      <c r="BG26" s="30"/>
      <c r="BH26" s="30">
        <f t="shared" si="5"/>
        <v>0</v>
      </c>
      <c r="BI26" s="30"/>
      <c r="BJ26" s="30">
        <f t="shared" si="5"/>
        <v>0</v>
      </c>
      <c r="BK26" s="30"/>
      <c r="BL26" s="30">
        <f t="shared" si="5"/>
        <v>0</v>
      </c>
      <c r="BM26" s="30"/>
      <c r="BN26" s="30"/>
      <c r="BO26" s="30"/>
      <c r="BP26" s="30">
        <f t="shared" si="5"/>
        <v>0</v>
      </c>
      <c r="BQ26" s="30"/>
      <c r="BR26" s="30">
        <f>SUM(BR24:BS24:BT24)</f>
        <v>0</v>
      </c>
      <c r="BS26" s="30"/>
      <c r="BT26" s="30"/>
      <c r="BU26" s="30"/>
      <c r="BV26" s="30">
        <f t="shared" si="5"/>
        <v>0</v>
      </c>
      <c r="BW26" s="30"/>
      <c r="BX26" s="30">
        <f t="shared" si="5"/>
        <v>0</v>
      </c>
      <c r="BY26" s="30"/>
    </row>
    <row r="27" spans="1:80" ht="15.75" customHeight="1">
      <c r="O27" s="117"/>
      <c r="P27" s="12" t="s">
        <v>90</v>
      </c>
      <c r="Q27" s="31">
        <f>SUM(Q25:R25)</f>
        <v>0</v>
      </c>
      <c r="R27" s="31"/>
      <c r="S27" s="31">
        <f t="shared" ref="S27:BX27" si="6">SUM(S25:T25)</f>
        <v>0</v>
      </c>
      <c r="T27" s="31"/>
      <c r="U27" s="129">
        <f>SUM(U25:V25)</f>
        <v>0</v>
      </c>
      <c r="V27" s="130"/>
      <c r="W27" s="131"/>
      <c r="X27" s="31">
        <f t="shared" si="6"/>
        <v>0</v>
      </c>
      <c r="Y27" s="31"/>
      <c r="Z27" s="31"/>
      <c r="AA27" s="31">
        <f t="shared" si="6"/>
        <v>0</v>
      </c>
      <c r="AB27" s="31">
        <f t="shared" si="6"/>
        <v>0</v>
      </c>
      <c r="AC27" s="31">
        <f t="shared" si="6"/>
        <v>5.882352941176471</v>
      </c>
      <c r="AD27" s="31">
        <f t="shared" si="6"/>
        <v>5.882352941176471</v>
      </c>
      <c r="AE27" s="31"/>
      <c r="AF27" s="31"/>
      <c r="AG27" s="31">
        <f>SUM(AG25:AK25)</f>
        <v>0</v>
      </c>
      <c r="AH27" s="31"/>
      <c r="AI27" s="31"/>
      <c r="AJ27" s="31"/>
      <c r="AK27" s="31"/>
      <c r="AL27" s="31">
        <f t="shared" si="6"/>
        <v>0</v>
      </c>
      <c r="AM27" s="31">
        <f t="shared" si="6"/>
        <v>0</v>
      </c>
      <c r="AN27" s="31">
        <f>SUM(AN25:AO25)</f>
        <v>0</v>
      </c>
      <c r="AO27" s="31"/>
      <c r="AP27" s="31"/>
      <c r="AQ27" s="31"/>
      <c r="AR27" s="31">
        <f t="shared" si="6"/>
        <v>0</v>
      </c>
      <c r="AS27" s="31"/>
      <c r="AT27" s="31">
        <f t="shared" si="6"/>
        <v>0</v>
      </c>
      <c r="AU27" s="31"/>
      <c r="AV27" s="31"/>
      <c r="AW27" s="31"/>
      <c r="AX27" s="31">
        <f>SUM(AX25:AY25)</f>
        <v>5.882352941176471</v>
      </c>
      <c r="AY27" s="31"/>
      <c r="AZ27" s="31">
        <f t="shared" si="6"/>
        <v>0</v>
      </c>
      <c r="BA27" s="31"/>
      <c r="BB27" s="31">
        <f t="shared" si="6"/>
        <v>0</v>
      </c>
      <c r="BC27" s="31"/>
      <c r="BD27" s="31"/>
      <c r="BE27" s="31"/>
      <c r="BF27" s="31">
        <f t="shared" si="6"/>
        <v>0</v>
      </c>
      <c r="BG27" s="31"/>
      <c r="BH27" s="31">
        <f t="shared" si="6"/>
        <v>0</v>
      </c>
      <c r="BI27" s="31"/>
      <c r="BJ27" s="31">
        <f t="shared" si="6"/>
        <v>0</v>
      </c>
      <c r="BK27" s="31"/>
      <c r="BL27" s="31">
        <f t="shared" si="6"/>
        <v>0</v>
      </c>
      <c r="BM27" s="31"/>
      <c r="BN27" s="31"/>
      <c r="BO27" s="31"/>
      <c r="BP27" s="31">
        <f t="shared" si="6"/>
        <v>0</v>
      </c>
      <c r="BQ27" s="31"/>
      <c r="BR27" s="31">
        <f>SUM(BR25:BS25:BT24)</f>
        <v>0</v>
      </c>
      <c r="BS27" s="31"/>
      <c r="BT27" s="31"/>
      <c r="BU27" s="31"/>
      <c r="BV27" s="31">
        <f t="shared" si="6"/>
        <v>0</v>
      </c>
      <c r="BW27" s="31"/>
      <c r="BX27" s="31">
        <f t="shared" si="6"/>
        <v>0</v>
      </c>
      <c r="BY27" s="31"/>
    </row>
    <row r="28" spans="1:80">
      <c r="O28" s="4"/>
      <c r="Q28" s="4"/>
    </row>
    <row r="29" spans="1:80">
      <c r="O29" s="4"/>
      <c r="Q29" s="4"/>
    </row>
    <row r="30" spans="1:80">
      <c r="O30" s="4"/>
      <c r="Q30" s="4"/>
    </row>
    <row r="31" spans="1:80" hidden="1">
      <c r="O31" s="4"/>
      <c r="Q31" s="4"/>
    </row>
    <row r="32" spans="1:80" hidden="1">
      <c r="D32" s="4">
        <v>150</v>
      </c>
      <c r="E32" s="4" t="s">
        <v>98</v>
      </c>
      <c r="F32" s="4" t="s">
        <v>99</v>
      </c>
      <c r="O32" s="4"/>
      <c r="Q32" s="4"/>
    </row>
    <row r="33" spans="4:17" hidden="1">
      <c r="E33" s="4" t="s">
        <v>100</v>
      </c>
      <c r="O33" s="4"/>
      <c r="Q33" s="4"/>
    </row>
    <row r="34" spans="4:17" hidden="1">
      <c r="E34" s="4" t="s">
        <v>101</v>
      </c>
      <c r="O34" s="4"/>
      <c r="Q34" s="4"/>
    </row>
    <row r="35" spans="4:17" hidden="1">
      <c r="D35" s="4" t="s">
        <v>102</v>
      </c>
      <c r="O35" s="4"/>
      <c r="Q35" s="4"/>
    </row>
    <row r="36" spans="4:17" hidden="1">
      <c r="D36" s="4" t="s">
        <v>103</v>
      </c>
      <c r="O36" s="4"/>
      <c r="Q36" s="4"/>
    </row>
    <row r="37" spans="4:17" hidden="1">
      <c r="D37" s="4" t="s">
        <v>104</v>
      </c>
      <c r="O37" s="4"/>
      <c r="Q37" s="4"/>
    </row>
    <row r="38" spans="4:17" hidden="1">
      <c r="D38" s="4" t="s">
        <v>105</v>
      </c>
      <c r="O38" s="4"/>
      <c r="Q38" s="4"/>
    </row>
    <row r="39" spans="4:17" hidden="1">
      <c r="D39" s="4" t="s">
        <v>106</v>
      </c>
      <c r="O39" s="4"/>
      <c r="Q39" s="4"/>
    </row>
    <row r="40" spans="4:17" hidden="1">
      <c r="D40" s="4" t="s">
        <v>107</v>
      </c>
      <c r="O40" s="4"/>
      <c r="Q40" s="4"/>
    </row>
    <row r="41" spans="4:17" hidden="1">
      <c r="D41" s="4" t="s">
        <v>108</v>
      </c>
      <c r="O41" s="4"/>
      <c r="Q41" s="4"/>
    </row>
    <row r="42" spans="4:17" hidden="1">
      <c r="D42" s="4" t="s">
        <v>109</v>
      </c>
      <c r="O42" s="4"/>
      <c r="Q42" s="4"/>
    </row>
    <row r="43" spans="4:17" hidden="1">
      <c r="D43" s="4" t="s">
        <v>110</v>
      </c>
      <c r="O43" s="4"/>
      <c r="Q43" s="4"/>
    </row>
    <row r="44" spans="4:17" hidden="1">
      <c r="D44" s="4" t="s">
        <v>111</v>
      </c>
      <c r="O44" s="4"/>
      <c r="Q44" s="4"/>
    </row>
    <row r="45" spans="4:17" hidden="1">
      <c r="D45" s="4" t="s">
        <v>112</v>
      </c>
      <c r="O45" s="4"/>
      <c r="Q45" s="4"/>
    </row>
    <row r="46" spans="4:17" hidden="1">
      <c r="D46" s="4" t="s">
        <v>113</v>
      </c>
      <c r="O46" s="4"/>
      <c r="Q46" s="4"/>
    </row>
    <row r="47" spans="4:17" hidden="1">
      <c r="D47" s="4" t="s">
        <v>114</v>
      </c>
      <c r="O47" s="4"/>
      <c r="Q47" s="4"/>
    </row>
    <row r="48" spans="4:17" hidden="1">
      <c r="D48" s="4" t="s">
        <v>115</v>
      </c>
      <c r="O48" s="4"/>
      <c r="Q48" s="4"/>
    </row>
    <row r="49" spans="4:17" hidden="1">
      <c r="D49" s="4" t="s">
        <v>116</v>
      </c>
      <c r="O49" s="4"/>
      <c r="Q49" s="4"/>
    </row>
    <row r="50" spans="4:17" hidden="1">
      <c r="D50" s="4" t="s">
        <v>117</v>
      </c>
      <c r="O50" s="4"/>
      <c r="Q50" s="4"/>
    </row>
    <row r="51" spans="4:17" hidden="1">
      <c r="D51" s="4" t="s">
        <v>118</v>
      </c>
      <c r="O51" s="4"/>
      <c r="Q51" s="4"/>
    </row>
    <row r="52" spans="4:17" hidden="1">
      <c r="D52" s="4" t="s">
        <v>119</v>
      </c>
      <c r="O52" s="4"/>
      <c r="Q52" s="4"/>
    </row>
    <row r="53" spans="4:17" hidden="1">
      <c r="D53" s="4" t="s">
        <v>120</v>
      </c>
      <c r="O53" s="4"/>
      <c r="Q53" s="4"/>
    </row>
    <row r="54" spans="4:17">
      <c r="O54" s="4"/>
      <c r="Q54" s="4"/>
    </row>
    <row r="55" spans="4:17" hidden="1">
      <c r="D55" s="4" t="s">
        <v>121</v>
      </c>
      <c r="O55" s="4"/>
      <c r="Q55" s="4"/>
    </row>
    <row r="56" spans="4:17" hidden="1">
      <c r="D56" s="4" t="s">
        <v>122</v>
      </c>
      <c r="O56" s="4"/>
      <c r="Q56" s="4"/>
    </row>
    <row r="57" spans="4:17" hidden="1">
      <c r="D57" s="4" t="s">
        <v>123</v>
      </c>
      <c r="O57" s="4"/>
      <c r="Q57" s="4"/>
    </row>
    <row r="58" spans="4:17" hidden="1">
      <c r="D58" s="4" t="s">
        <v>124</v>
      </c>
      <c r="O58" s="4"/>
      <c r="Q58" s="4"/>
    </row>
    <row r="59" spans="4:17" hidden="1">
      <c r="D59" s="4" t="s">
        <v>125</v>
      </c>
      <c r="O59" s="4"/>
      <c r="Q59" s="4"/>
    </row>
    <row r="60" spans="4:17" hidden="1">
      <c r="D60" s="4" t="s">
        <v>126</v>
      </c>
      <c r="O60" s="4"/>
      <c r="Q60" s="4"/>
    </row>
    <row r="61" spans="4:17" hidden="1">
      <c r="D61" s="4" t="s">
        <v>127</v>
      </c>
      <c r="O61" s="4"/>
      <c r="Q61" s="4"/>
    </row>
    <row r="62" spans="4:17" hidden="1">
      <c r="D62" s="4" t="s">
        <v>105</v>
      </c>
      <c r="O62" s="4"/>
      <c r="Q62" s="4"/>
    </row>
    <row r="63" spans="4:17" hidden="1">
      <c r="D63" s="4" t="s">
        <v>128</v>
      </c>
      <c r="O63" s="4"/>
      <c r="Q63" s="4"/>
    </row>
    <row r="64" spans="4:17" hidden="1">
      <c r="D64" s="4" t="s">
        <v>129</v>
      </c>
      <c r="O64" s="4"/>
      <c r="Q64" s="4"/>
    </row>
    <row r="65" spans="4:17" hidden="1">
      <c r="D65" s="4" t="s">
        <v>130</v>
      </c>
      <c r="O65" s="4"/>
      <c r="Q65" s="4"/>
    </row>
    <row r="66" spans="4:17" hidden="1">
      <c r="D66" s="4" t="s">
        <v>131</v>
      </c>
      <c r="O66" s="4"/>
      <c r="Q66" s="4"/>
    </row>
    <row r="67" spans="4:17" hidden="1">
      <c r="D67" s="4" t="s">
        <v>132</v>
      </c>
      <c r="O67" s="4"/>
      <c r="Q67" s="4"/>
    </row>
    <row r="68" spans="4:17" hidden="1">
      <c r="D68" s="4" t="s">
        <v>133</v>
      </c>
      <c r="O68" s="4"/>
      <c r="Q68" s="4"/>
    </row>
    <row r="69" spans="4:17" hidden="1">
      <c r="D69" s="4" t="s">
        <v>134</v>
      </c>
      <c r="O69" s="4"/>
      <c r="Q69" s="4"/>
    </row>
    <row r="70" spans="4:17" hidden="1">
      <c r="D70" s="4" t="s">
        <v>113</v>
      </c>
      <c r="O70" s="4"/>
      <c r="Q70" s="4"/>
    </row>
    <row r="71" spans="4:17" hidden="1">
      <c r="D71" s="4" t="s">
        <v>114</v>
      </c>
      <c r="O71" s="4"/>
      <c r="Q71" s="4"/>
    </row>
    <row r="72" spans="4:17" hidden="1">
      <c r="D72" s="4" t="s">
        <v>115</v>
      </c>
      <c r="O72" s="4"/>
      <c r="Q72" s="4"/>
    </row>
    <row r="73" spans="4:17" hidden="1">
      <c r="D73" s="4" t="s">
        <v>135</v>
      </c>
      <c r="O73" s="4"/>
      <c r="Q73" s="4"/>
    </row>
    <row r="74" spans="4:17" hidden="1">
      <c r="D74" s="4" t="s">
        <v>136</v>
      </c>
      <c r="O74" s="4"/>
      <c r="Q74" s="4"/>
    </row>
    <row r="75" spans="4:17" hidden="1">
      <c r="D75" s="4" t="s">
        <v>137</v>
      </c>
      <c r="O75" s="4"/>
      <c r="Q75" s="4"/>
    </row>
    <row r="76" spans="4:17" hidden="1">
      <c r="D76" s="4" t="s">
        <v>138</v>
      </c>
      <c r="O76" s="4"/>
      <c r="Q76" s="4"/>
    </row>
    <row r="77" spans="4:17" hidden="1">
      <c r="D77" s="4" t="s">
        <v>139</v>
      </c>
      <c r="O77" s="4"/>
      <c r="Q77" s="4"/>
    </row>
    <row r="78" spans="4:17" hidden="1">
      <c r="O78" s="4"/>
      <c r="Q78" s="4"/>
    </row>
    <row r="79" spans="4:17" hidden="1">
      <c r="O79" s="4"/>
      <c r="Q79" s="4"/>
    </row>
    <row r="80" spans="4:17" hidden="1">
      <c r="O80" s="4"/>
      <c r="Q80" s="4"/>
    </row>
    <row r="81" spans="15:17" hidden="1">
      <c r="O81" s="4"/>
      <c r="Q81" s="4"/>
    </row>
    <row r="82" spans="15:17" hidden="1">
      <c r="O82" s="4"/>
      <c r="Q82" s="4"/>
    </row>
    <row r="83" spans="15:17">
      <c r="O83" s="4"/>
      <c r="Q83" s="4"/>
    </row>
    <row r="84" spans="15:17">
      <c r="O84" s="4"/>
      <c r="Q84" s="4"/>
    </row>
    <row r="85" spans="15:17">
      <c r="O85" s="4"/>
      <c r="Q85" s="4"/>
    </row>
    <row r="86" spans="15:17">
      <c r="O86" s="4"/>
      <c r="Q86" s="4"/>
    </row>
    <row r="87" spans="15:17">
      <c r="O87" s="4"/>
      <c r="Q87" s="4"/>
    </row>
    <row r="88" spans="15:17">
      <c r="O88" s="4"/>
      <c r="Q88" s="4"/>
    </row>
    <row r="89" spans="15:17">
      <c r="O89" s="4"/>
      <c r="Q89" s="4"/>
    </row>
    <row r="90" spans="15:17">
      <c r="O90" s="4"/>
      <c r="Q90" s="4"/>
    </row>
    <row r="91" spans="15:17">
      <c r="O91" s="4"/>
      <c r="Q91" s="4"/>
    </row>
    <row r="92" spans="15:17">
      <c r="O92" s="4"/>
      <c r="Q92" s="4"/>
    </row>
    <row r="93" spans="15:17">
      <c r="O93" s="4"/>
      <c r="Q93" s="4"/>
    </row>
    <row r="94" spans="15:17">
      <c r="O94" s="4"/>
      <c r="Q94" s="4"/>
    </row>
    <row r="95" spans="15:17">
      <c r="O95" s="4"/>
      <c r="Q95" s="4"/>
    </row>
    <row r="96" spans="15:17">
      <c r="O96" s="4"/>
      <c r="Q96" s="4"/>
    </row>
    <row r="97" spans="15:17">
      <c r="O97" s="4"/>
      <c r="Q97" s="4"/>
    </row>
    <row r="98" spans="15:17">
      <c r="O98" s="4"/>
      <c r="Q98" s="4"/>
    </row>
    <row r="99" spans="15:17">
      <c r="O99" s="4"/>
      <c r="Q99" s="4"/>
    </row>
    <row r="100" spans="15:17">
      <c r="O100" s="4"/>
      <c r="Q100" s="4"/>
    </row>
    <row r="101" spans="15:17">
      <c r="O101" s="4"/>
      <c r="Q101" s="4"/>
    </row>
    <row r="102" spans="15:17">
      <c r="O102" s="4"/>
      <c r="Q102" s="4"/>
    </row>
    <row r="103" spans="15:17">
      <c r="O103" s="4"/>
      <c r="Q103" s="4"/>
    </row>
    <row r="104" spans="15:17">
      <c r="O104" s="4"/>
      <c r="Q104" s="4"/>
    </row>
    <row r="105" spans="15:17">
      <c r="O105" s="4"/>
      <c r="Q105" s="4"/>
    </row>
    <row r="106" spans="15:17">
      <c r="O106" s="4"/>
      <c r="Q106" s="4"/>
    </row>
    <row r="107" spans="15:17">
      <c r="O107" s="4"/>
      <c r="Q107" s="4"/>
    </row>
    <row r="108" spans="15:17">
      <c r="O108" s="4"/>
      <c r="Q108" s="4"/>
    </row>
    <row r="109" spans="15:17">
      <c r="O109" s="4"/>
      <c r="Q109" s="4"/>
    </row>
    <row r="110" spans="15:17">
      <c r="O110" s="4"/>
      <c r="Q110" s="4"/>
    </row>
    <row r="111" spans="15:17">
      <c r="O111" s="4"/>
      <c r="Q111" s="4"/>
    </row>
    <row r="112" spans="15:17">
      <c r="O112" s="4"/>
      <c r="Q112" s="4"/>
    </row>
    <row r="113" spans="15:17">
      <c r="O113" s="4"/>
      <c r="Q113" s="4"/>
    </row>
    <row r="114" spans="15:17">
      <c r="O114" s="4"/>
      <c r="Q114" s="4"/>
    </row>
    <row r="115" spans="15:17">
      <c r="O115" s="4"/>
      <c r="Q115" s="4"/>
    </row>
    <row r="116" spans="15:17">
      <c r="O116" s="4"/>
      <c r="Q116" s="4"/>
    </row>
    <row r="117" spans="15:17">
      <c r="O117" s="4"/>
      <c r="Q117" s="4"/>
    </row>
    <row r="118" spans="15:17">
      <c r="O118" s="4"/>
      <c r="Q118" s="4"/>
    </row>
    <row r="119" spans="15:17">
      <c r="O119" s="4"/>
      <c r="Q119" s="4"/>
    </row>
    <row r="120" spans="15:17">
      <c r="O120" s="4"/>
      <c r="Q120" s="4"/>
    </row>
    <row r="121" spans="15:17">
      <c r="O121" s="4"/>
      <c r="Q121" s="4"/>
    </row>
    <row r="122" spans="15:17">
      <c r="O122" s="4"/>
      <c r="Q122" s="4"/>
    </row>
    <row r="123" spans="15:17">
      <c r="O123" s="4"/>
      <c r="Q123" s="4"/>
    </row>
    <row r="124" spans="15:17">
      <c r="O124" s="4"/>
      <c r="Q124" s="4"/>
    </row>
    <row r="125" spans="15:17">
      <c r="O125" s="4"/>
      <c r="Q125" s="4"/>
    </row>
    <row r="126" spans="15:17">
      <c r="O126" s="4"/>
      <c r="Q126" s="4"/>
    </row>
    <row r="127" spans="15:17">
      <c r="O127" s="4"/>
      <c r="Q127" s="4"/>
    </row>
    <row r="128" spans="15:17">
      <c r="O128" s="4"/>
      <c r="Q128" s="4"/>
    </row>
    <row r="129" spans="15:17">
      <c r="O129" s="4"/>
      <c r="Q129" s="4"/>
    </row>
    <row r="130" spans="15:17">
      <c r="O130" s="4"/>
      <c r="Q130" s="4"/>
    </row>
    <row r="131" spans="15:17">
      <c r="O131" s="4"/>
      <c r="Q131" s="4"/>
    </row>
    <row r="132" spans="15:17">
      <c r="O132" s="4"/>
      <c r="Q132" s="4"/>
    </row>
    <row r="133" spans="15:17">
      <c r="O133" s="4"/>
      <c r="Q133" s="4"/>
    </row>
    <row r="134" spans="15:17">
      <c r="O134" s="4"/>
      <c r="Q134" s="4"/>
    </row>
    <row r="135" spans="15:17">
      <c r="O135" s="4"/>
      <c r="Q135" s="4"/>
    </row>
    <row r="136" spans="15:17">
      <c r="O136" s="4"/>
      <c r="Q136" s="4"/>
    </row>
    <row r="137" spans="15:17">
      <c r="O137" s="4"/>
      <c r="Q137" s="4"/>
    </row>
    <row r="138" spans="15:17">
      <c r="O138" s="4"/>
      <c r="Q138" s="4"/>
    </row>
    <row r="139" spans="15:17">
      <c r="O139" s="4"/>
      <c r="Q139" s="4"/>
    </row>
    <row r="140" spans="15:17">
      <c r="O140" s="4"/>
      <c r="Q140" s="4"/>
    </row>
    <row r="141" spans="15:17">
      <c r="O141" s="4"/>
      <c r="Q141" s="4"/>
    </row>
    <row r="142" spans="15:17">
      <c r="O142" s="4"/>
      <c r="Q142" s="4"/>
    </row>
    <row r="143" spans="15:17">
      <c r="O143" s="4"/>
      <c r="Q143" s="4"/>
    </row>
    <row r="144" spans="15:17">
      <c r="O144" s="4"/>
      <c r="Q144" s="4"/>
    </row>
    <row r="145" spans="15:17">
      <c r="O145" s="4"/>
      <c r="Q145" s="4"/>
    </row>
    <row r="146" spans="15:17">
      <c r="O146" s="4"/>
      <c r="Q146" s="4"/>
    </row>
    <row r="147" spans="15:17">
      <c r="O147" s="4"/>
      <c r="Q147" s="4"/>
    </row>
    <row r="148" spans="15:17">
      <c r="O148" s="4"/>
      <c r="Q148" s="4"/>
    </row>
    <row r="149" spans="15:17">
      <c r="O149" s="4"/>
      <c r="Q149" s="4"/>
    </row>
    <row r="150" spans="15:17">
      <c r="O150" s="4"/>
      <c r="Q150" s="4"/>
    </row>
    <row r="151" spans="15:17">
      <c r="O151" s="4"/>
      <c r="Q151" s="4"/>
    </row>
    <row r="152" spans="15:17">
      <c r="O152" s="4"/>
      <c r="Q152" s="4"/>
    </row>
    <row r="153" spans="15:17">
      <c r="O153" s="4"/>
      <c r="Q153" s="4"/>
    </row>
    <row r="154" spans="15:17">
      <c r="O154" s="4"/>
      <c r="Q154" s="4"/>
    </row>
    <row r="155" spans="15:17">
      <c r="O155" s="4"/>
      <c r="Q155" s="4"/>
    </row>
    <row r="156" spans="15:17">
      <c r="O156" s="4"/>
      <c r="Q156" s="4"/>
    </row>
    <row r="157" spans="15:17">
      <c r="O157" s="4"/>
      <c r="Q157" s="4"/>
    </row>
    <row r="158" spans="15:17">
      <c r="O158" s="4"/>
      <c r="Q158" s="4"/>
    </row>
    <row r="159" spans="15:17">
      <c r="O159" s="4"/>
      <c r="Q159" s="4"/>
    </row>
    <row r="160" spans="15:17">
      <c r="O160" s="4"/>
      <c r="Q160" s="4"/>
    </row>
    <row r="161" spans="15:17">
      <c r="O161" s="4"/>
      <c r="Q161" s="4"/>
    </row>
    <row r="162" spans="15:17">
      <c r="O162" s="4"/>
      <c r="Q162" s="4"/>
    </row>
    <row r="163" spans="15:17">
      <c r="O163" s="4"/>
      <c r="Q163" s="4"/>
    </row>
    <row r="164" spans="15:17">
      <c r="O164" s="4"/>
      <c r="Q164" s="4"/>
    </row>
    <row r="165" spans="15:17">
      <c r="O165" s="4"/>
      <c r="Q165" s="4"/>
    </row>
    <row r="166" spans="15:17">
      <c r="O166" s="4"/>
      <c r="Q166" s="4"/>
    </row>
    <row r="167" spans="15:17">
      <c r="O167" s="4"/>
      <c r="Q167" s="4"/>
    </row>
    <row r="168" spans="15:17">
      <c r="O168" s="4"/>
      <c r="Q168" s="4"/>
    </row>
    <row r="169" spans="15:17">
      <c r="O169" s="4"/>
      <c r="Q169" s="4"/>
    </row>
    <row r="170" spans="15:17">
      <c r="O170" s="4"/>
      <c r="Q170" s="4"/>
    </row>
    <row r="171" spans="15:17">
      <c r="O171" s="4"/>
      <c r="Q171" s="4"/>
    </row>
    <row r="172" spans="15:17">
      <c r="O172" s="4"/>
      <c r="Q172" s="4"/>
    </row>
    <row r="173" spans="15:17">
      <c r="O173" s="4"/>
      <c r="Q173" s="4"/>
    </row>
    <row r="174" spans="15:17">
      <c r="O174" s="4"/>
      <c r="Q174" s="4"/>
    </row>
    <row r="175" spans="15:17">
      <c r="O175" s="4"/>
      <c r="Q175" s="4"/>
    </row>
    <row r="176" spans="15:17">
      <c r="O176" s="4"/>
      <c r="Q176" s="4"/>
    </row>
    <row r="177" spans="15:17">
      <c r="O177" s="4"/>
      <c r="Q177" s="4"/>
    </row>
    <row r="178" spans="15:17">
      <c r="O178" s="4"/>
      <c r="Q178" s="4"/>
    </row>
    <row r="179" spans="15:17">
      <c r="O179" s="4"/>
      <c r="Q179" s="4"/>
    </row>
    <row r="180" spans="15:17">
      <c r="O180" s="4"/>
      <c r="Q180" s="4"/>
    </row>
    <row r="181" spans="15:17">
      <c r="O181" s="4"/>
      <c r="Q181" s="4"/>
    </row>
    <row r="182" spans="15:17">
      <c r="O182" s="4"/>
      <c r="Q182" s="4"/>
    </row>
    <row r="183" spans="15:17">
      <c r="O183" s="4"/>
      <c r="Q183" s="4"/>
    </row>
    <row r="184" spans="15:17">
      <c r="O184" s="4"/>
      <c r="Q184" s="4"/>
    </row>
    <row r="185" spans="15:17">
      <c r="O185" s="4"/>
      <c r="Q185" s="4"/>
    </row>
    <row r="186" spans="15:17">
      <c r="O186" s="4"/>
      <c r="Q186" s="4"/>
    </row>
    <row r="187" spans="15:17">
      <c r="O187" s="4"/>
      <c r="Q187" s="4"/>
    </row>
    <row r="188" spans="15:17">
      <c r="O188" s="4"/>
      <c r="Q188" s="4"/>
    </row>
    <row r="189" spans="15:17">
      <c r="O189" s="4"/>
      <c r="Q189" s="4"/>
    </row>
  </sheetData>
  <autoFilter ref="A2:BY27" xr:uid="{00000000-0009-0000-0000-000000000000}"/>
  <mergeCells count="57">
    <mergeCell ref="U27:W27"/>
    <mergeCell ref="AN22:AP22"/>
    <mergeCell ref="AN23:AP23"/>
    <mergeCell ref="AL22:AM22"/>
    <mergeCell ref="BJ22:BK22"/>
    <mergeCell ref="AT22:AU22"/>
    <mergeCell ref="U22:W22"/>
    <mergeCell ref="AD22:AE22"/>
    <mergeCell ref="X22:Z22"/>
    <mergeCell ref="BH22:BI22"/>
    <mergeCell ref="U26:W26"/>
    <mergeCell ref="AR23:AS23"/>
    <mergeCell ref="AG23:AK23"/>
    <mergeCell ref="AL23:AM23"/>
    <mergeCell ref="AG22:AK22"/>
    <mergeCell ref="U23:W23"/>
    <mergeCell ref="A23:D23"/>
    <mergeCell ref="K22:N22"/>
    <mergeCell ref="O20:O27"/>
    <mergeCell ref="Q23:R23"/>
    <mergeCell ref="S23:T23"/>
    <mergeCell ref="A24:D24"/>
    <mergeCell ref="H22:J22"/>
    <mergeCell ref="A22:D22"/>
    <mergeCell ref="Q22:R22"/>
    <mergeCell ref="S22:T22"/>
    <mergeCell ref="A1:P1"/>
    <mergeCell ref="E21:G21"/>
    <mergeCell ref="K21:N21"/>
    <mergeCell ref="H21:J21"/>
    <mergeCell ref="A20:D21"/>
    <mergeCell ref="BX23:BY23"/>
    <mergeCell ref="BX22:BY22"/>
    <mergeCell ref="AZ22:BA22"/>
    <mergeCell ref="AZ23:BA23"/>
    <mergeCell ref="BR23:BS23"/>
    <mergeCell ref="BR22:BS22"/>
    <mergeCell ref="BF23:BG23"/>
    <mergeCell ref="BP23:BQ23"/>
    <mergeCell ref="BH23:BI23"/>
    <mergeCell ref="BP22:BQ22"/>
    <mergeCell ref="BV23:BW23"/>
    <mergeCell ref="BL22:BO22"/>
    <mergeCell ref="BJ23:BK23"/>
    <mergeCell ref="BB23:BD23"/>
    <mergeCell ref="X23:Z23"/>
    <mergeCell ref="BV22:BW22"/>
    <mergeCell ref="AR22:AS22"/>
    <mergeCell ref="AA22:AC22"/>
    <mergeCell ref="AA23:AC23"/>
    <mergeCell ref="BL23:BO23"/>
    <mergeCell ref="AT23:AU23"/>
    <mergeCell ref="AD23:AE23"/>
    <mergeCell ref="AX23:AY23"/>
    <mergeCell ref="AX22:AY22"/>
    <mergeCell ref="BB22:BD22"/>
    <mergeCell ref="BF22:BG2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5D9B9EE06E52840B8BF21AE0662849C" ma:contentTypeVersion="12" ma:contentTypeDescription="Crear nuevo documento." ma:contentTypeScope="" ma:versionID="35ae93388edd86ed7e4fd6419126fdf5">
  <xsd:schema xmlns:xsd="http://www.w3.org/2001/XMLSchema" xmlns:xs="http://www.w3.org/2001/XMLSchema" xmlns:p="http://schemas.microsoft.com/office/2006/metadata/properties" xmlns:ns3="1d77cc8a-1fae-474f-ac68-da631680217d" xmlns:ns4="0d4f6066-a77f-40b0-9410-cf3f3be34b82" targetNamespace="http://schemas.microsoft.com/office/2006/metadata/properties" ma:root="true" ma:fieldsID="a7789357b2de69bfdc4111d2e233874f" ns3:_="" ns4:_="">
    <xsd:import namespace="1d77cc8a-1fae-474f-ac68-da631680217d"/>
    <xsd:import namespace="0d4f6066-a77f-40b0-9410-cf3f3be34b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77cc8a-1fae-474f-ac68-da63168021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4f6066-a77f-40b0-9410-cf3f3be34b8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90E50B-9754-460D-82D7-D32D1CF92B0A}"/>
</file>

<file path=customXml/itemProps2.xml><?xml version="1.0" encoding="utf-8"?>
<ds:datastoreItem xmlns:ds="http://schemas.openxmlformats.org/officeDocument/2006/customXml" ds:itemID="{E187D827-1412-4797-9D7E-C5C806B5A621}"/>
</file>

<file path=customXml/itemProps3.xml><?xml version="1.0" encoding="utf-8"?>
<ds:datastoreItem xmlns:ds="http://schemas.openxmlformats.org/officeDocument/2006/customXml" ds:itemID="{BB7B49B1-D7F8-4C9F-B13D-9531C4634D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Samuel Byun Olivo</dc:creator>
  <cp:keywords/>
  <dc:description/>
  <cp:lastModifiedBy>Alegria de los Angeles Gaibor Fegan</cp:lastModifiedBy>
  <cp:revision/>
  <dcterms:created xsi:type="dcterms:W3CDTF">2017-04-21T14:10:59Z</dcterms:created>
  <dcterms:modified xsi:type="dcterms:W3CDTF">2023-05-02T22:12:01Z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0x01010075D9B9EE06E52840B8BF21AE0662849C</vt:lpwstr>
  </property>
</Properties>
</file>