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Sesiones de Concejo\"/>
    </mc:Choice>
  </mc:AlternateContent>
  <bookViews>
    <workbookView xWindow="0" yWindow="0" windowWidth="20490" windowHeight="7650"/>
  </bookViews>
  <sheets>
    <sheet name="2021" sheetId="13" r:id="rId1"/>
  </sheets>
  <definedNames>
    <definedName name="_xlnm._FilterDatabase" localSheetId="0" hidden="1">'2021'!$A$2:$BN$17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3" l="1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BG14" i="13"/>
  <c r="BH14" i="13"/>
  <c r="BI14" i="13"/>
  <c r="BJ14" i="13"/>
  <c r="BK14" i="13"/>
  <c r="BL14" i="13"/>
  <c r="BM14" i="13"/>
  <c r="BN14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E12" i="13" l="1"/>
  <c r="P14" i="13"/>
  <c r="P10" i="13"/>
  <c r="M10" i="13"/>
  <c r="F10" i="13" l="1"/>
  <c r="G10" i="13"/>
  <c r="H10" i="13"/>
  <c r="I10" i="13"/>
  <c r="J10" i="13"/>
  <c r="K10" i="13"/>
  <c r="L10" i="13"/>
  <c r="E10" i="13"/>
  <c r="AT16" i="13" l="1"/>
  <c r="E13" i="13" l="1"/>
  <c r="K11" i="13"/>
  <c r="E14" i="13" l="1"/>
  <c r="AV15" i="13" s="1"/>
  <c r="E11" i="13"/>
  <c r="AT12" i="13" l="1"/>
  <c r="Z16" i="13"/>
  <c r="AJ16" i="13"/>
  <c r="K12" i="13" l="1"/>
  <c r="AV11" i="13" l="1"/>
  <c r="AB15" i="13"/>
  <c r="BH16" i="13"/>
  <c r="BH12" i="13" l="1"/>
  <c r="AP16" i="13"/>
  <c r="P16" i="13"/>
  <c r="AC16" i="13" l="1"/>
  <c r="AC12" i="13" l="1"/>
  <c r="AP12" i="13" l="1"/>
  <c r="BJ11" i="13" l="1"/>
  <c r="BJ15" i="13"/>
  <c r="BI15" i="13"/>
  <c r="AD11" i="13"/>
  <c r="AE11" i="13"/>
  <c r="AF11" i="13"/>
  <c r="AG11" i="13"/>
  <c r="AQ11" i="13"/>
  <c r="P11" i="13"/>
  <c r="R12" i="13" l="1"/>
  <c r="AN12" i="13" l="1"/>
  <c r="AY12" i="13"/>
  <c r="AL12" i="13"/>
  <c r="AW12" i="13"/>
  <c r="AH12" i="13"/>
  <c r="X12" i="13"/>
  <c r="BM12" i="13"/>
  <c r="BC12" i="13"/>
  <c r="T12" i="13"/>
  <c r="BK12" i="13"/>
  <c r="BF12" i="13"/>
  <c r="AR12" i="13"/>
  <c r="Z12" i="13"/>
  <c r="P12" i="13"/>
  <c r="V12" i="13"/>
  <c r="BA12" i="13"/>
  <c r="AJ12" i="13"/>
  <c r="AC11" i="13" l="1"/>
  <c r="AC13" i="13" s="1"/>
  <c r="AT11" i="13"/>
  <c r="AH11" i="13"/>
  <c r="AY11" i="13"/>
  <c r="S11" i="13"/>
  <c r="AI11" i="13"/>
  <c r="BC11" i="13"/>
  <c r="X11" i="13"/>
  <c r="AP11" i="13"/>
  <c r="AP13" i="13" s="1"/>
  <c r="BL11" i="13"/>
  <c r="AL11" i="13"/>
  <c r="AA11" i="13"/>
  <c r="BG11" i="13"/>
  <c r="BK11" i="13"/>
  <c r="BH11" i="13"/>
  <c r="AX11" i="13"/>
  <c r="AU11" i="13"/>
  <c r="BD11" i="13"/>
  <c r="W11" i="13"/>
  <c r="BB11" i="13"/>
  <c r="AZ11" i="13"/>
  <c r="AO11" i="13"/>
  <c r="AM11" i="13"/>
  <c r="BN11" i="13"/>
  <c r="BI11" i="13"/>
  <c r="BE11" i="13"/>
  <c r="AS11" i="13"/>
  <c r="AK11" i="13"/>
  <c r="V11" i="13"/>
  <c r="AN11" i="13"/>
  <c r="U11" i="13"/>
  <c r="Z11" i="13"/>
  <c r="AR11" i="13"/>
  <c r="Y11" i="13"/>
  <c r="AJ11" i="13"/>
  <c r="T11" i="13"/>
  <c r="R11" i="13"/>
  <c r="AW11" i="13"/>
  <c r="BA11" i="13"/>
  <c r="Q11" i="13"/>
  <c r="P13" i="13" s="1"/>
  <c r="BM11" i="13"/>
  <c r="BF11" i="13"/>
  <c r="AT13" i="13" l="1"/>
  <c r="BH13" i="13"/>
  <c r="BF13" i="13"/>
  <c r="V13" i="13"/>
  <c r="Z13" i="13"/>
  <c r="BA13" i="13"/>
  <c r="AW13" i="13"/>
  <c r="BC13" i="13"/>
  <c r="AL13" i="13"/>
  <c r="AH13" i="13"/>
  <c r="AN13" i="13"/>
  <c r="X13" i="13"/>
  <c r="T13" i="13"/>
  <c r="BK13" i="13"/>
  <c r="AJ13" i="13"/>
  <c r="BM13" i="13"/>
  <c r="R13" i="13"/>
  <c r="AR13" i="13"/>
  <c r="AY13" i="13"/>
  <c r="P15" i="13" l="1"/>
  <c r="BM16" i="13"/>
  <c r="T16" i="13"/>
  <c r="X16" i="13"/>
  <c r="V16" i="13"/>
  <c r="AH16" i="13"/>
  <c r="R16" i="13"/>
  <c r="AW16" i="13"/>
  <c r="AW15" i="13"/>
  <c r="AN16" i="13"/>
  <c r="AI16" i="13"/>
  <c r="AI15" i="13"/>
  <c r="BC16" i="13"/>
  <c r="AR16" i="13"/>
  <c r="BB15" i="13"/>
  <c r="AS15" i="13"/>
  <c r="U15" i="13"/>
  <c r="AY15" i="13"/>
  <c r="AY16" i="13"/>
  <c r="AL16" i="13"/>
  <c r="Q15" i="13"/>
  <c r="BA16" i="13"/>
  <c r="BA15" i="13"/>
  <c r="Y15" i="13"/>
  <c r="Z15" i="13"/>
  <c r="R15" i="13"/>
  <c r="BE15" i="13"/>
  <c r="AH15" i="13"/>
  <c r="AJ15" i="13"/>
  <c r="BF16" i="13"/>
  <c r="S15" i="13"/>
  <c r="AL15" i="13"/>
  <c r="AK15" i="13"/>
  <c r="BK16" i="13"/>
  <c r="BK15" i="13"/>
  <c r="AP15" i="13"/>
  <c r="V15" i="13"/>
  <c r="BN15" i="13"/>
  <c r="AQ15" i="13"/>
  <c r="AM15" i="13"/>
  <c r="AD15" i="13"/>
  <c r="AU15" i="13"/>
  <c r="X15" i="13"/>
  <c r="AX15" i="13"/>
  <c r="AO15" i="13"/>
  <c r="AN15" i="13"/>
  <c r="AR15" i="13"/>
  <c r="W15" i="13"/>
  <c r="AE15" i="13"/>
  <c r="BC15" i="13"/>
  <c r="BM15" i="13"/>
  <c r="AT15" i="13"/>
  <c r="BH15" i="13"/>
  <c r="BH17" i="13" s="1"/>
  <c r="AZ15" i="13"/>
  <c r="BG15" i="13"/>
  <c r="BL15" i="13"/>
  <c r="AG15" i="13"/>
  <c r="AF15" i="13"/>
  <c r="BF15" i="13"/>
  <c r="BD15" i="13"/>
  <c r="AC15" i="13"/>
  <c r="AA15" i="13"/>
  <c r="T15" i="13"/>
  <c r="AJ17" i="13" l="1"/>
  <c r="AI17" i="13"/>
  <c r="P17" i="13"/>
  <c r="AN17" i="13"/>
  <c r="AP17" i="13"/>
  <c r="AR17" i="13"/>
  <c r="X17" i="13"/>
  <c r="AT17" i="13"/>
  <c r="BK17" i="13"/>
  <c r="BA17" i="13"/>
  <c r="BC17" i="13"/>
  <c r="BF17" i="13"/>
  <c r="AL17" i="13"/>
  <c r="AH17" i="13"/>
  <c r="AW17" i="13"/>
  <c r="AC17" i="13"/>
  <c r="V17" i="13"/>
  <c r="BM17" i="13"/>
  <c r="AY17" i="13"/>
  <c r="R17" i="13"/>
  <c r="T17" i="13"/>
  <c r="Z17" i="13"/>
</calcChain>
</file>

<file path=xl/sharedStrings.xml><?xml version="1.0" encoding="utf-8"?>
<sst xmlns="http://schemas.openxmlformats.org/spreadsheetml/2006/main" count="183" uniqueCount="125">
  <si>
    <t>P</t>
  </si>
  <si>
    <t>A</t>
  </si>
  <si>
    <t xml:space="preserve">P </t>
  </si>
  <si>
    <t>S</t>
  </si>
  <si>
    <t>No. Convocatorias</t>
  </si>
  <si>
    <t>Sesiones No.</t>
  </si>
  <si>
    <t>Fecha</t>
  </si>
  <si>
    <t>Lugar</t>
  </si>
  <si>
    <t>Ordinaria</t>
  </si>
  <si>
    <t>Extraordinaria</t>
  </si>
  <si>
    <t>Inaugural / Conmemorativa</t>
  </si>
  <si>
    <t>Continuaciones</t>
  </si>
  <si>
    <t>No efectuadas/Canceladas a pedido Alcalde</t>
  </si>
  <si>
    <t xml:space="preserve">No se instala por falta de quórum </t>
  </si>
  <si>
    <t>Se clausura por falta de quórum / sin finalizar</t>
  </si>
  <si>
    <t>Se suspende sin abordar todos los puntos del orden del día</t>
  </si>
  <si>
    <t>Se despacha orden del día/Clausura</t>
  </si>
  <si>
    <t>Sr. Bernardo Abad</t>
  </si>
  <si>
    <t>Sra. Jenny Almeida (Juramento sesión 21/05/2019)</t>
  </si>
  <si>
    <t>Dr. René Bedón</t>
  </si>
  <si>
    <t>Sra. Mercy Lara Rivera</t>
  </si>
  <si>
    <t>Dra. Soledad Benítez</t>
  </si>
  <si>
    <t>Sr. Carlos Jaramillo (Juramento sesión 28/05/2019)</t>
  </si>
  <si>
    <t>Sr. Juan Manuel Carrión</t>
  </si>
  <si>
    <t>Srta. Gabriela Caicedo Espinosa</t>
  </si>
  <si>
    <t>Sr. Omar Cevallos</t>
  </si>
  <si>
    <t>Sra. Laura Altamirano</t>
  </si>
  <si>
    <t>Sra. Gissela Chalá</t>
  </si>
  <si>
    <t>Sr. Carlos Arturo Corella</t>
  </si>
  <si>
    <t>Aleck Erazo</t>
  </si>
  <si>
    <t>Sra. Luz Elena Coloma</t>
  </si>
  <si>
    <t>Abg. Diego Carrasco</t>
  </si>
  <si>
    <t>Sr. Jorge Pinto</t>
  </si>
  <si>
    <t>Susana Añazco</t>
  </si>
  <si>
    <t>Sra. Alison Cevallos</t>
  </si>
  <si>
    <t>Dr. Marco Collaguazo</t>
  </si>
  <si>
    <t>Lcda. Jenny Ortiz Guachamín</t>
  </si>
  <si>
    <t>Abg. Eduardo Del Pozo</t>
  </si>
  <si>
    <t>Sra. María José Plaza Gomez de la Torre</t>
  </si>
  <si>
    <t>Mgs. Juan Carlos Fiallo</t>
  </si>
  <si>
    <t>Srta. Joseline Delgado</t>
  </si>
  <si>
    <t>Srta. Paulina Izurieta</t>
  </si>
  <si>
    <t>Dr. Santiago Guarderas</t>
  </si>
  <si>
    <t>Ing. Andrea Hidalgo</t>
  </si>
  <si>
    <t>Sr. Hugo Dávila Huertas</t>
  </si>
  <si>
    <t>Mba. Analía Ledesma</t>
  </si>
  <si>
    <t>Sr. Darío Cahueñas Apunte</t>
  </si>
  <si>
    <t>Sra. Ligia Guevara</t>
  </si>
  <si>
    <t>Abg. Fernando Morales</t>
  </si>
  <si>
    <t>Sr. Víctor de la Cadena Flores</t>
  </si>
  <si>
    <t>Sr. Orlando Núñez</t>
  </si>
  <si>
    <t>Sra. Alicia Molina Ayala</t>
  </si>
  <si>
    <t>Lcda. Blanca Paucar</t>
  </si>
  <si>
    <t>Sr. Milton Chantera Morales (Juramento sesión 30/07/2019)</t>
  </si>
  <si>
    <t>Eco. Luis Reina</t>
  </si>
  <si>
    <t>Srta. Nathaly Erazo Carvajal</t>
  </si>
  <si>
    <t>Sr.Aleck Erazo</t>
  </si>
  <si>
    <t>Sr. Luis Robles</t>
  </si>
  <si>
    <t>Sra. María Méndez Viteri</t>
  </si>
  <si>
    <t>Dra. Mónica Sandoval</t>
  </si>
  <si>
    <t>Abg. Miguel Coro Chimbolema</t>
  </si>
  <si>
    <t>Héctor Cueva</t>
  </si>
  <si>
    <t>Dra. Brith Vaca Chicaiza</t>
  </si>
  <si>
    <t>Sr. Bryan García Rosado</t>
  </si>
  <si>
    <t>N/A</t>
  </si>
  <si>
    <t xml:space="preserve">Total Sesiones </t>
  </si>
  <si>
    <t>Asistencia Total sobre Sesiones Efectuadas</t>
  </si>
  <si>
    <t xml:space="preserve">Asistencias </t>
  </si>
  <si>
    <t>Total Reuniones</t>
  </si>
  <si>
    <t>%</t>
  </si>
  <si>
    <t>Total de Convocatorias</t>
  </si>
  <si>
    <t xml:space="preserve">Curul </t>
  </si>
  <si>
    <t>Total Reuniones no efectuadas</t>
  </si>
  <si>
    <t>Total %</t>
  </si>
  <si>
    <t>Total Reuniones Realizadas</t>
  </si>
  <si>
    <t>Ausencias</t>
  </si>
  <si>
    <t>Curul</t>
  </si>
  <si>
    <t xml:space="preserve">ABAD </t>
  </si>
  <si>
    <t>AUSENTE</t>
  </si>
  <si>
    <t>BENITES PRESENTE</t>
  </si>
  <si>
    <t>BEDON AUSENTE</t>
  </si>
  <si>
    <t>CARRION AUSET</t>
  </si>
  <si>
    <t>CEVALLOS AUSENT</t>
  </si>
  <si>
    <t xml:space="preserve">CAHALA PRESENTE </t>
  </si>
  <si>
    <t>COLLAGUAZO PRESENTE</t>
  </si>
  <si>
    <t>COLOMA A</t>
  </si>
  <si>
    <t>POZO A</t>
  </si>
  <si>
    <t>FIALLOS PRES</t>
  </si>
  <si>
    <t>IZURIETA AUS</t>
  </si>
  <si>
    <t>GUARDERAS AU</t>
  </si>
  <si>
    <t>HIDALGO AUSE</t>
  </si>
  <si>
    <t>LEDESMA AUS</t>
  </si>
  <si>
    <t>MORALES AUSENTE</t>
  </si>
  <si>
    <t>NUÑEZ PRESENTE</t>
  </si>
  <si>
    <t>PAUCAR PRESENTE</t>
  </si>
  <si>
    <t>NATALIZ ERAZO DE RESINA PRESENTE</t>
  </si>
  <si>
    <t>ROBLES PRES</t>
  </si>
  <si>
    <t>SANDOVAL AUSENTE</t>
  </si>
  <si>
    <t>FRANCISCO GARCIA BRITH VACA PRESENTE</t>
  </si>
  <si>
    <t>ALCALDE PRESENTE</t>
  </si>
  <si>
    <t>AYER</t>
  </si>
  <si>
    <t>ABAD AUSEN</t>
  </si>
  <si>
    <t>BENITES PRESE</t>
  </si>
  <si>
    <t>BEDON AUS</t>
  </si>
  <si>
    <t>CARRION AU</t>
  </si>
  <si>
    <t>CEVALLOS AUSE</t>
  </si>
  <si>
    <t>ALEXK ERAZO AUSENTE</t>
  </si>
  <si>
    <t>COLOMA AUSENTE</t>
  </si>
  <si>
    <t>DEL POZO AUSENTE</t>
  </si>
  <si>
    <t>JOSELIN DELGA FIALLOS PRESENTE</t>
  </si>
  <si>
    <t>IZURIETA AUSENTE</t>
  </si>
  <si>
    <t>GUARDERAS AUSENTE</t>
  </si>
  <si>
    <t>HUGO DAVILA ANDREA HIDALGO AUSENTE</t>
  </si>
  <si>
    <t>LEDESMA AUSENTE</t>
  </si>
  <si>
    <t>REINA PRESENTE</t>
  </si>
  <si>
    <t>MARCIA MENDEZ ROBLES PRESENTE</t>
  </si>
  <si>
    <t>MONICA SANDOVAL AUSENTE</t>
  </si>
  <si>
    <t>BRITH VACA AUSE</t>
  </si>
  <si>
    <t>ALCALDE PRESNET</t>
  </si>
  <si>
    <t xml:space="preserve">Javier Freire </t>
  </si>
  <si>
    <t>Dra. Brith Vaca</t>
  </si>
  <si>
    <t>Daniela Hernandez</t>
  </si>
  <si>
    <t>Sala de Sesiones del Concejo Metropolitano</t>
  </si>
  <si>
    <t>ASISTENCIAS CONCEJO METROPOLITANO DE QUITO 2021-B</t>
  </si>
  <si>
    <t>Amparito Narváez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</si>
</sst>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1" fontId="1" fillId="12" borderId="25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/>
    </xf>
    <xf numFmtId="1" fontId="1" fillId="13" borderId="26" xfId="0" applyNumberFormat="1" applyFont="1" applyFill="1" applyBorder="1" applyAlignment="1">
      <alignment horizontal="center" vertical="center" wrapText="1"/>
    </xf>
    <xf numFmtId="4" fontId="1" fillId="13" borderId="30" xfId="0" applyNumberFormat="1" applyFont="1" applyFill="1" applyBorder="1" applyAlignment="1">
      <alignment horizontal="center" vertical="center"/>
    </xf>
    <xf numFmtId="4" fontId="1" fillId="13" borderId="27" xfId="0" applyNumberFormat="1" applyFont="1" applyFill="1" applyBorder="1" applyAlignment="1">
      <alignment horizontal="center" vertical="center"/>
    </xf>
    <xf numFmtId="1" fontId="1" fillId="15" borderId="25" xfId="0" applyNumberFormat="1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/>
    </xf>
    <xf numFmtId="1" fontId="1" fillId="15" borderId="26" xfId="0" applyNumberFormat="1" applyFont="1" applyFill="1" applyBorder="1" applyAlignment="1">
      <alignment horizontal="center" vertical="center" wrapText="1"/>
    </xf>
    <xf numFmtId="4" fontId="1" fillId="15" borderId="3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" fontId="1" fillId="9" borderId="29" xfId="0" applyNumberFormat="1" applyFont="1" applyFill="1" applyBorder="1" applyAlignment="1">
      <alignment horizontal="center" vertical="center" wrapText="1"/>
    </xf>
    <xf numFmtId="4" fontId="1" fillId="9" borderId="30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 wrapText="1"/>
    </xf>
    <xf numFmtId="0" fontId="1" fillId="7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7" borderId="18" xfId="0" applyNumberFormat="1" applyFont="1" applyFill="1" applyBorder="1" applyAlignment="1">
      <alignment horizontal="center" vertical="center"/>
    </xf>
    <xf numFmtId="14" fontId="2" fillId="7" borderId="18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2" fillId="7" borderId="49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3" fontId="1" fillId="12" borderId="21" xfId="0" applyNumberFormat="1" applyFont="1" applyFill="1" applyBorder="1" applyAlignment="1">
      <alignment horizontal="center" vertical="center"/>
    </xf>
    <xf numFmtId="4" fontId="1" fillId="12" borderId="3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3" fontId="1" fillId="12" borderId="31" xfId="0" applyNumberFormat="1" applyFont="1" applyFill="1" applyBorder="1" applyAlignment="1">
      <alignment horizontal="center" vertical="center"/>
    </xf>
    <xf numFmtId="3" fontId="1" fillId="12" borderId="32" xfId="0" applyNumberFormat="1" applyFont="1" applyFill="1" applyBorder="1" applyAlignment="1">
      <alignment horizontal="center" vertical="center"/>
    </xf>
    <xf numFmtId="4" fontId="1" fillId="12" borderId="33" xfId="0" applyNumberFormat="1" applyFont="1" applyFill="1" applyBorder="1" applyAlignment="1">
      <alignment horizontal="center" vertical="center"/>
    </xf>
    <xf numFmtId="4" fontId="1" fillId="12" borderId="34" xfId="0" applyNumberFormat="1" applyFont="1" applyFill="1" applyBorder="1" applyAlignment="1">
      <alignment horizontal="center" vertical="center"/>
    </xf>
    <xf numFmtId="3" fontId="1" fillId="12" borderId="21" xfId="0" applyNumberFormat="1" applyFont="1" applyFill="1" applyBorder="1" applyAlignment="1">
      <alignment horizontal="center" vertical="center"/>
    </xf>
    <xf numFmtId="4" fontId="1" fillId="12" borderId="35" xfId="0" applyNumberFormat="1" applyFont="1" applyFill="1" applyBorder="1" applyAlignment="1">
      <alignment horizontal="center" vertical="center"/>
    </xf>
    <xf numFmtId="4" fontId="1" fillId="12" borderId="36" xfId="0" applyNumberFormat="1" applyFont="1" applyFill="1" applyBorder="1" applyAlignment="1">
      <alignment horizontal="center" vertical="center"/>
    </xf>
    <xf numFmtId="3" fontId="1" fillId="12" borderId="2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11" borderId="51" xfId="0" applyFont="1" applyFill="1" applyBorder="1" applyAlignment="1">
      <alignment horizontal="center" vertical="center" wrapText="1"/>
    </xf>
    <xf numFmtId="0" fontId="1" fillId="11" borderId="52" xfId="0" applyFont="1" applyFill="1" applyBorder="1" applyAlignment="1">
      <alignment horizontal="center" vertical="center" wrapText="1"/>
    </xf>
    <xf numFmtId="0" fontId="1" fillId="11" borderId="53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4" fontId="1" fillId="6" borderId="38" xfId="0" applyNumberFormat="1" applyFont="1" applyFill="1" applyBorder="1" applyAlignment="1">
      <alignment horizontal="center" vertical="center" wrapText="1"/>
    </xf>
    <xf numFmtId="4" fontId="1" fillId="6" borderId="39" xfId="0" applyNumberFormat="1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3" fontId="1" fillId="12" borderId="31" xfId="0" applyNumberFormat="1" applyFont="1" applyFill="1" applyBorder="1" applyAlignment="1">
      <alignment horizontal="center" vertical="center" wrapText="1"/>
    </xf>
    <xf numFmtId="3" fontId="1" fillId="12" borderId="32" xfId="0" applyNumberFormat="1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4" fontId="1" fillId="12" borderId="33" xfId="0" applyNumberFormat="1" applyFont="1" applyFill="1" applyBorder="1" applyAlignment="1">
      <alignment horizontal="center" vertical="center" wrapText="1"/>
    </xf>
    <xf numFmtId="4" fontId="1" fillId="12" borderId="3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15</xdr:row>
      <xdr:rowOff>56029</xdr:rowOff>
    </xdr:from>
    <xdr:to>
      <xdr:col>5</xdr:col>
      <xdr:colOff>750794</xdr:colOff>
      <xdr:row>17</xdr:row>
      <xdr:rowOff>156882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265" y="17133794"/>
          <a:ext cx="6051176" cy="638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latin typeface="Palatino Linotype" panose="02040502050505030304" pitchFamily="18" charset="0"/>
            </a:rPr>
            <a:t>Nota</a:t>
          </a:r>
          <a:r>
            <a:rPr lang="es-ES" sz="900" b="1" baseline="0">
              <a:latin typeface="Palatino Linotype" panose="02040502050505030304" pitchFamily="18" charset="0"/>
            </a:rPr>
            <a:t> explicativa: </a:t>
          </a:r>
          <a:r>
            <a:rPr lang="es-ES" sz="900" baseline="0">
              <a:latin typeface="Palatino Linotype" panose="02040502050505030304" pitchFamily="18" charset="0"/>
            </a:rPr>
            <a:t>Se consideran para el número del total de reuniones no instaladas las reuniones que se cancelaron por falta de quórum o por previa cancelación de la convocatoria, las mismas que se encuentran subrayadas en el detalle de sesiones. </a:t>
          </a:r>
        </a:p>
        <a:p>
          <a:endParaRPr lang="es-ES" sz="900" baseline="0">
            <a:latin typeface="Palatino Linotype" panose="02040502050505030304" pitchFamily="18" charset="0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9"/>
  <sheetViews>
    <sheetView tabSelected="1" zoomScale="85" zoomScaleNormal="85" workbookViewId="0">
      <pane xSplit="15" ySplit="2" topLeftCell="P3" activePane="bottomRight" state="frozen"/>
      <selection pane="topRight" activeCell="K1" sqref="K1"/>
      <selection pane="bottomLeft" activeCell="A3" sqref="A3"/>
      <selection pane="bottomRight" activeCell="A5" sqref="A5"/>
    </sheetView>
  </sheetViews>
  <sheetFormatPr baseColWidth="10" defaultColWidth="11.42578125" defaultRowHeight="14.25" x14ac:dyDescent="0.25"/>
  <cols>
    <col min="1" max="1" width="8.7109375" style="5" customWidth="1"/>
    <col min="2" max="2" width="10.42578125" style="5" customWidth="1"/>
    <col min="3" max="3" width="12.5703125" style="5" customWidth="1"/>
    <col min="4" max="4" width="44.85546875" style="5" customWidth="1"/>
    <col min="5" max="5" width="8" style="5" customWidth="1"/>
    <col min="6" max="6" width="7.5703125" style="5" customWidth="1"/>
    <col min="7" max="7" width="8" style="5" customWidth="1"/>
    <col min="8" max="8" width="6.5703125" style="5" customWidth="1"/>
    <col min="9" max="9" width="9.7109375" style="5" customWidth="1"/>
    <col min="10" max="10" width="10.42578125" style="5" customWidth="1"/>
    <col min="11" max="11" width="10" style="5" customWidth="1"/>
    <col min="12" max="12" width="8.140625" style="5" customWidth="1"/>
    <col min="13" max="13" width="8.7109375" style="5" customWidth="1"/>
    <col min="14" max="14" width="12.5703125" style="17" customWidth="1"/>
    <col min="15" max="15" width="13.7109375" style="15" customWidth="1"/>
    <col min="16" max="16" width="11.42578125" style="17"/>
    <col min="17" max="34" width="11.42578125" style="5"/>
    <col min="35" max="35" width="18.85546875" style="5" customWidth="1"/>
    <col min="36" max="16384" width="11.42578125" style="5"/>
  </cols>
  <sheetData>
    <row r="1" spans="1:66" ht="15.75" thickTop="1" thickBot="1" x14ac:dyDescent="0.3">
      <c r="A1" s="112" t="s">
        <v>123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6" t="s">
        <v>0</v>
      </c>
      <c r="Q1" s="6" t="s">
        <v>1</v>
      </c>
      <c r="R1" s="7" t="s">
        <v>0</v>
      </c>
      <c r="S1" s="8" t="s">
        <v>1</v>
      </c>
      <c r="T1" s="9" t="s">
        <v>0</v>
      </c>
      <c r="U1" s="10" t="s">
        <v>1</v>
      </c>
      <c r="V1" s="11" t="s">
        <v>0</v>
      </c>
      <c r="W1" s="7" t="s">
        <v>1</v>
      </c>
      <c r="X1" s="12" t="s">
        <v>0</v>
      </c>
      <c r="Y1" s="12" t="s">
        <v>1</v>
      </c>
      <c r="Z1" s="8" t="s">
        <v>0</v>
      </c>
      <c r="AA1" s="74" t="s">
        <v>1</v>
      </c>
      <c r="AB1" s="77" t="s">
        <v>1</v>
      </c>
      <c r="AC1" s="6" t="s">
        <v>0</v>
      </c>
      <c r="AD1" s="6" t="s">
        <v>1</v>
      </c>
      <c r="AE1" s="6" t="s">
        <v>1</v>
      </c>
      <c r="AF1" s="53"/>
      <c r="AG1" s="53"/>
      <c r="AH1" s="11" t="s">
        <v>0</v>
      </c>
      <c r="AI1" s="7" t="s">
        <v>1</v>
      </c>
      <c r="AJ1" s="10" t="s">
        <v>0</v>
      </c>
      <c r="AK1" s="6" t="s">
        <v>1</v>
      </c>
      <c r="AL1" s="7" t="s">
        <v>0</v>
      </c>
      <c r="AM1" s="13" t="s">
        <v>1</v>
      </c>
      <c r="AN1" s="10" t="s">
        <v>0</v>
      </c>
      <c r="AO1" s="6" t="s">
        <v>0</v>
      </c>
      <c r="AP1" s="11" t="s">
        <v>0</v>
      </c>
      <c r="AQ1" s="7" t="s">
        <v>1</v>
      </c>
      <c r="AR1" s="10" t="s">
        <v>2</v>
      </c>
      <c r="AS1" s="6" t="s">
        <v>1</v>
      </c>
      <c r="AT1" s="7" t="s">
        <v>0</v>
      </c>
      <c r="AU1" s="13" t="s">
        <v>1</v>
      </c>
      <c r="AV1" s="13" t="s">
        <v>1</v>
      </c>
      <c r="AW1" s="10" t="s">
        <v>0</v>
      </c>
      <c r="AX1" s="6" t="s">
        <v>1</v>
      </c>
      <c r="AY1" s="11" t="s">
        <v>0</v>
      </c>
      <c r="AZ1" s="7" t="s">
        <v>1</v>
      </c>
      <c r="BA1" s="10" t="s">
        <v>0</v>
      </c>
      <c r="BB1" s="6" t="s">
        <v>1</v>
      </c>
      <c r="BC1" s="11" t="s">
        <v>0</v>
      </c>
      <c r="BD1" s="7" t="s">
        <v>1</v>
      </c>
      <c r="BE1" s="7" t="s">
        <v>1</v>
      </c>
      <c r="BF1" s="10" t="s">
        <v>0</v>
      </c>
      <c r="BG1" s="6" t="s">
        <v>1</v>
      </c>
      <c r="BH1" s="7" t="s">
        <v>0</v>
      </c>
      <c r="BI1" s="13" t="s">
        <v>1</v>
      </c>
      <c r="BJ1" s="72"/>
      <c r="BK1" s="14" t="s">
        <v>0</v>
      </c>
      <c r="BL1" s="10" t="s">
        <v>1</v>
      </c>
      <c r="BM1" s="7" t="s">
        <v>0</v>
      </c>
      <c r="BN1" s="7" t="s">
        <v>3</v>
      </c>
    </row>
    <row r="2" spans="1:66" ht="172.5" thickTop="1" thickBot="1" x14ac:dyDescent="0.3">
      <c r="A2" s="35" t="s">
        <v>4</v>
      </c>
      <c r="B2" s="19" t="s">
        <v>5</v>
      </c>
      <c r="C2" s="19" t="s">
        <v>6</v>
      </c>
      <c r="D2" s="19" t="s">
        <v>7</v>
      </c>
      <c r="E2" s="36" t="s">
        <v>8</v>
      </c>
      <c r="F2" s="37" t="s">
        <v>9</v>
      </c>
      <c r="G2" s="38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3" t="s">
        <v>16</v>
      </c>
      <c r="N2" s="18"/>
      <c r="O2" s="4"/>
      <c r="P2" s="20" t="s">
        <v>17</v>
      </c>
      <c r="Q2" s="2" t="s">
        <v>18</v>
      </c>
      <c r="R2" s="39" t="s">
        <v>19</v>
      </c>
      <c r="S2" s="40" t="s">
        <v>20</v>
      </c>
      <c r="T2" s="41" t="s">
        <v>21</v>
      </c>
      <c r="U2" s="2" t="s">
        <v>22</v>
      </c>
      <c r="V2" s="40" t="s">
        <v>23</v>
      </c>
      <c r="W2" s="39" t="s">
        <v>24</v>
      </c>
      <c r="X2" s="41" t="s">
        <v>25</v>
      </c>
      <c r="Y2" s="41" t="s">
        <v>26</v>
      </c>
      <c r="Z2" s="42" t="s">
        <v>27</v>
      </c>
      <c r="AA2" s="75" t="s">
        <v>28</v>
      </c>
      <c r="AB2" s="76" t="s">
        <v>29</v>
      </c>
      <c r="AC2" s="43" t="s">
        <v>30</v>
      </c>
      <c r="AD2" s="41" t="s">
        <v>31</v>
      </c>
      <c r="AE2" s="41" t="s">
        <v>32</v>
      </c>
      <c r="AF2" s="41" t="s">
        <v>33</v>
      </c>
      <c r="AG2" s="41" t="s">
        <v>34</v>
      </c>
      <c r="AH2" s="40" t="s">
        <v>35</v>
      </c>
      <c r="AI2" s="40" t="s">
        <v>36</v>
      </c>
      <c r="AJ2" s="44" t="s">
        <v>37</v>
      </c>
      <c r="AK2" s="41" t="s">
        <v>38</v>
      </c>
      <c r="AL2" s="39" t="s">
        <v>39</v>
      </c>
      <c r="AM2" s="40" t="s">
        <v>40</v>
      </c>
      <c r="AN2" s="46" t="s">
        <v>41</v>
      </c>
      <c r="AO2" s="46" t="s">
        <v>121</v>
      </c>
      <c r="AP2" s="39" t="s">
        <v>124</v>
      </c>
      <c r="AQ2" s="40" t="s">
        <v>119</v>
      </c>
      <c r="AR2" s="47" t="s">
        <v>43</v>
      </c>
      <c r="AS2" s="41" t="s">
        <v>44</v>
      </c>
      <c r="AT2" s="48" t="s">
        <v>45</v>
      </c>
      <c r="AU2" s="48" t="s">
        <v>46</v>
      </c>
      <c r="AV2" s="48" t="s">
        <v>47</v>
      </c>
      <c r="AW2" s="45" t="s">
        <v>48</v>
      </c>
      <c r="AX2" s="46" t="s">
        <v>49</v>
      </c>
      <c r="AY2" s="40" t="s">
        <v>50</v>
      </c>
      <c r="AZ2" s="40" t="s">
        <v>51</v>
      </c>
      <c r="BA2" s="46" t="s">
        <v>52</v>
      </c>
      <c r="BB2" s="46" t="s">
        <v>53</v>
      </c>
      <c r="BC2" s="40" t="s">
        <v>54</v>
      </c>
      <c r="BD2" s="49" t="s">
        <v>55</v>
      </c>
      <c r="BE2" s="49" t="s">
        <v>56</v>
      </c>
      <c r="BF2" s="41" t="s">
        <v>57</v>
      </c>
      <c r="BG2" s="2" t="s">
        <v>58</v>
      </c>
      <c r="BH2" s="48" t="s">
        <v>59</v>
      </c>
      <c r="BI2" s="48" t="s">
        <v>60</v>
      </c>
      <c r="BJ2" s="48" t="s">
        <v>61</v>
      </c>
      <c r="BK2" s="41" t="s">
        <v>62</v>
      </c>
      <c r="BL2" s="45" t="s">
        <v>63</v>
      </c>
      <c r="BM2" s="40" t="s">
        <v>42</v>
      </c>
      <c r="BN2" s="40" t="s">
        <v>120</v>
      </c>
    </row>
    <row r="3" spans="1:66" x14ac:dyDescent="0.25">
      <c r="A3" s="56">
        <v>1</v>
      </c>
      <c r="B3" s="59">
        <v>177</v>
      </c>
      <c r="C3" s="54">
        <v>44474</v>
      </c>
      <c r="D3" s="54" t="s">
        <v>122</v>
      </c>
      <c r="E3" s="61">
        <v>1</v>
      </c>
      <c r="F3" s="61"/>
      <c r="G3" s="61"/>
      <c r="H3" s="61"/>
      <c r="I3" s="61"/>
      <c r="J3" s="61"/>
      <c r="K3" s="61"/>
      <c r="L3" s="61"/>
      <c r="M3" s="61">
        <v>1</v>
      </c>
      <c r="N3" s="60"/>
      <c r="O3" s="57"/>
      <c r="P3" s="58">
        <v>1</v>
      </c>
      <c r="Q3" s="58"/>
      <c r="R3" s="58">
        <v>1</v>
      </c>
      <c r="S3" s="58"/>
      <c r="T3" s="58">
        <v>1</v>
      </c>
      <c r="U3" s="58"/>
      <c r="V3" s="58">
        <v>1</v>
      </c>
      <c r="W3" s="58"/>
      <c r="X3" s="58">
        <v>1</v>
      </c>
      <c r="Y3" s="58"/>
      <c r="Z3" s="58">
        <v>1</v>
      </c>
      <c r="AA3" s="58"/>
      <c r="AB3" s="58"/>
      <c r="AC3" s="58">
        <v>1</v>
      </c>
      <c r="AD3" s="58"/>
      <c r="AE3" s="58"/>
      <c r="AF3" s="58"/>
      <c r="AG3" s="58"/>
      <c r="AH3" s="58">
        <v>1</v>
      </c>
      <c r="AI3" s="58"/>
      <c r="AJ3" s="58">
        <v>1</v>
      </c>
      <c r="AK3" s="58"/>
      <c r="AL3" s="58">
        <v>1</v>
      </c>
      <c r="AM3" s="58"/>
      <c r="AN3" s="58">
        <v>1</v>
      </c>
      <c r="AO3" s="58"/>
      <c r="AP3" s="58">
        <v>1</v>
      </c>
      <c r="AQ3" s="58"/>
      <c r="AR3" s="58">
        <v>1</v>
      </c>
      <c r="AS3" s="58"/>
      <c r="AT3" s="58">
        <v>1</v>
      </c>
      <c r="AU3" s="58"/>
      <c r="AV3" s="58"/>
      <c r="AW3" s="58">
        <v>1</v>
      </c>
      <c r="AX3" s="58"/>
      <c r="AY3" s="58"/>
      <c r="AZ3" s="58">
        <v>1</v>
      </c>
      <c r="BA3" s="58">
        <v>1</v>
      </c>
      <c r="BB3" s="58"/>
      <c r="BC3" s="58">
        <v>1</v>
      </c>
      <c r="BD3" s="58"/>
      <c r="BE3" s="58"/>
      <c r="BF3" s="58">
        <v>1</v>
      </c>
      <c r="BG3" s="58"/>
      <c r="BH3" s="58">
        <v>1</v>
      </c>
      <c r="BI3" s="58"/>
      <c r="BJ3" s="58"/>
      <c r="BK3" s="58">
        <v>1</v>
      </c>
      <c r="BL3" s="58"/>
      <c r="BM3" s="58">
        <v>1</v>
      </c>
      <c r="BN3" s="58"/>
    </row>
    <row r="4" spans="1:66" x14ac:dyDescent="0.25">
      <c r="A4" s="56">
        <v>2</v>
      </c>
      <c r="B4" s="59">
        <v>178</v>
      </c>
      <c r="C4" s="54">
        <v>44481</v>
      </c>
      <c r="D4" s="54" t="s">
        <v>122</v>
      </c>
      <c r="E4" s="61">
        <v>1</v>
      </c>
      <c r="F4" s="61"/>
      <c r="G4" s="61"/>
      <c r="H4" s="61"/>
      <c r="I4" s="61"/>
      <c r="J4" s="61"/>
      <c r="K4" s="61">
        <v>1</v>
      </c>
      <c r="L4" s="61"/>
      <c r="M4" s="61"/>
      <c r="N4" s="60"/>
      <c r="O4" s="57"/>
      <c r="P4" s="58">
        <v>1</v>
      </c>
      <c r="Q4" s="58"/>
      <c r="R4" s="58">
        <v>1</v>
      </c>
      <c r="S4" s="58"/>
      <c r="T4" s="58">
        <v>1</v>
      </c>
      <c r="U4" s="58"/>
      <c r="V4" s="58">
        <v>1</v>
      </c>
      <c r="W4" s="58"/>
      <c r="X4" s="58">
        <v>1</v>
      </c>
      <c r="Y4" s="58"/>
      <c r="Z4" s="58">
        <v>1</v>
      </c>
      <c r="AA4" s="58"/>
      <c r="AB4" s="58"/>
      <c r="AC4" s="58" t="s">
        <v>64</v>
      </c>
      <c r="AD4" s="58"/>
      <c r="AE4" s="58"/>
      <c r="AF4" s="58"/>
      <c r="AG4" s="58"/>
      <c r="AH4" s="58"/>
      <c r="AI4" s="58">
        <v>1</v>
      </c>
      <c r="AJ4" s="58">
        <v>1</v>
      </c>
      <c r="AK4" s="58"/>
      <c r="AL4" s="58">
        <v>1</v>
      </c>
      <c r="AM4" s="58"/>
      <c r="AN4" s="58">
        <v>1</v>
      </c>
      <c r="AO4" s="58"/>
      <c r="AP4" s="58">
        <v>1</v>
      </c>
      <c r="AQ4" s="58"/>
      <c r="AR4" s="58">
        <v>1</v>
      </c>
      <c r="AS4" s="58"/>
      <c r="AT4" s="58">
        <v>1</v>
      </c>
      <c r="AU4" s="58"/>
      <c r="AV4" s="58"/>
      <c r="AW4" s="58">
        <v>1</v>
      </c>
      <c r="AX4" s="58"/>
      <c r="AY4" s="58"/>
      <c r="AZ4" s="58">
        <v>1</v>
      </c>
      <c r="BA4" s="58">
        <v>1</v>
      </c>
      <c r="BB4" s="58"/>
      <c r="BC4" s="58">
        <v>1</v>
      </c>
      <c r="BD4" s="58"/>
      <c r="BE4" s="58"/>
      <c r="BF4" s="58">
        <v>1</v>
      </c>
      <c r="BG4" s="58"/>
      <c r="BH4" s="58">
        <v>1</v>
      </c>
      <c r="BI4" s="58"/>
      <c r="BJ4" s="58"/>
      <c r="BK4" s="58">
        <v>1</v>
      </c>
      <c r="BL4" s="58"/>
      <c r="BM4" s="58">
        <v>1</v>
      </c>
      <c r="BN4" s="58"/>
    </row>
    <row r="5" spans="1:66" x14ac:dyDescent="0.25">
      <c r="A5" s="63">
        <v>3</v>
      </c>
      <c r="B5" s="80">
        <v>179</v>
      </c>
      <c r="C5" s="64">
        <v>44483</v>
      </c>
      <c r="D5" s="54" t="s">
        <v>122</v>
      </c>
      <c r="E5" s="65"/>
      <c r="F5" s="65">
        <v>1</v>
      </c>
      <c r="G5" s="65"/>
      <c r="H5" s="65"/>
      <c r="I5" s="65"/>
      <c r="J5" s="65"/>
      <c r="K5" s="66"/>
      <c r="L5" s="66"/>
      <c r="M5" s="66">
        <v>1</v>
      </c>
      <c r="N5" s="65"/>
      <c r="O5" s="67"/>
      <c r="P5" s="58" t="s">
        <v>64</v>
      </c>
      <c r="Q5" s="58"/>
      <c r="R5" s="58">
        <v>1</v>
      </c>
      <c r="S5" s="58"/>
      <c r="T5" s="58">
        <v>1</v>
      </c>
      <c r="U5" s="58"/>
      <c r="V5" s="58">
        <v>1</v>
      </c>
      <c r="W5" s="58"/>
      <c r="X5" s="58">
        <v>1</v>
      </c>
      <c r="Y5" s="58"/>
      <c r="Z5" s="58">
        <v>1</v>
      </c>
      <c r="AA5" s="58"/>
      <c r="AB5" s="58"/>
      <c r="AC5" s="58">
        <v>1</v>
      </c>
      <c r="AD5" s="58"/>
      <c r="AE5" s="58"/>
      <c r="AF5" s="58"/>
      <c r="AG5" s="58"/>
      <c r="AH5" s="58"/>
      <c r="AI5" s="58">
        <v>1</v>
      </c>
      <c r="AJ5" s="58">
        <v>1</v>
      </c>
      <c r="AK5" s="58"/>
      <c r="AL5" s="58">
        <v>1</v>
      </c>
      <c r="AM5" s="58"/>
      <c r="AN5" s="58">
        <v>1</v>
      </c>
      <c r="AO5" s="58"/>
      <c r="AP5" s="58">
        <v>1</v>
      </c>
      <c r="AQ5" s="58"/>
      <c r="AR5" s="58">
        <v>1</v>
      </c>
      <c r="AS5" s="58"/>
      <c r="AT5" s="58">
        <v>1</v>
      </c>
      <c r="AU5" s="58"/>
      <c r="AV5" s="58"/>
      <c r="AW5" s="58">
        <v>1</v>
      </c>
      <c r="AX5" s="58"/>
      <c r="AY5" s="58">
        <v>1</v>
      </c>
      <c r="AZ5" s="58"/>
      <c r="BA5" s="58">
        <v>1</v>
      </c>
      <c r="BB5" s="58"/>
      <c r="BC5" s="58">
        <v>1</v>
      </c>
      <c r="BD5" s="58"/>
      <c r="BE5" s="58"/>
      <c r="BF5" s="58">
        <v>1</v>
      </c>
      <c r="BG5" s="58"/>
      <c r="BH5" s="58">
        <v>1</v>
      </c>
      <c r="BI5" s="58"/>
      <c r="BJ5" s="58"/>
      <c r="BK5" s="58">
        <v>1</v>
      </c>
      <c r="BL5" s="58"/>
      <c r="BM5" s="58">
        <v>1</v>
      </c>
      <c r="BN5" s="58"/>
    </row>
    <row r="6" spans="1:66" s="17" customFormat="1" x14ac:dyDescent="0.25">
      <c r="A6" s="56">
        <v>4</v>
      </c>
      <c r="B6" s="59">
        <v>180</v>
      </c>
      <c r="C6" s="54">
        <v>44488</v>
      </c>
      <c r="D6" s="54" t="s">
        <v>122</v>
      </c>
      <c r="E6" s="60">
        <v>1</v>
      </c>
      <c r="F6" s="60"/>
      <c r="G6" s="60"/>
      <c r="H6" s="60"/>
      <c r="I6" s="60"/>
      <c r="J6" s="60"/>
      <c r="K6" s="60"/>
      <c r="L6" s="60"/>
      <c r="M6" s="60">
        <v>1</v>
      </c>
      <c r="N6" s="60"/>
      <c r="O6" s="62"/>
      <c r="P6" s="69">
        <v>1</v>
      </c>
      <c r="Q6" s="68"/>
      <c r="R6" s="69">
        <v>1</v>
      </c>
      <c r="S6" s="68"/>
      <c r="T6" s="69">
        <v>1</v>
      </c>
      <c r="U6" s="68"/>
      <c r="V6" s="69">
        <v>1</v>
      </c>
      <c r="W6" s="68"/>
      <c r="X6" s="68">
        <v>1</v>
      </c>
      <c r="Y6" s="68"/>
      <c r="Z6" s="68">
        <v>1</v>
      </c>
      <c r="AA6" s="68"/>
      <c r="AB6" s="68"/>
      <c r="AC6" s="68">
        <v>1</v>
      </c>
      <c r="AD6" s="68"/>
      <c r="AE6" s="68"/>
      <c r="AF6" s="68"/>
      <c r="AG6" s="68"/>
      <c r="AH6" s="68">
        <v>1</v>
      </c>
      <c r="AI6" s="68"/>
      <c r="AJ6" s="68">
        <v>1</v>
      </c>
      <c r="AK6" s="68"/>
      <c r="AL6" s="68">
        <v>1</v>
      </c>
      <c r="AM6" s="68"/>
      <c r="AN6" s="68">
        <v>1</v>
      </c>
      <c r="AO6" s="68"/>
      <c r="AP6" s="68">
        <v>1</v>
      </c>
      <c r="AQ6" s="68"/>
      <c r="AR6" s="68">
        <v>1</v>
      </c>
      <c r="AS6" s="68"/>
      <c r="AT6" s="68">
        <v>1</v>
      </c>
      <c r="AU6" s="68"/>
      <c r="AV6" s="68"/>
      <c r="AW6" s="68">
        <v>1</v>
      </c>
      <c r="AX6" s="68"/>
      <c r="AY6" s="68">
        <v>1</v>
      </c>
      <c r="AZ6" s="68"/>
      <c r="BA6" s="68">
        <v>1</v>
      </c>
      <c r="BB6" s="68"/>
      <c r="BC6" s="68">
        <v>1</v>
      </c>
      <c r="BD6" s="68"/>
      <c r="BE6" s="68"/>
      <c r="BF6" s="68">
        <v>1</v>
      </c>
      <c r="BG6" s="68"/>
      <c r="BH6" s="68">
        <v>1</v>
      </c>
      <c r="BI6" s="68"/>
      <c r="BJ6" s="68"/>
      <c r="BK6" s="68">
        <v>1</v>
      </c>
      <c r="BL6" s="68"/>
      <c r="BM6" s="68">
        <v>1</v>
      </c>
      <c r="BN6" s="68"/>
    </row>
    <row r="7" spans="1:66" s="15" customFormat="1" x14ac:dyDescent="0.25">
      <c r="A7" s="56">
        <v>5</v>
      </c>
      <c r="B7" s="59">
        <v>181</v>
      </c>
      <c r="C7" s="54">
        <v>44490</v>
      </c>
      <c r="D7" s="54" t="s">
        <v>122</v>
      </c>
      <c r="E7" s="61"/>
      <c r="F7" s="61">
        <v>1</v>
      </c>
      <c r="G7" s="61"/>
      <c r="H7" s="61"/>
      <c r="I7" s="61"/>
      <c r="J7" s="61"/>
      <c r="K7" s="61">
        <v>1</v>
      </c>
      <c r="L7" s="61"/>
      <c r="M7" s="61"/>
      <c r="N7" s="60"/>
      <c r="O7" s="70"/>
      <c r="P7" s="58">
        <v>1</v>
      </c>
      <c r="Q7" s="58"/>
      <c r="R7" s="58">
        <v>1</v>
      </c>
      <c r="S7" s="58"/>
      <c r="T7" s="58">
        <v>1</v>
      </c>
      <c r="U7" s="58"/>
      <c r="V7" s="58">
        <v>1</v>
      </c>
      <c r="W7" s="58"/>
      <c r="X7" s="58">
        <v>1</v>
      </c>
      <c r="Y7" s="58"/>
      <c r="Z7" s="58">
        <v>1</v>
      </c>
      <c r="AA7" s="58"/>
      <c r="AB7" s="58"/>
      <c r="AC7" s="58">
        <v>1</v>
      </c>
      <c r="AD7" s="58"/>
      <c r="AE7" s="58"/>
      <c r="AF7" s="58"/>
      <c r="AG7" s="58"/>
      <c r="AH7" s="58">
        <v>1</v>
      </c>
      <c r="AI7" s="58"/>
      <c r="AJ7" s="58">
        <v>1</v>
      </c>
      <c r="AK7" s="58"/>
      <c r="AL7" s="58">
        <v>1</v>
      </c>
      <c r="AM7" s="58"/>
      <c r="AN7" s="58">
        <v>1</v>
      </c>
      <c r="AO7" s="58"/>
      <c r="AP7" s="58">
        <v>1</v>
      </c>
      <c r="AQ7" s="58"/>
      <c r="AR7" s="58" t="s">
        <v>64</v>
      </c>
      <c r="AS7" s="58"/>
      <c r="AT7" s="58">
        <v>1</v>
      </c>
      <c r="AU7" s="58"/>
      <c r="AV7" s="58"/>
      <c r="AW7" s="58">
        <v>1</v>
      </c>
      <c r="AX7" s="58"/>
      <c r="AY7" s="58">
        <v>1</v>
      </c>
      <c r="AZ7" s="58"/>
      <c r="BA7" s="58">
        <v>1</v>
      </c>
      <c r="BB7" s="58"/>
      <c r="BC7" s="58">
        <v>1</v>
      </c>
      <c r="BD7" s="58"/>
      <c r="BE7" s="58"/>
      <c r="BF7" s="58">
        <v>1</v>
      </c>
      <c r="BG7" s="58"/>
      <c r="BH7" s="58">
        <v>1</v>
      </c>
      <c r="BI7" s="58"/>
      <c r="BJ7" s="58"/>
      <c r="BK7" s="58">
        <v>1</v>
      </c>
      <c r="BL7" s="58"/>
      <c r="BM7" s="58">
        <v>1</v>
      </c>
      <c r="BN7" s="58"/>
    </row>
    <row r="8" spans="1:66" s="15" customFormat="1" x14ac:dyDescent="0.25">
      <c r="A8" s="56">
        <v>6</v>
      </c>
      <c r="B8" s="59">
        <v>182</v>
      </c>
      <c r="C8" s="54">
        <v>44495</v>
      </c>
      <c r="D8" s="54" t="s">
        <v>122</v>
      </c>
      <c r="E8" s="61">
        <v>1</v>
      </c>
      <c r="F8" s="61"/>
      <c r="G8" s="61"/>
      <c r="H8" s="61"/>
      <c r="I8" s="61"/>
      <c r="J8" s="61"/>
      <c r="K8" s="61"/>
      <c r="L8" s="61"/>
      <c r="M8" s="61">
        <v>1</v>
      </c>
      <c r="N8" s="60"/>
      <c r="O8" s="57"/>
      <c r="P8" s="58">
        <v>1</v>
      </c>
      <c r="Q8" s="58"/>
      <c r="R8" s="58">
        <v>1</v>
      </c>
      <c r="S8" s="58"/>
      <c r="T8" s="58">
        <v>1</v>
      </c>
      <c r="U8" s="58"/>
      <c r="V8" s="58">
        <v>1</v>
      </c>
      <c r="W8" s="58"/>
      <c r="X8" s="58">
        <v>1</v>
      </c>
      <c r="Y8" s="58"/>
      <c r="Z8" s="58">
        <v>1</v>
      </c>
      <c r="AA8" s="58"/>
      <c r="AB8" s="58"/>
      <c r="AC8" s="58">
        <v>1</v>
      </c>
      <c r="AD8" s="58"/>
      <c r="AE8" s="58"/>
      <c r="AF8" s="58"/>
      <c r="AG8" s="58"/>
      <c r="AH8" s="58">
        <v>1</v>
      </c>
      <c r="AI8" s="58"/>
      <c r="AJ8" s="58">
        <v>1</v>
      </c>
      <c r="AK8" s="58"/>
      <c r="AL8" s="58">
        <v>1</v>
      </c>
      <c r="AM8" s="58"/>
      <c r="AN8" s="58">
        <v>1</v>
      </c>
      <c r="AO8" s="58"/>
      <c r="AP8" s="58">
        <v>1</v>
      </c>
      <c r="AQ8" s="58"/>
      <c r="AR8" s="58"/>
      <c r="AS8" s="58">
        <v>1</v>
      </c>
      <c r="AT8" s="58">
        <v>1</v>
      </c>
      <c r="AU8" s="58"/>
      <c r="AV8" s="58"/>
      <c r="AW8" s="58">
        <v>1</v>
      </c>
      <c r="AX8" s="58"/>
      <c r="AY8" s="58">
        <v>1</v>
      </c>
      <c r="AZ8" s="58"/>
      <c r="BA8" s="58">
        <v>1</v>
      </c>
      <c r="BB8" s="58"/>
      <c r="BC8" s="58">
        <v>1</v>
      </c>
      <c r="BD8" s="58"/>
      <c r="BE8" s="58"/>
      <c r="BF8" s="58">
        <v>1</v>
      </c>
      <c r="BG8" s="58"/>
      <c r="BH8" s="58">
        <v>1</v>
      </c>
      <c r="BI8" s="58"/>
      <c r="BJ8" s="58"/>
      <c r="BK8" s="58">
        <v>1</v>
      </c>
      <c r="BL8" s="58"/>
      <c r="BM8" s="58">
        <v>1</v>
      </c>
      <c r="BN8" s="58"/>
    </row>
    <row r="9" spans="1:66" s="15" customFormat="1" x14ac:dyDescent="0.25">
      <c r="A9" s="56"/>
      <c r="B9" s="59"/>
      <c r="C9" s="54"/>
      <c r="D9" s="54"/>
      <c r="E9" s="61"/>
      <c r="F9" s="61"/>
      <c r="G9" s="61"/>
      <c r="H9" s="61"/>
      <c r="I9" s="61"/>
      <c r="J9" s="61"/>
      <c r="K9" s="61"/>
      <c r="L9" s="61"/>
      <c r="M9" s="61"/>
      <c r="N9" s="60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66" x14ac:dyDescent="0.25">
      <c r="A10" s="89" t="s">
        <v>65</v>
      </c>
      <c r="B10" s="89"/>
      <c r="C10" s="89"/>
      <c r="D10" s="89"/>
      <c r="E10" s="71">
        <f>SUM(E3:E9)</f>
        <v>4</v>
      </c>
      <c r="F10" s="71">
        <f>SUM(F3:F9)</f>
        <v>2</v>
      </c>
      <c r="G10" s="71">
        <f>SUM(G3:G9)</f>
        <v>0</v>
      </c>
      <c r="H10" s="71">
        <f>SUM(H3:H9)</f>
        <v>0</v>
      </c>
      <c r="I10" s="71">
        <f>SUM(I3:I9)</f>
        <v>0</v>
      </c>
      <c r="J10" s="71">
        <f>SUM(J3:J9)</f>
        <v>0</v>
      </c>
      <c r="K10" s="71">
        <f>SUM(K3:K9)</f>
        <v>2</v>
      </c>
      <c r="L10" s="71">
        <f>SUM(L3:L9)</f>
        <v>0</v>
      </c>
      <c r="M10" s="71">
        <f>SUM(M3:M9)</f>
        <v>4</v>
      </c>
      <c r="N10" s="98" t="s">
        <v>66</v>
      </c>
      <c r="O10" s="55" t="s">
        <v>67</v>
      </c>
      <c r="P10" s="50">
        <f>SUM(P3:P9)</f>
        <v>5</v>
      </c>
      <c r="Q10" s="50">
        <f t="shared" ref="Q10:BN10" si="0">SUM(Q3:Q9)</f>
        <v>0</v>
      </c>
      <c r="R10" s="50">
        <f t="shared" si="0"/>
        <v>6</v>
      </c>
      <c r="S10" s="50">
        <f t="shared" si="0"/>
        <v>0</v>
      </c>
      <c r="T10" s="50">
        <f t="shared" si="0"/>
        <v>6</v>
      </c>
      <c r="U10" s="50">
        <f t="shared" si="0"/>
        <v>0</v>
      </c>
      <c r="V10" s="50">
        <f t="shared" si="0"/>
        <v>6</v>
      </c>
      <c r="W10" s="50">
        <f t="shared" si="0"/>
        <v>0</v>
      </c>
      <c r="X10" s="50">
        <f t="shared" si="0"/>
        <v>6</v>
      </c>
      <c r="Y10" s="50">
        <f t="shared" si="0"/>
        <v>0</v>
      </c>
      <c r="Z10" s="50">
        <f t="shared" si="0"/>
        <v>6</v>
      </c>
      <c r="AA10" s="50">
        <f t="shared" si="0"/>
        <v>0</v>
      </c>
      <c r="AB10" s="50">
        <f t="shared" si="0"/>
        <v>0</v>
      </c>
      <c r="AC10" s="50">
        <f t="shared" si="0"/>
        <v>5</v>
      </c>
      <c r="AD10" s="50">
        <f t="shared" si="0"/>
        <v>0</v>
      </c>
      <c r="AE10" s="50">
        <f t="shared" si="0"/>
        <v>0</v>
      </c>
      <c r="AF10" s="50">
        <f t="shared" si="0"/>
        <v>0</v>
      </c>
      <c r="AG10" s="50">
        <f t="shared" si="0"/>
        <v>0</v>
      </c>
      <c r="AH10" s="50">
        <f t="shared" si="0"/>
        <v>4</v>
      </c>
      <c r="AI10" s="50">
        <f t="shared" si="0"/>
        <v>2</v>
      </c>
      <c r="AJ10" s="50">
        <f t="shared" si="0"/>
        <v>6</v>
      </c>
      <c r="AK10" s="50">
        <f t="shared" si="0"/>
        <v>0</v>
      </c>
      <c r="AL10" s="50">
        <f t="shared" si="0"/>
        <v>6</v>
      </c>
      <c r="AM10" s="50">
        <f t="shared" si="0"/>
        <v>0</v>
      </c>
      <c r="AN10" s="50">
        <f t="shared" si="0"/>
        <v>6</v>
      </c>
      <c r="AO10" s="50">
        <f t="shared" si="0"/>
        <v>0</v>
      </c>
      <c r="AP10" s="50">
        <f t="shared" si="0"/>
        <v>6</v>
      </c>
      <c r="AQ10" s="50">
        <f t="shared" si="0"/>
        <v>0</v>
      </c>
      <c r="AR10" s="50">
        <f t="shared" si="0"/>
        <v>4</v>
      </c>
      <c r="AS10" s="50">
        <f t="shared" si="0"/>
        <v>1</v>
      </c>
      <c r="AT10" s="50">
        <f t="shared" si="0"/>
        <v>6</v>
      </c>
      <c r="AU10" s="50">
        <f t="shared" si="0"/>
        <v>0</v>
      </c>
      <c r="AV10" s="50">
        <f t="shared" si="0"/>
        <v>0</v>
      </c>
      <c r="AW10" s="50">
        <f t="shared" si="0"/>
        <v>6</v>
      </c>
      <c r="AX10" s="50">
        <f t="shared" si="0"/>
        <v>0</v>
      </c>
      <c r="AY10" s="50">
        <f t="shared" si="0"/>
        <v>4</v>
      </c>
      <c r="AZ10" s="50">
        <f t="shared" si="0"/>
        <v>2</v>
      </c>
      <c r="BA10" s="50">
        <f t="shared" si="0"/>
        <v>6</v>
      </c>
      <c r="BB10" s="50">
        <f t="shared" si="0"/>
        <v>0</v>
      </c>
      <c r="BC10" s="50">
        <f t="shared" si="0"/>
        <v>6</v>
      </c>
      <c r="BD10" s="50">
        <f t="shared" si="0"/>
        <v>0</v>
      </c>
      <c r="BE10" s="50">
        <f t="shared" si="0"/>
        <v>0</v>
      </c>
      <c r="BF10" s="50">
        <f t="shared" si="0"/>
        <v>6</v>
      </c>
      <c r="BG10" s="50">
        <f t="shared" si="0"/>
        <v>0</v>
      </c>
      <c r="BH10" s="50">
        <f t="shared" si="0"/>
        <v>6</v>
      </c>
      <c r="BI10" s="50">
        <f t="shared" si="0"/>
        <v>0</v>
      </c>
      <c r="BJ10" s="50">
        <f t="shared" si="0"/>
        <v>0</v>
      </c>
      <c r="BK10" s="50">
        <f t="shared" si="0"/>
        <v>6</v>
      </c>
      <c r="BL10" s="50">
        <f t="shared" si="0"/>
        <v>0</v>
      </c>
      <c r="BM10" s="50">
        <f t="shared" si="0"/>
        <v>6</v>
      </c>
      <c r="BN10" s="50">
        <f t="shared" si="0"/>
        <v>0</v>
      </c>
    </row>
    <row r="11" spans="1:66" ht="32.25" customHeight="1" thickBot="1" x14ac:dyDescent="0.3">
      <c r="A11" s="89"/>
      <c r="B11" s="89"/>
      <c r="C11" s="89"/>
      <c r="D11" s="89"/>
      <c r="E11" s="115">
        <f>SUM(E10:G10)</f>
        <v>6</v>
      </c>
      <c r="F11" s="115"/>
      <c r="G11" s="116"/>
      <c r="H11" s="106" t="s">
        <v>68</v>
      </c>
      <c r="I11" s="107"/>
      <c r="J11" s="108"/>
      <c r="K11" s="117">
        <f>E12</f>
        <v>6</v>
      </c>
      <c r="L11" s="118"/>
      <c r="M11" s="119"/>
      <c r="N11" s="99"/>
      <c r="O11" s="28" t="s">
        <v>69</v>
      </c>
      <c r="P11" s="29">
        <f>(P10*100)/$E14</f>
        <v>83.333333333333329</v>
      </c>
      <c r="Q11" s="29">
        <f t="shared" ref="Q11:BM11" si="1">(Q10*100)/$E14</f>
        <v>0</v>
      </c>
      <c r="R11" s="29">
        <f t="shared" si="1"/>
        <v>100</v>
      </c>
      <c r="S11" s="29">
        <f t="shared" si="1"/>
        <v>0</v>
      </c>
      <c r="T11" s="29">
        <f t="shared" si="1"/>
        <v>100</v>
      </c>
      <c r="U11" s="29">
        <f t="shared" si="1"/>
        <v>0</v>
      </c>
      <c r="V11" s="29">
        <f t="shared" si="1"/>
        <v>100</v>
      </c>
      <c r="W11" s="29">
        <f t="shared" si="1"/>
        <v>0</v>
      </c>
      <c r="X11" s="29">
        <f t="shared" si="1"/>
        <v>100</v>
      </c>
      <c r="Y11" s="29">
        <f t="shared" si="1"/>
        <v>0</v>
      </c>
      <c r="Z11" s="29">
        <f t="shared" si="1"/>
        <v>100</v>
      </c>
      <c r="AA11" s="29">
        <f t="shared" si="1"/>
        <v>0</v>
      </c>
      <c r="AB11" s="29"/>
      <c r="AC11" s="29">
        <f t="shared" si="1"/>
        <v>83.333333333333329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66.666666666666671</v>
      </c>
      <c r="AI11" s="29">
        <f t="shared" si="1"/>
        <v>33.333333333333336</v>
      </c>
      <c r="AJ11" s="29">
        <f t="shared" si="1"/>
        <v>100</v>
      </c>
      <c r="AK11" s="29">
        <f t="shared" si="1"/>
        <v>0</v>
      </c>
      <c r="AL11" s="29">
        <f t="shared" si="1"/>
        <v>100</v>
      </c>
      <c r="AM11" s="29">
        <f t="shared" si="1"/>
        <v>0</v>
      </c>
      <c r="AN11" s="29">
        <f t="shared" si="1"/>
        <v>100</v>
      </c>
      <c r="AO11" s="29">
        <f t="shared" si="1"/>
        <v>0</v>
      </c>
      <c r="AP11" s="29">
        <f t="shared" si="1"/>
        <v>100</v>
      </c>
      <c r="AQ11" s="29">
        <f t="shared" si="1"/>
        <v>0</v>
      </c>
      <c r="AR11" s="29">
        <f t="shared" si="1"/>
        <v>66.666666666666671</v>
      </c>
      <c r="AS11" s="29">
        <f t="shared" si="1"/>
        <v>16.666666666666668</v>
      </c>
      <c r="AT11" s="29">
        <f t="shared" si="1"/>
        <v>100</v>
      </c>
      <c r="AU11" s="29">
        <f t="shared" si="1"/>
        <v>0</v>
      </c>
      <c r="AV11" s="29">
        <f t="shared" si="1"/>
        <v>0</v>
      </c>
      <c r="AW11" s="29">
        <f t="shared" si="1"/>
        <v>100</v>
      </c>
      <c r="AX11" s="29">
        <f t="shared" si="1"/>
        <v>0</v>
      </c>
      <c r="AY11" s="29">
        <f t="shared" si="1"/>
        <v>66.666666666666671</v>
      </c>
      <c r="AZ11" s="29">
        <f t="shared" si="1"/>
        <v>33.333333333333336</v>
      </c>
      <c r="BA11" s="29">
        <f t="shared" si="1"/>
        <v>100</v>
      </c>
      <c r="BB11" s="29">
        <f t="shared" si="1"/>
        <v>0</v>
      </c>
      <c r="BC11" s="29">
        <f t="shared" si="1"/>
        <v>100</v>
      </c>
      <c r="BD11" s="29">
        <f t="shared" si="1"/>
        <v>0</v>
      </c>
      <c r="BE11" s="29">
        <f t="shared" si="1"/>
        <v>0</v>
      </c>
      <c r="BF11" s="29">
        <f t="shared" si="1"/>
        <v>100</v>
      </c>
      <c r="BG11" s="29">
        <f t="shared" si="1"/>
        <v>0</v>
      </c>
      <c r="BH11" s="29">
        <f t="shared" si="1"/>
        <v>100</v>
      </c>
      <c r="BI11" s="29">
        <f t="shared" si="1"/>
        <v>0</v>
      </c>
      <c r="BJ11" s="29">
        <f t="shared" si="1"/>
        <v>0</v>
      </c>
      <c r="BK11" s="29">
        <f t="shared" si="1"/>
        <v>100</v>
      </c>
      <c r="BL11" s="29">
        <f t="shared" si="1"/>
        <v>0</v>
      </c>
      <c r="BM11" s="29">
        <f t="shared" si="1"/>
        <v>100</v>
      </c>
      <c r="BN11" s="30">
        <f>(BN10*100)/$E14</f>
        <v>0</v>
      </c>
    </row>
    <row r="12" spans="1:66" ht="15.75" customHeight="1" thickBot="1" x14ac:dyDescent="0.3">
      <c r="A12" s="90" t="s">
        <v>70</v>
      </c>
      <c r="B12" s="91"/>
      <c r="C12" s="91"/>
      <c r="D12" s="92"/>
      <c r="E12" s="25">
        <f>COUNTA(C3:C9)</f>
        <v>6</v>
      </c>
      <c r="H12" s="109" t="s">
        <v>69</v>
      </c>
      <c r="I12" s="109"/>
      <c r="J12" s="109"/>
      <c r="K12" s="96">
        <f>(K11*100)/E12</f>
        <v>100</v>
      </c>
      <c r="L12" s="96"/>
      <c r="M12" s="97"/>
      <c r="N12" s="99"/>
      <c r="O12" s="26" t="s">
        <v>71</v>
      </c>
      <c r="P12" s="101">
        <f>+P10+Q10</f>
        <v>5</v>
      </c>
      <c r="Q12" s="102"/>
      <c r="R12" s="81">
        <f>+R10+S10</f>
        <v>6</v>
      </c>
      <c r="S12" s="82"/>
      <c r="T12" s="81">
        <f t="shared" ref="T12" si="2">+T10+U10</f>
        <v>6</v>
      </c>
      <c r="U12" s="82"/>
      <c r="V12" s="81">
        <f t="shared" ref="V12" si="3">+V10+W10</f>
        <v>6</v>
      </c>
      <c r="W12" s="82"/>
      <c r="X12" s="81">
        <f t="shared" ref="X12" si="4">+X10+Y10</f>
        <v>6</v>
      </c>
      <c r="Y12" s="82"/>
      <c r="Z12" s="81">
        <f t="shared" ref="Z12" si="5">+Z10+AA10</f>
        <v>6</v>
      </c>
      <c r="AA12" s="82"/>
      <c r="AB12" s="78"/>
      <c r="AC12" s="81">
        <f>+AC10+AD10+AE10+AF10+AG10</f>
        <v>5</v>
      </c>
      <c r="AD12" s="85"/>
      <c r="AE12" s="85"/>
      <c r="AF12" s="85"/>
      <c r="AG12" s="82"/>
      <c r="AH12" s="81">
        <f>+AH10+AI10</f>
        <v>6</v>
      </c>
      <c r="AI12" s="82"/>
      <c r="AJ12" s="81">
        <f t="shared" ref="AJ12" si="6">+AJ10+AK10</f>
        <v>6</v>
      </c>
      <c r="AK12" s="82"/>
      <c r="AL12" s="81">
        <f t="shared" ref="AL12" si="7">+AL10+AM10</f>
        <v>6</v>
      </c>
      <c r="AM12" s="82"/>
      <c r="AN12" s="81">
        <f t="shared" ref="AN12" si="8">+AN10+AO10</f>
        <v>6</v>
      </c>
      <c r="AO12" s="82"/>
      <c r="AP12" s="81" t="e">
        <f>+AP10+AQ10+#REF!</f>
        <v>#REF!</v>
      </c>
      <c r="AQ12" s="85"/>
      <c r="AR12" s="81">
        <f t="shared" ref="AR12" si="9">+AR10+AS10</f>
        <v>5</v>
      </c>
      <c r="AS12" s="82"/>
      <c r="AT12" s="81">
        <f>+AT10+AU10+AV10</f>
        <v>6</v>
      </c>
      <c r="AU12" s="85"/>
      <c r="AV12" s="82"/>
      <c r="AW12" s="81">
        <f t="shared" ref="AW12" si="10">+AW10+AX10</f>
        <v>6</v>
      </c>
      <c r="AX12" s="82"/>
      <c r="AY12" s="81">
        <f t="shared" ref="AY12" si="11">+AY10+AZ10</f>
        <v>6</v>
      </c>
      <c r="AZ12" s="82"/>
      <c r="BA12" s="81">
        <f t="shared" ref="BA12" si="12">+BA10+BB10</f>
        <v>6</v>
      </c>
      <c r="BB12" s="82"/>
      <c r="BC12" s="81">
        <f>+BC10+BD10+BE10</f>
        <v>6</v>
      </c>
      <c r="BD12" s="85"/>
      <c r="BE12" s="82"/>
      <c r="BF12" s="81">
        <f>+BF10+BG10</f>
        <v>6</v>
      </c>
      <c r="BG12" s="82"/>
      <c r="BH12" s="81">
        <f>+BH10+BI10+BJ10</f>
        <v>6</v>
      </c>
      <c r="BI12" s="82"/>
      <c r="BJ12" s="78"/>
      <c r="BK12" s="81">
        <f t="shared" ref="BK12" si="13">+BK10+BL10</f>
        <v>6</v>
      </c>
      <c r="BL12" s="82"/>
      <c r="BM12" s="81">
        <f>+BM10+BN10</f>
        <v>6</v>
      </c>
      <c r="BN12" s="88"/>
    </row>
    <row r="13" spans="1:66" ht="15.75" customHeight="1" thickBot="1" x14ac:dyDescent="0.3">
      <c r="A13" s="93" t="s">
        <v>72</v>
      </c>
      <c r="B13" s="94"/>
      <c r="C13" s="94"/>
      <c r="D13" s="95"/>
      <c r="E13" s="23">
        <f>+I10</f>
        <v>0</v>
      </c>
      <c r="N13" s="99"/>
      <c r="O13" s="27" t="s">
        <v>73</v>
      </c>
      <c r="P13" s="110">
        <f>+P11+Q11</f>
        <v>83.333333333333329</v>
      </c>
      <c r="Q13" s="111"/>
      <c r="R13" s="83">
        <f t="shared" ref="R13" si="14">+R11+S11</f>
        <v>100</v>
      </c>
      <c r="S13" s="84"/>
      <c r="T13" s="83">
        <f t="shared" ref="T13" si="15">+T11+U11</f>
        <v>100</v>
      </c>
      <c r="U13" s="84"/>
      <c r="V13" s="83">
        <f t="shared" ref="V13" si="16">+V11+W11</f>
        <v>100</v>
      </c>
      <c r="W13" s="84"/>
      <c r="X13" s="83">
        <f t="shared" ref="X13" si="17">+X11+Y11</f>
        <v>100</v>
      </c>
      <c r="Y13" s="84"/>
      <c r="Z13" s="83">
        <f t="shared" ref="Z13" si="18">+Z11+AA11</f>
        <v>100</v>
      </c>
      <c r="AA13" s="84"/>
      <c r="AB13" s="79"/>
      <c r="AC13" s="83">
        <f>+AC11+AD11+AE11+AF11+AG11</f>
        <v>83.333333333333329</v>
      </c>
      <c r="AD13" s="86"/>
      <c r="AE13" s="86"/>
      <c r="AF13" s="86"/>
      <c r="AG13" s="84"/>
      <c r="AH13" s="83">
        <f>+AH11+AI11</f>
        <v>100</v>
      </c>
      <c r="AI13" s="84"/>
      <c r="AJ13" s="83">
        <f t="shared" ref="AJ13" si="19">+AJ11+AK11</f>
        <v>100</v>
      </c>
      <c r="AK13" s="84"/>
      <c r="AL13" s="83">
        <f t="shared" ref="AL13" si="20">+AL11+AM11</f>
        <v>100</v>
      </c>
      <c r="AM13" s="84"/>
      <c r="AN13" s="83">
        <f t="shared" ref="AN13" si="21">+AN11+AO11</f>
        <v>100</v>
      </c>
      <c r="AO13" s="84"/>
      <c r="AP13" s="83" t="e">
        <f>+AP11+AQ11+#REF!</f>
        <v>#REF!</v>
      </c>
      <c r="AQ13" s="86"/>
      <c r="AR13" s="83">
        <f t="shared" ref="AR13" si="22">+AR11+AS11</f>
        <v>83.333333333333343</v>
      </c>
      <c r="AS13" s="84"/>
      <c r="AT13" s="83">
        <f>+AT11+AU11+AV11</f>
        <v>100</v>
      </c>
      <c r="AU13" s="86"/>
      <c r="AV13" s="84"/>
      <c r="AW13" s="83">
        <f t="shared" ref="AW13" si="23">+AW11+AX11</f>
        <v>100</v>
      </c>
      <c r="AX13" s="84"/>
      <c r="AY13" s="83">
        <f t="shared" ref="AY13" si="24">+AY11+AZ11</f>
        <v>100</v>
      </c>
      <c r="AZ13" s="84"/>
      <c r="BA13" s="83">
        <f t="shared" ref="BA13" si="25">+BA11+BB11</f>
        <v>100</v>
      </c>
      <c r="BB13" s="84"/>
      <c r="BC13" s="83">
        <f>+BC11+BD11+BE11</f>
        <v>100</v>
      </c>
      <c r="BD13" s="86"/>
      <c r="BE13" s="84"/>
      <c r="BF13" s="83">
        <f>+BF11+BG11</f>
        <v>100</v>
      </c>
      <c r="BG13" s="84"/>
      <c r="BH13" s="83">
        <f>+BH11+BI11+BJ11</f>
        <v>100</v>
      </c>
      <c r="BI13" s="84"/>
      <c r="BJ13" s="79"/>
      <c r="BK13" s="83">
        <f t="shared" ref="BK13" si="26">+BK11+BL11</f>
        <v>100</v>
      </c>
      <c r="BL13" s="84"/>
      <c r="BM13" s="83">
        <f>+BM11+BN11</f>
        <v>100</v>
      </c>
      <c r="BN13" s="87"/>
    </row>
    <row r="14" spans="1:66" ht="15" thickBot="1" x14ac:dyDescent="0.3">
      <c r="A14" s="103" t="s">
        <v>74</v>
      </c>
      <c r="B14" s="104"/>
      <c r="C14" s="104"/>
      <c r="D14" s="105"/>
      <c r="E14" s="24">
        <f>+E12-E13</f>
        <v>6</v>
      </c>
      <c r="N14" s="99"/>
      <c r="O14" s="31" t="s">
        <v>75</v>
      </c>
      <c r="P14" s="32">
        <f>COUNTIF(P3:P9,"N/A")</f>
        <v>1</v>
      </c>
      <c r="Q14" s="32">
        <f t="shared" ref="Q14:BN14" si="27">COUNTIF(Q3:Q9,"N/A")</f>
        <v>0</v>
      </c>
      <c r="R14" s="32">
        <f t="shared" si="27"/>
        <v>0</v>
      </c>
      <c r="S14" s="32">
        <f t="shared" si="27"/>
        <v>0</v>
      </c>
      <c r="T14" s="32">
        <f t="shared" si="27"/>
        <v>0</v>
      </c>
      <c r="U14" s="32">
        <f t="shared" si="27"/>
        <v>0</v>
      </c>
      <c r="V14" s="32">
        <f t="shared" si="27"/>
        <v>0</v>
      </c>
      <c r="W14" s="32">
        <f t="shared" si="27"/>
        <v>0</v>
      </c>
      <c r="X14" s="32">
        <f t="shared" si="27"/>
        <v>0</v>
      </c>
      <c r="Y14" s="32">
        <f t="shared" si="27"/>
        <v>0</v>
      </c>
      <c r="Z14" s="32">
        <f t="shared" si="27"/>
        <v>0</v>
      </c>
      <c r="AA14" s="32">
        <f t="shared" si="27"/>
        <v>0</v>
      </c>
      <c r="AB14" s="32">
        <f t="shared" si="27"/>
        <v>0</v>
      </c>
      <c r="AC14" s="32">
        <f t="shared" si="27"/>
        <v>1</v>
      </c>
      <c r="AD14" s="32">
        <f t="shared" si="27"/>
        <v>0</v>
      </c>
      <c r="AE14" s="32">
        <f t="shared" si="27"/>
        <v>0</v>
      </c>
      <c r="AF14" s="32">
        <f t="shared" si="27"/>
        <v>0</v>
      </c>
      <c r="AG14" s="32">
        <f t="shared" si="27"/>
        <v>0</v>
      </c>
      <c r="AH14" s="32">
        <f t="shared" si="27"/>
        <v>0</v>
      </c>
      <c r="AI14" s="32">
        <f t="shared" si="27"/>
        <v>0</v>
      </c>
      <c r="AJ14" s="32">
        <f t="shared" si="27"/>
        <v>0</v>
      </c>
      <c r="AK14" s="32">
        <f t="shared" si="27"/>
        <v>0</v>
      </c>
      <c r="AL14" s="32">
        <f t="shared" si="27"/>
        <v>0</v>
      </c>
      <c r="AM14" s="32">
        <f t="shared" si="27"/>
        <v>0</v>
      </c>
      <c r="AN14" s="32">
        <f t="shared" si="27"/>
        <v>0</v>
      </c>
      <c r="AO14" s="32">
        <f t="shared" si="27"/>
        <v>0</v>
      </c>
      <c r="AP14" s="32">
        <f t="shared" si="27"/>
        <v>0</v>
      </c>
      <c r="AQ14" s="32">
        <f t="shared" si="27"/>
        <v>0</v>
      </c>
      <c r="AR14" s="32">
        <f t="shared" si="27"/>
        <v>1</v>
      </c>
      <c r="AS14" s="32">
        <f t="shared" si="27"/>
        <v>0</v>
      </c>
      <c r="AT14" s="32">
        <f t="shared" si="27"/>
        <v>0</v>
      </c>
      <c r="AU14" s="32">
        <f t="shared" si="27"/>
        <v>0</v>
      </c>
      <c r="AV14" s="32">
        <f t="shared" si="27"/>
        <v>0</v>
      </c>
      <c r="AW14" s="32">
        <f t="shared" si="27"/>
        <v>0</v>
      </c>
      <c r="AX14" s="32">
        <f t="shared" si="27"/>
        <v>0</v>
      </c>
      <c r="AY14" s="32">
        <f t="shared" si="27"/>
        <v>0</v>
      </c>
      <c r="AZ14" s="32">
        <f t="shared" si="27"/>
        <v>0</v>
      </c>
      <c r="BA14" s="32">
        <f t="shared" si="27"/>
        <v>0</v>
      </c>
      <c r="BB14" s="32">
        <f t="shared" si="27"/>
        <v>0</v>
      </c>
      <c r="BC14" s="32">
        <f t="shared" si="27"/>
        <v>0</v>
      </c>
      <c r="BD14" s="32">
        <f t="shared" si="27"/>
        <v>0</v>
      </c>
      <c r="BE14" s="32">
        <f t="shared" si="27"/>
        <v>0</v>
      </c>
      <c r="BF14" s="32">
        <f t="shared" si="27"/>
        <v>0</v>
      </c>
      <c r="BG14" s="32">
        <f t="shared" si="27"/>
        <v>0</v>
      </c>
      <c r="BH14" s="32">
        <f t="shared" si="27"/>
        <v>0</v>
      </c>
      <c r="BI14" s="32">
        <f t="shared" si="27"/>
        <v>0</v>
      </c>
      <c r="BJ14" s="32">
        <f t="shared" si="27"/>
        <v>0</v>
      </c>
      <c r="BK14" s="32">
        <f t="shared" si="27"/>
        <v>0</v>
      </c>
      <c r="BL14" s="32">
        <f t="shared" si="27"/>
        <v>0</v>
      </c>
      <c r="BM14" s="32">
        <f t="shared" si="27"/>
        <v>0</v>
      </c>
      <c r="BN14" s="32">
        <f t="shared" si="27"/>
        <v>0</v>
      </c>
    </row>
    <row r="15" spans="1:66" ht="15" thickBot="1" x14ac:dyDescent="0.3">
      <c r="N15" s="99"/>
      <c r="O15" s="33" t="s">
        <v>69</v>
      </c>
      <c r="P15" s="34">
        <f t="shared" ref="P15:BN15" si="28">(P14*100)/$E14</f>
        <v>16.666666666666668</v>
      </c>
      <c r="Q15" s="34">
        <f t="shared" si="28"/>
        <v>0</v>
      </c>
      <c r="R15" s="34">
        <f t="shared" si="28"/>
        <v>0</v>
      </c>
      <c r="S15" s="34">
        <f t="shared" si="28"/>
        <v>0</v>
      </c>
      <c r="T15" s="34">
        <f t="shared" si="28"/>
        <v>0</v>
      </c>
      <c r="U15" s="34">
        <f t="shared" si="28"/>
        <v>0</v>
      </c>
      <c r="V15" s="34">
        <f t="shared" si="28"/>
        <v>0</v>
      </c>
      <c r="W15" s="34">
        <f t="shared" si="28"/>
        <v>0</v>
      </c>
      <c r="X15" s="34">
        <f t="shared" si="28"/>
        <v>0</v>
      </c>
      <c r="Y15" s="34">
        <f t="shared" si="28"/>
        <v>0</v>
      </c>
      <c r="Z15" s="34">
        <f t="shared" si="28"/>
        <v>0</v>
      </c>
      <c r="AA15" s="34">
        <f t="shared" si="28"/>
        <v>0</v>
      </c>
      <c r="AB15" s="34">
        <f t="shared" si="28"/>
        <v>0</v>
      </c>
      <c r="AC15" s="34">
        <f t="shared" si="28"/>
        <v>16.666666666666668</v>
      </c>
      <c r="AD15" s="34">
        <f t="shared" si="28"/>
        <v>0</v>
      </c>
      <c r="AE15" s="34">
        <f t="shared" si="28"/>
        <v>0</v>
      </c>
      <c r="AF15" s="34">
        <f t="shared" si="28"/>
        <v>0</v>
      </c>
      <c r="AG15" s="34">
        <f t="shared" si="28"/>
        <v>0</v>
      </c>
      <c r="AH15" s="34">
        <f t="shared" si="28"/>
        <v>0</v>
      </c>
      <c r="AI15" s="34">
        <f t="shared" si="28"/>
        <v>0</v>
      </c>
      <c r="AJ15" s="34">
        <f t="shared" si="28"/>
        <v>0</v>
      </c>
      <c r="AK15" s="34">
        <f t="shared" si="28"/>
        <v>0</v>
      </c>
      <c r="AL15" s="34">
        <f t="shared" si="28"/>
        <v>0</v>
      </c>
      <c r="AM15" s="34">
        <f t="shared" si="28"/>
        <v>0</v>
      </c>
      <c r="AN15" s="34">
        <f t="shared" si="28"/>
        <v>0</v>
      </c>
      <c r="AO15" s="34">
        <f t="shared" si="28"/>
        <v>0</v>
      </c>
      <c r="AP15" s="34">
        <f t="shared" si="28"/>
        <v>0</v>
      </c>
      <c r="AQ15" s="34">
        <f t="shared" si="28"/>
        <v>0</v>
      </c>
      <c r="AR15" s="34">
        <f t="shared" si="28"/>
        <v>16.666666666666668</v>
      </c>
      <c r="AS15" s="34">
        <f t="shared" si="28"/>
        <v>0</v>
      </c>
      <c r="AT15" s="34">
        <f t="shared" si="28"/>
        <v>0</v>
      </c>
      <c r="AU15" s="34">
        <f t="shared" si="28"/>
        <v>0</v>
      </c>
      <c r="AV15" s="34">
        <f t="shared" si="28"/>
        <v>0</v>
      </c>
      <c r="AW15" s="34">
        <f t="shared" si="28"/>
        <v>0</v>
      </c>
      <c r="AX15" s="34">
        <f t="shared" si="28"/>
        <v>0</v>
      </c>
      <c r="AY15" s="34">
        <f t="shared" si="28"/>
        <v>0</v>
      </c>
      <c r="AZ15" s="34">
        <f t="shared" si="28"/>
        <v>0</v>
      </c>
      <c r="BA15" s="34">
        <f t="shared" si="28"/>
        <v>0</v>
      </c>
      <c r="BB15" s="34">
        <f t="shared" si="28"/>
        <v>0</v>
      </c>
      <c r="BC15" s="34">
        <f t="shared" si="28"/>
        <v>0</v>
      </c>
      <c r="BD15" s="34">
        <f t="shared" si="28"/>
        <v>0</v>
      </c>
      <c r="BE15" s="34">
        <f t="shared" si="28"/>
        <v>0</v>
      </c>
      <c r="BF15" s="34">
        <f t="shared" si="28"/>
        <v>0</v>
      </c>
      <c r="BG15" s="34">
        <f t="shared" si="28"/>
        <v>0</v>
      </c>
      <c r="BH15" s="34">
        <f t="shared" si="28"/>
        <v>0</v>
      </c>
      <c r="BI15" s="34">
        <f t="shared" si="28"/>
        <v>0</v>
      </c>
      <c r="BJ15" s="34">
        <f t="shared" si="28"/>
        <v>0</v>
      </c>
      <c r="BK15" s="34">
        <f t="shared" si="28"/>
        <v>0</v>
      </c>
      <c r="BL15" s="34">
        <f t="shared" si="28"/>
        <v>0</v>
      </c>
      <c r="BM15" s="34">
        <f t="shared" si="28"/>
        <v>0</v>
      </c>
      <c r="BN15" s="34">
        <f t="shared" si="28"/>
        <v>0</v>
      </c>
    </row>
    <row r="16" spans="1:66" x14ac:dyDescent="0.25">
      <c r="N16" s="99"/>
      <c r="O16" s="21" t="s">
        <v>76</v>
      </c>
      <c r="P16" s="51">
        <f>SUM(P14:Q14)</f>
        <v>1</v>
      </c>
      <c r="Q16" s="51"/>
      <c r="R16" s="51">
        <f t="shared" ref="R16:BM16" si="29">SUM(R14:S14)</f>
        <v>0</v>
      </c>
      <c r="S16" s="51"/>
      <c r="T16" s="51">
        <f t="shared" si="29"/>
        <v>0</v>
      </c>
      <c r="U16" s="51"/>
      <c r="V16" s="51">
        <f t="shared" si="29"/>
        <v>0</v>
      </c>
      <c r="W16" s="51"/>
      <c r="X16" s="51">
        <f t="shared" si="29"/>
        <v>0</v>
      </c>
      <c r="Y16" s="51"/>
      <c r="Z16" s="51">
        <f>SUM(Z14:AB14)</f>
        <v>0</v>
      </c>
      <c r="AA16" s="51"/>
      <c r="AB16" s="51"/>
      <c r="AC16" s="51">
        <f>SUM(AC14:AG14)</f>
        <v>1</v>
      </c>
      <c r="AD16" s="51"/>
      <c r="AE16" s="51"/>
      <c r="AF16" s="51"/>
      <c r="AG16" s="51"/>
      <c r="AH16" s="51">
        <f t="shared" si="29"/>
        <v>0</v>
      </c>
      <c r="AI16" s="51">
        <f t="shared" si="29"/>
        <v>0</v>
      </c>
      <c r="AJ16" s="51">
        <f>SUM(AJ14:AK14)</f>
        <v>0</v>
      </c>
      <c r="AK16" s="51"/>
      <c r="AL16" s="51">
        <f t="shared" si="29"/>
        <v>0</v>
      </c>
      <c r="AM16" s="51"/>
      <c r="AN16" s="51">
        <f t="shared" si="29"/>
        <v>0</v>
      </c>
      <c r="AO16" s="51"/>
      <c r="AP16" s="51">
        <f>SUM(AP14:AQ14)</f>
        <v>0</v>
      </c>
      <c r="AQ16" s="51"/>
      <c r="AR16" s="51">
        <f t="shared" si="29"/>
        <v>1</v>
      </c>
      <c r="AS16" s="51"/>
      <c r="AT16" s="51">
        <f>SUM(AT14:AV14)</f>
        <v>0</v>
      </c>
      <c r="AU16" s="51"/>
      <c r="AV16" s="51"/>
      <c r="AW16" s="51">
        <f t="shared" si="29"/>
        <v>0</v>
      </c>
      <c r="AX16" s="51"/>
      <c r="AY16" s="51">
        <f t="shared" si="29"/>
        <v>0</v>
      </c>
      <c r="AZ16" s="51"/>
      <c r="BA16" s="51">
        <f t="shared" si="29"/>
        <v>0</v>
      </c>
      <c r="BB16" s="51"/>
      <c r="BC16" s="51">
        <f t="shared" si="29"/>
        <v>0</v>
      </c>
      <c r="BD16" s="51"/>
      <c r="BE16" s="51"/>
      <c r="BF16" s="51">
        <f t="shared" si="29"/>
        <v>0</v>
      </c>
      <c r="BG16" s="51"/>
      <c r="BH16" s="51">
        <f>SUM(BH14:BI14:BJ14)</f>
        <v>0</v>
      </c>
      <c r="BI16" s="51"/>
      <c r="BJ16" s="51"/>
      <c r="BK16" s="51">
        <f t="shared" si="29"/>
        <v>0</v>
      </c>
      <c r="BL16" s="51"/>
      <c r="BM16" s="51">
        <f t="shared" si="29"/>
        <v>0</v>
      </c>
      <c r="BN16" s="51"/>
    </row>
    <row r="17" spans="3:66" ht="15" thickBot="1" x14ac:dyDescent="0.3">
      <c r="N17" s="100"/>
      <c r="O17" s="22" t="s">
        <v>69</v>
      </c>
      <c r="P17" s="52">
        <f t="shared" ref="P17:BM17" si="30">SUM(P15:Q15)</f>
        <v>16.666666666666668</v>
      </c>
      <c r="Q17" s="52"/>
      <c r="R17" s="52">
        <f t="shared" si="30"/>
        <v>0</v>
      </c>
      <c r="S17" s="52"/>
      <c r="T17" s="52">
        <f t="shared" si="30"/>
        <v>0</v>
      </c>
      <c r="U17" s="52"/>
      <c r="V17" s="52">
        <f t="shared" si="30"/>
        <v>0</v>
      </c>
      <c r="W17" s="52"/>
      <c r="X17" s="52">
        <f t="shared" si="30"/>
        <v>0</v>
      </c>
      <c r="Y17" s="52"/>
      <c r="Z17" s="52">
        <f t="shared" si="30"/>
        <v>0</v>
      </c>
      <c r="AA17" s="52"/>
      <c r="AB17" s="52"/>
      <c r="AC17" s="52">
        <f>SUM(AC15:AG15)</f>
        <v>16.666666666666668</v>
      </c>
      <c r="AD17" s="52"/>
      <c r="AE17" s="52"/>
      <c r="AF17" s="52"/>
      <c r="AG17" s="52"/>
      <c r="AH17" s="52">
        <f t="shared" si="30"/>
        <v>0</v>
      </c>
      <c r="AI17" s="52">
        <f t="shared" si="30"/>
        <v>0</v>
      </c>
      <c r="AJ17" s="52">
        <f t="shared" si="30"/>
        <v>0</v>
      </c>
      <c r="AK17" s="52"/>
      <c r="AL17" s="52">
        <f t="shared" si="30"/>
        <v>0</v>
      </c>
      <c r="AM17" s="52"/>
      <c r="AN17" s="52">
        <f t="shared" si="30"/>
        <v>0</v>
      </c>
      <c r="AO17" s="52"/>
      <c r="AP17" s="52">
        <f>SUM(AP15:AQ15)</f>
        <v>0</v>
      </c>
      <c r="AQ17" s="52"/>
      <c r="AR17" s="52">
        <f t="shared" si="30"/>
        <v>16.666666666666668</v>
      </c>
      <c r="AS17" s="52"/>
      <c r="AT17" s="52">
        <f t="shared" si="30"/>
        <v>0</v>
      </c>
      <c r="AU17" s="52"/>
      <c r="AV17" s="52"/>
      <c r="AW17" s="52">
        <f t="shared" si="30"/>
        <v>0</v>
      </c>
      <c r="AX17" s="52"/>
      <c r="AY17" s="52">
        <f t="shared" si="30"/>
        <v>0</v>
      </c>
      <c r="AZ17" s="52"/>
      <c r="BA17" s="52">
        <f t="shared" si="30"/>
        <v>0</v>
      </c>
      <c r="BB17" s="52"/>
      <c r="BC17" s="52">
        <f t="shared" si="30"/>
        <v>0</v>
      </c>
      <c r="BD17" s="52"/>
      <c r="BE17" s="52"/>
      <c r="BF17" s="52">
        <f t="shared" si="30"/>
        <v>0</v>
      </c>
      <c r="BG17" s="52"/>
      <c r="BH17" s="52">
        <f>SUM(BH15:BI15:BJ14)</f>
        <v>0</v>
      </c>
      <c r="BI17" s="52"/>
      <c r="BJ17" s="52"/>
      <c r="BK17" s="52">
        <f t="shared" si="30"/>
        <v>0</v>
      </c>
      <c r="BL17" s="52"/>
      <c r="BM17" s="52">
        <f t="shared" si="30"/>
        <v>0</v>
      </c>
      <c r="BN17" s="52"/>
    </row>
    <row r="18" spans="3:66" x14ac:dyDescent="0.25">
      <c r="N18" s="15"/>
      <c r="P18" s="15"/>
    </row>
    <row r="19" spans="3:66" x14ac:dyDescent="0.25">
      <c r="N19" s="15"/>
      <c r="P19" s="15"/>
    </row>
    <row r="20" spans="3:66" x14ac:dyDescent="0.25">
      <c r="C20" s="73"/>
      <c r="D20" s="73"/>
      <c r="E20" s="73"/>
      <c r="F20" s="73"/>
      <c r="G20" s="73"/>
      <c r="N20" s="15"/>
      <c r="P20" s="15"/>
    </row>
    <row r="21" spans="3:66" hidden="1" x14ac:dyDescent="0.25">
      <c r="N21" s="15"/>
      <c r="P21" s="15"/>
    </row>
    <row r="22" spans="3:66" hidden="1" x14ac:dyDescent="0.25">
      <c r="D22" s="5">
        <v>150</v>
      </c>
      <c r="E22" s="5" t="s">
        <v>77</v>
      </c>
      <c r="F22" s="5" t="s">
        <v>78</v>
      </c>
      <c r="N22" s="15"/>
      <c r="P22" s="15"/>
    </row>
    <row r="23" spans="3:66" hidden="1" x14ac:dyDescent="0.25">
      <c r="E23" s="5" t="s">
        <v>79</v>
      </c>
      <c r="N23" s="15"/>
      <c r="P23" s="15"/>
    </row>
    <row r="24" spans="3:66" hidden="1" x14ac:dyDescent="0.25">
      <c r="E24" s="5" t="s">
        <v>80</v>
      </c>
      <c r="N24" s="15"/>
      <c r="P24" s="15"/>
    </row>
    <row r="25" spans="3:66" hidden="1" x14ac:dyDescent="0.25">
      <c r="D25" s="5" t="s">
        <v>81</v>
      </c>
      <c r="N25" s="15"/>
      <c r="P25" s="15"/>
    </row>
    <row r="26" spans="3:66" hidden="1" x14ac:dyDescent="0.25">
      <c r="D26" s="5" t="s">
        <v>82</v>
      </c>
      <c r="N26" s="15"/>
      <c r="P26" s="15"/>
    </row>
    <row r="27" spans="3:66" hidden="1" x14ac:dyDescent="0.25">
      <c r="D27" s="5" t="s">
        <v>83</v>
      </c>
      <c r="N27" s="15"/>
      <c r="P27" s="15"/>
    </row>
    <row r="28" spans="3:66" hidden="1" x14ac:dyDescent="0.25">
      <c r="D28" s="5" t="s">
        <v>84</v>
      </c>
      <c r="N28" s="15"/>
      <c r="P28" s="15"/>
    </row>
    <row r="29" spans="3:66" hidden="1" x14ac:dyDescent="0.25">
      <c r="D29" s="5" t="s">
        <v>85</v>
      </c>
      <c r="N29" s="15"/>
      <c r="P29" s="15"/>
    </row>
    <row r="30" spans="3:66" hidden="1" x14ac:dyDescent="0.25">
      <c r="D30" s="5" t="s">
        <v>86</v>
      </c>
      <c r="N30" s="15"/>
      <c r="P30" s="15"/>
    </row>
    <row r="31" spans="3:66" hidden="1" x14ac:dyDescent="0.25">
      <c r="D31" s="5" t="s">
        <v>87</v>
      </c>
      <c r="N31" s="15"/>
      <c r="P31" s="15"/>
    </row>
    <row r="32" spans="3:66" hidden="1" x14ac:dyDescent="0.25">
      <c r="D32" s="5" t="s">
        <v>88</v>
      </c>
      <c r="E32" s="73"/>
      <c r="F32" s="73"/>
      <c r="N32" s="15"/>
      <c r="P32" s="15"/>
    </row>
    <row r="33" spans="4:16" hidden="1" x14ac:dyDescent="0.25">
      <c r="D33" s="5" t="s">
        <v>89</v>
      </c>
      <c r="E33" s="73"/>
      <c r="F33" s="73"/>
      <c r="N33" s="15"/>
      <c r="P33" s="15"/>
    </row>
    <row r="34" spans="4:16" hidden="1" x14ac:dyDescent="0.25">
      <c r="D34" s="5" t="s">
        <v>90</v>
      </c>
      <c r="E34" s="73"/>
      <c r="F34" s="73"/>
      <c r="N34" s="15"/>
      <c r="P34" s="15"/>
    </row>
    <row r="35" spans="4:16" hidden="1" x14ac:dyDescent="0.25">
      <c r="D35" s="5" t="s">
        <v>91</v>
      </c>
      <c r="E35" s="73"/>
      <c r="F35" s="73"/>
      <c r="N35" s="15"/>
      <c r="P35" s="15"/>
    </row>
    <row r="36" spans="4:16" hidden="1" x14ac:dyDescent="0.25">
      <c r="D36" s="5" t="s">
        <v>92</v>
      </c>
      <c r="N36" s="15"/>
      <c r="P36" s="15"/>
    </row>
    <row r="37" spans="4:16" hidden="1" x14ac:dyDescent="0.25">
      <c r="D37" s="5" t="s">
        <v>93</v>
      </c>
      <c r="N37" s="15"/>
      <c r="P37" s="15"/>
    </row>
    <row r="38" spans="4:16" hidden="1" x14ac:dyDescent="0.25">
      <c r="D38" s="5" t="s">
        <v>94</v>
      </c>
      <c r="N38" s="15"/>
      <c r="P38" s="15"/>
    </row>
    <row r="39" spans="4:16" hidden="1" x14ac:dyDescent="0.25">
      <c r="D39" s="5" t="s">
        <v>95</v>
      </c>
      <c r="N39" s="15"/>
      <c r="P39" s="15"/>
    </row>
    <row r="40" spans="4:16" hidden="1" x14ac:dyDescent="0.25">
      <c r="D40" s="5" t="s">
        <v>96</v>
      </c>
      <c r="N40" s="15"/>
      <c r="P40" s="15"/>
    </row>
    <row r="41" spans="4:16" hidden="1" x14ac:dyDescent="0.25">
      <c r="D41" s="5" t="s">
        <v>97</v>
      </c>
      <c r="N41" s="15"/>
      <c r="P41" s="15"/>
    </row>
    <row r="42" spans="4:16" hidden="1" x14ac:dyDescent="0.25">
      <c r="D42" s="5" t="s">
        <v>98</v>
      </c>
      <c r="N42" s="15"/>
      <c r="P42" s="15"/>
    </row>
    <row r="43" spans="4:16" hidden="1" x14ac:dyDescent="0.25">
      <c r="D43" s="5" t="s">
        <v>99</v>
      </c>
      <c r="N43" s="15"/>
      <c r="P43" s="15"/>
    </row>
    <row r="44" spans="4:16" x14ac:dyDescent="0.25">
      <c r="N44" s="15"/>
      <c r="P44" s="15"/>
    </row>
    <row r="45" spans="4:16" hidden="1" x14ac:dyDescent="0.25">
      <c r="D45" s="5" t="s">
        <v>100</v>
      </c>
      <c r="N45" s="15"/>
      <c r="P45" s="15"/>
    </row>
    <row r="46" spans="4:16" hidden="1" x14ac:dyDescent="0.25">
      <c r="D46" s="5" t="s">
        <v>101</v>
      </c>
      <c r="N46" s="15"/>
      <c r="P46" s="15"/>
    </row>
    <row r="47" spans="4:16" hidden="1" x14ac:dyDescent="0.25">
      <c r="D47" s="5" t="s">
        <v>102</v>
      </c>
      <c r="N47" s="15"/>
      <c r="P47" s="15"/>
    </row>
    <row r="48" spans="4:16" hidden="1" x14ac:dyDescent="0.25">
      <c r="D48" s="5" t="s">
        <v>103</v>
      </c>
      <c r="N48" s="15"/>
      <c r="P48" s="15"/>
    </row>
    <row r="49" spans="4:16" hidden="1" x14ac:dyDescent="0.25">
      <c r="D49" s="5" t="s">
        <v>104</v>
      </c>
      <c r="N49" s="15"/>
      <c r="P49" s="15"/>
    </row>
    <row r="50" spans="4:16" hidden="1" x14ac:dyDescent="0.25">
      <c r="D50" s="5" t="s">
        <v>105</v>
      </c>
      <c r="N50" s="15"/>
      <c r="P50" s="15"/>
    </row>
    <row r="51" spans="4:16" hidden="1" x14ac:dyDescent="0.25">
      <c r="D51" s="5" t="s">
        <v>106</v>
      </c>
      <c r="N51" s="15"/>
      <c r="P51" s="15"/>
    </row>
    <row r="52" spans="4:16" hidden="1" x14ac:dyDescent="0.25">
      <c r="D52" s="5" t="s">
        <v>84</v>
      </c>
      <c r="N52" s="15"/>
      <c r="P52" s="15"/>
    </row>
    <row r="53" spans="4:16" hidden="1" x14ac:dyDescent="0.25">
      <c r="D53" s="5" t="s">
        <v>107</v>
      </c>
      <c r="N53" s="15"/>
      <c r="P53" s="15"/>
    </row>
    <row r="54" spans="4:16" hidden="1" x14ac:dyDescent="0.25">
      <c r="D54" s="5" t="s">
        <v>108</v>
      </c>
      <c r="N54" s="15"/>
      <c r="P54" s="15"/>
    </row>
    <row r="55" spans="4:16" hidden="1" x14ac:dyDescent="0.25">
      <c r="D55" s="5" t="s">
        <v>109</v>
      </c>
      <c r="N55" s="15"/>
      <c r="P55" s="15"/>
    </row>
    <row r="56" spans="4:16" hidden="1" x14ac:dyDescent="0.25">
      <c r="D56" s="5" t="s">
        <v>110</v>
      </c>
      <c r="N56" s="15"/>
      <c r="P56" s="15"/>
    </row>
    <row r="57" spans="4:16" hidden="1" x14ac:dyDescent="0.25">
      <c r="D57" s="5" t="s">
        <v>111</v>
      </c>
      <c r="N57" s="15"/>
      <c r="P57" s="15"/>
    </row>
    <row r="58" spans="4:16" hidden="1" x14ac:dyDescent="0.25">
      <c r="D58" s="5" t="s">
        <v>112</v>
      </c>
      <c r="N58" s="15"/>
      <c r="P58" s="15"/>
    </row>
    <row r="59" spans="4:16" hidden="1" x14ac:dyDescent="0.25">
      <c r="D59" s="5" t="s">
        <v>113</v>
      </c>
      <c r="N59" s="15"/>
      <c r="P59" s="15"/>
    </row>
    <row r="60" spans="4:16" hidden="1" x14ac:dyDescent="0.25">
      <c r="D60" s="5" t="s">
        <v>92</v>
      </c>
      <c r="N60" s="15"/>
      <c r="P60" s="15"/>
    </row>
    <row r="61" spans="4:16" hidden="1" x14ac:dyDescent="0.25">
      <c r="D61" s="5" t="s">
        <v>93</v>
      </c>
      <c r="N61" s="15"/>
      <c r="P61" s="15"/>
    </row>
    <row r="62" spans="4:16" hidden="1" x14ac:dyDescent="0.25">
      <c r="D62" s="5" t="s">
        <v>94</v>
      </c>
      <c r="N62" s="15"/>
      <c r="P62" s="15"/>
    </row>
    <row r="63" spans="4:16" hidden="1" x14ac:dyDescent="0.25">
      <c r="D63" s="5" t="s">
        <v>114</v>
      </c>
      <c r="N63" s="15"/>
      <c r="P63" s="15"/>
    </row>
    <row r="64" spans="4:16" hidden="1" x14ac:dyDescent="0.25">
      <c r="D64" s="5" t="s">
        <v>115</v>
      </c>
      <c r="N64" s="15"/>
      <c r="P64" s="15"/>
    </row>
    <row r="65" spans="4:16" hidden="1" x14ac:dyDescent="0.25">
      <c r="D65" s="5" t="s">
        <v>116</v>
      </c>
      <c r="N65" s="15"/>
      <c r="P65" s="15"/>
    </row>
    <row r="66" spans="4:16" hidden="1" x14ac:dyDescent="0.25">
      <c r="D66" s="5" t="s">
        <v>117</v>
      </c>
      <c r="N66" s="15"/>
      <c r="P66" s="15"/>
    </row>
    <row r="67" spans="4:16" hidden="1" x14ac:dyDescent="0.25">
      <c r="D67" s="5" t="s">
        <v>118</v>
      </c>
      <c r="N67" s="15"/>
      <c r="P67" s="15"/>
    </row>
    <row r="68" spans="4:16" hidden="1" x14ac:dyDescent="0.25">
      <c r="N68" s="15"/>
      <c r="P68" s="15"/>
    </row>
    <row r="69" spans="4:16" hidden="1" x14ac:dyDescent="0.25">
      <c r="N69" s="15"/>
      <c r="P69" s="15"/>
    </row>
    <row r="70" spans="4:16" hidden="1" x14ac:dyDescent="0.25">
      <c r="N70" s="15"/>
      <c r="P70" s="15"/>
    </row>
    <row r="71" spans="4:16" hidden="1" x14ac:dyDescent="0.25">
      <c r="N71" s="15"/>
      <c r="P71" s="15"/>
    </row>
    <row r="72" spans="4:16" hidden="1" x14ac:dyDescent="0.25">
      <c r="N72" s="15"/>
      <c r="P72" s="15"/>
    </row>
    <row r="73" spans="4:16" x14ac:dyDescent="0.25">
      <c r="N73" s="15"/>
      <c r="P73" s="15"/>
    </row>
    <row r="74" spans="4:16" x14ac:dyDescent="0.25">
      <c r="N74" s="15"/>
      <c r="P74" s="15"/>
    </row>
    <row r="75" spans="4:16" x14ac:dyDescent="0.25">
      <c r="N75" s="15"/>
      <c r="P75" s="15"/>
    </row>
    <row r="76" spans="4:16" x14ac:dyDescent="0.25">
      <c r="N76" s="15"/>
      <c r="P76" s="15"/>
    </row>
    <row r="77" spans="4:16" x14ac:dyDescent="0.25">
      <c r="N77" s="15"/>
      <c r="P77" s="15"/>
    </row>
    <row r="78" spans="4:16" x14ac:dyDescent="0.25">
      <c r="N78" s="15"/>
      <c r="P78" s="15"/>
    </row>
    <row r="79" spans="4:16" x14ac:dyDescent="0.25">
      <c r="N79" s="15"/>
      <c r="P79" s="15"/>
    </row>
    <row r="80" spans="4:16" x14ac:dyDescent="0.25">
      <c r="N80" s="15"/>
      <c r="P80" s="15"/>
    </row>
    <row r="81" spans="14:16" x14ac:dyDescent="0.25">
      <c r="N81" s="15"/>
      <c r="P81" s="15"/>
    </row>
    <row r="82" spans="14:16" x14ac:dyDescent="0.25">
      <c r="N82" s="15"/>
      <c r="P82" s="15"/>
    </row>
    <row r="83" spans="14:16" x14ac:dyDescent="0.25">
      <c r="N83" s="15"/>
      <c r="P83" s="15"/>
    </row>
    <row r="84" spans="14:16" x14ac:dyDescent="0.25">
      <c r="N84" s="15"/>
      <c r="P84" s="15"/>
    </row>
    <row r="85" spans="14:16" x14ac:dyDescent="0.25">
      <c r="N85" s="15"/>
      <c r="P85" s="15"/>
    </row>
    <row r="86" spans="14:16" x14ac:dyDescent="0.25">
      <c r="N86" s="15"/>
      <c r="P86" s="15"/>
    </row>
    <row r="87" spans="14:16" x14ac:dyDescent="0.25">
      <c r="N87" s="15"/>
      <c r="P87" s="15"/>
    </row>
    <row r="88" spans="14:16" x14ac:dyDescent="0.25">
      <c r="N88" s="15"/>
      <c r="P88" s="15"/>
    </row>
    <row r="89" spans="14:16" x14ac:dyDescent="0.25">
      <c r="N89" s="15"/>
      <c r="P89" s="15"/>
    </row>
    <row r="90" spans="14:16" x14ac:dyDescent="0.25">
      <c r="N90" s="15"/>
      <c r="P90" s="15"/>
    </row>
    <row r="91" spans="14:16" x14ac:dyDescent="0.25">
      <c r="N91" s="15"/>
      <c r="P91" s="15"/>
    </row>
    <row r="92" spans="14:16" x14ac:dyDescent="0.25">
      <c r="N92" s="15"/>
      <c r="P92" s="15"/>
    </row>
    <row r="93" spans="14:16" x14ac:dyDescent="0.25">
      <c r="N93" s="15"/>
      <c r="P93" s="15"/>
    </row>
    <row r="94" spans="14:16" x14ac:dyDescent="0.25">
      <c r="N94" s="15"/>
      <c r="P94" s="15"/>
    </row>
    <row r="95" spans="14:16" x14ac:dyDescent="0.25">
      <c r="N95" s="15"/>
      <c r="P95" s="15"/>
    </row>
    <row r="96" spans="14:16" x14ac:dyDescent="0.25">
      <c r="N96" s="15"/>
      <c r="P96" s="15"/>
    </row>
    <row r="97" spans="14:16" x14ac:dyDescent="0.25">
      <c r="N97" s="15"/>
      <c r="P97" s="15"/>
    </row>
    <row r="98" spans="14:16" x14ac:dyDescent="0.25">
      <c r="N98" s="15"/>
      <c r="P98" s="15"/>
    </row>
    <row r="99" spans="14:16" x14ac:dyDescent="0.25">
      <c r="N99" s="15"/>
      <c r="P99" s="15"/>
    </row>
    <row r="100" spans="14:16" x14ac:dyDescent="0.25">
      <c r="N100" s="15"/>
      <c r="P100" s="15"/>
    </row>
    <row r="101" spans="14:16" x14ac:dyDescent="0.25">
      <c r="N101" s="15"/>
      <c r="P101" s="15"/>
    </row>
    <row r="102" spans="14:16" x14ac:dyDescent="0.25">
      <c r="N102" s="15"/>
      <c r="P102" s="15"/>
    </row>
    <row r="103" spans="14:16" x14ac:dyDescent="0.25">
      <c r="N103" s="15"/>
      <c r="P103" s="15"/>
    </row>
    <row r="104" spans="14:16" x14ac:dyDescent="0.25">
      <c r="N104" s="15"/>
      <c r="P104" s="15"/>
    </row>
    <row r="105" spans="14:16" x14ac:dyDescent="0.25">
      <c r="N105" s="15"/>
      <c r="P105" s="15"/>
    </row>
    <row r="106" spans="14:16" x14ac:dyDescent="0.25">
      <c r="N106" s="15"/>
      <c r="P106" s="15"/>
    </row>
    <row r="107" spans="14:16" x14ac:dyDescent="0.25">
      <c r="N107" s="15"/>
      <c r="P107" s="15"/>
    </row>
    <row r="108" spans="14:16" x14ac:dyDescent="0.25">
      <c r="N108" s="15"/>
      <c r="P108" s="15"/>
    </row>
    <row r="109" spans="14:16" x14ac:dyDescent="0.25">
      <c r="N109" s="15"/>
      <c r="P109" s="15"/>
    </row>
    <row r="110" spans="14:16" x14ac:dyDescent="0.25">
      <c r="N110" s="15"/>
      <c r="P110" s="15"/>
    </row>
    <row r="111" spans="14:16" x14ac:dyDescent="0.25">
      <c r="N111" s="15"/>
      <c r="P111" s="15"/>
    </row>
    <row r="112" spans="14:16" x14ac:dyDescent="0.25">
      <c r="N112" s="15"/>
      <c r="P112" s="15"/>
    </row>
    <row r="113" spans="14:16" x14ac:dyDescent="0.25">
      <c r="N113" s="15"/>
      <c r="P113" s="15"/>
    </row>
    <row r="114" spans="14:16" x14ac:dyDescent="0.25">
      <c r="N114" s="15"/>
      <c r="P114" s="15"/>
    </row>
    <row r="115" spans="14:16" x14ac:dyDescent="0.25">
      <c r="N115" s="15"/>
      <c r="P115" s="15"/>
    </row>
    <row r="116" spans="14:16" x14ac:dyDescent="0.25">
      <c r="N116" s="15"/>
      <c r="P116" s="15"/>
    </row>
    <row r="117" spans="14:16" x14ac:dyDescent="0.25">
      <c r="N117" s="15"/>
      <c r="P117" s="15"/>
    </row>
    <row r="118" spans="14:16" x14ac:dyDescent="0.25">
      <c r="N118" s="15"/>
      <c r="P118" s="15"/>
    </row>
    <row r="119" spans="14:16" x14ac:dyDescent="0.25">
      <c r="N119" s="15"/>
      <c r="P119" s="15"/>
    </row>
    <row r="120" spans="14:16" x14ac:dyDescent="0.25">
      <c r="N120" s="15"/>
      <c r="P120" s="15"/>
    </row>
    <row r="121" spans="14:16" x14ac:dyDescent="0.25">
      <c r="N121" s="15"/>
      <c r="P121" s="15"/>
    </row>
    <row r="122" spans="14:16" x14ac:dyDescent="0.25">
      <c r="N122" s="15"/>
      <c r="P122" s="15"/>
    </row>
    <row r="123" spans="14:16" x14ac:dyDescent="0.25">
      <c r="N123" s="15"/>
      <c r="P123" s="15"/>
    </row>
    <row r="124" spans="14:16" x14ac:dyDescent="0.25">
      <c r="N124" s="15"/>
      <c r="P124" s="15"/>
    </row>
    <row r="125" spans="14:16" x14ac:dyDescent="0.25">
      <c r="N125" s="15"/>
      <c r="P125" s="15"/>
    </row>
    <row r="126" spans="14:16" x14ac:dyDescent="0.25">
      <c r="N126" s="15"/>
      <c r="P126" s="15"/>
    </row>
    <row r="127" spans="14:16" x14ac:dyDescent="0.25">
      <c r="N127" s="15"/>
      <c r="P127" s="15"/>
    </row>
    <row r="128" spans="14:16" x14ac:dyDescent="0.25">
      <c r="N128" s="15"/>
      <c r="P128" s="15"/>
    </row>
    <row r="129" spans="14:16" x14ac:dyDescent="0.25">
      <c r="N129" s="15"/>
      <c r="P129" s="15"/>
    </row>
    <row r="130" spans="14:16" x14ac:dyDescent="0.25">
      <c r="N130" s="15"/>
      <c r="P130" s="15"/>
    </row>
    <row r="131" spans="14:16" x14ac:dyDescent="0.25">
      <c r="N131" s="15"/>
      <c r="P131" s="15"/>
    </row>
    <row r="132" spans="14:16" x14ac:dyDescent="0.25">
      <c r="N132" s="15"/>
      <c r="P132" s="15"/>
    </row>
    <row r="133" spans="14:16" x14ac:dyDescent="0.25">
      <c r="N133" s="15"/>
      <c r="P133" s="15"/>
    </row>
    <row r="134" spans="14:16" x14ac:dyDescent="0.25">
      <c r="N134" s="15"/>
      <c r="P134" s="15"/>
    </row>
    <row r="135" spans="14:16" x14ac:dyDescent="0.25">
      <c r="N135" s="15"/>
      <c r="P135" s="15"/>
    </row>
    <row r="136" spans="14:16" x14ac:dyDescent="0.25">
      <c r="N136" s="15"/>
      <c r="P136" s="15"/>
    </row>
    <row r="137" spans="14:16" x14ac:dyDescent="0.25">
      <c r="N137" s="15"/>
      <c r="P137" s="15"/>
    </row>
    <row r="138" spans="14:16" x14ac:dyDescent="0.25">
      <c r="N138" s="15"/>
      <c r="P138" s="15"/>
    </row>
    <row r="139" spans="14:16" x14ac:dyDescent="0.25">
      <c r="N139" s="15"/>
      <c r="P139" s="15"/>
    </row>
    <row r="140" spans="14:16" x14ac:dyDescent="0.25">
      <c r="N140" s="15"/>
      <c r="P140" s="15"/>
    </row>
    <row r="141" spans="14:16" x14ac:dyDescent="0.25">
      <c r="N141" s="15"/>
      <c r="P141" s="15"/>
    </row>
    <row r="142" spans="14:16" x14ac:dyDescent="0.25">
      <c r="N142" s="15"/>
      <c r="P142" s="15"/>
    </row>
    <row r="143" spans="14:16" x14ac:dyDescent="0.25">
      <c r="N143" s="15"/>
      <c r="P143" s="15"/>
    </row>
    <row r="144" spans="14:16" x14ac:dyDescent="0.25">
      <c r="N144" s="15"/>
      <c r="P144" s="15"/>
    </row>
    <row r="145" spans="14:16" x14ac:dyDescent="0.25">
      <c r="N145" s="15"/>
      <c r="P145" s="15"/>
    </row>
    <row r="146" spans="14:16" x14ac:dyDescent="0.25">
      <c r="N146" s="15"/>
      <c r="P146" s="15"/>
    </row>
    <row r="147" spans="14:16" x14ac:dyDescent="0.25">
      <c r="N147" s="15"/>
      <c r="P147" s="15"/>
    </row>
    <row r="148" spans="14:16" x14ac:dyDescent="0.25">
      <c r="N148" s="15"/>
      <c r="P148" s="15"/>
    </row>
    <row r="149" spans="14:16" x14ac:dyDescent="0.25">
      <c r="N149" s="15"/>
      <c r="P149" s="15"/>
    </row>
    <row r="150" spans="14:16" x14ac:dyDescent="0.25">
      <c r="N150" s="15"/>
      <c r="P150" s="15"/>
    </row>
    <row r="151" spans="14:16" x14ac:dyDescent="0.25">
      <c r="N151" s="15"/>
      <c r="P151" s="15"/>
    </row>
    <row r="152" spans="14:16" x14ac:dyDescent="0.25">
      <c r="N152" s="15"/>
      <c r="P152" s="15"/>
    </row>
    <row r="153" spans="14:16" x14ac:dyDescent="0.25">
      <c r="N153" s="15"/>
      <c r="P153" s="15"/>
    </row>
    <row r="154" spans="14:16" x14ac:dyDescent="0.25">
      <c r="N154" s="15"/>
      <c r="P154" s="15"/>
    </row>
    <row r="155" spans="14:16" x14ac:dyDescent="0.25">
      <c r="N155" s="15"/>
      <c r="P155" s="15"/>
    </row>
    <row r="156" spans="14:16" x14ac:dyDescent="0.25">
      <c r="N156" s="15"/>
      <c r="P156" s="15"/>
    </row>
    <row r="157" spans="14:16" x14ac:dyDescent="0.25">
      <c r="N157" s="15"/>
      <c r="P157" s="15"/>
    </row>
    <row r="158" spans="14:16" x14ac:dyDescent="0.25">
      <c r="N158" s="15"/>
      <c r="P158" s="15"/>
    </row>
    <row r="159" spans="14:16" x14ac:dyDescent="0.25">
      <c r="N159" s="15"/>
      <c r="P159" s="15"/>
    </row>
    <row r="160" spans="14:16" x14ac:dyDescent="0.25">
      <c r="N160" s="15"/>
      <c r="P160" s="15"/>
    </row>
    <row r="161" spans="14:16" x14ac:dyDescent="0.25">
      <c r="N161" s="15"/>
      <c r="P161" s="15"/>
    </row>
    <row r="162" spans="14:16" x14ac:dyDescent="0.25">
      <c r="N162" s="15"/>
      <c r="P162" s="15"/>
    </row>
    <row r="163" spans="14:16" x14ac:dyDescent="0.25">
      <c r="N163" s="15"/>
      <c r="P163" s="15"/>
    </row>
    <row r="164" spans="14:16" x14ac:dyDescent="0.25">
      <c r="N164" s="15"/>
      <c r="P164" s="15"/>
    </row>
    <row r="165" spans="14:16" x14ac:dyDescent="0.25">
      <c r="N165" s="15"/>
      <c r="P165" s="15"/>
    </row>
    <row r="166" spans="14:16" x14ac:dyDescent="0.25">
      <c r="N166" s="15"/>
      <c r="P166" s="15"/>
    </row>
    <row r="167" spans="14:16" x14ac:dyDescent="0.25">
      <c r="N167" s="15"/>
      <c r="P167" s="15"/>
    </row>
    <row r="168" spans="14:16" x14ac:dyDescent="0.25">
      <c r="N168" s="15"/>
      <c r="P168" s="15"/>
    </row>
    <row r="169" spans="14:16" x14ac:dyDescent="0.25">
      <c r="N169" s="15"/>
      <c r="P169" s="15"/>
    </row>
    <row r="170" spans="14:16" x14ac:dyDescent="0.25">
      <c r="N170" s="15"/>
      <c r="P170" s="15"/>
    </row>
    <row r="171" spans="14:16" x14ac:dyDescent="0.25">
      <c r="N171" s="15"/>
      <c r="P171" s="15"/>
    </row>
    <row r="172" spans="14:16" x14ac:dyDescent="0.25">
      <c r="N172" s="15"/>
      <c r="P172" s="15"/>
    </row>
    <row r="173" spans="14:16" x14ac:dyDescent="0.25">
      <c r="N173" s="15"/>
      <c r="P173" s="15"/>
    </row>
    <row r="174" spans="14:16" x14ac:dyDescent="0.25">
      <c r="N174" s="15"/>
      <c r="P174" s="15"/>
    </row>
    <row r="175" spans="14:16" x14ac:dyDescent="0.25">
      <c r="N175" s="15"/>
      <c r="P175" s="15"/>
    </row>
    <row r="176" spans="14:16" x14ac:dyDescent="0.25">
      <c r="N176" s="15"/>
      <c r="P176" s="15"/>
    </row>
    <row r="177" spans="14:16" x14ac:dyDescent="0.25">
      <c r="N177" s="15"/>
      <c r="P177" s="15"/>
    </row>
    <row r="178" spans="14:16" x14ac:dyDescent="0.25">
      <c r="N178" s="15"/>
      <c r="P178" s="15"/>
    </row>
    <row r="179" spans="14:16" x14ac:dyDescent="0.25">
      <c r="N179" s="15"/>
      <c r="P179" s="15"/>
    </row>
  </sheetData>
  <autoFilter ref="A2:BN17"/>
  <mergeCells count="55">
    <mergeCell ref="A1:O1"/>
    <mergeCell ref="E11:G11"/>
    <mergeCell ref="K11:M11"/>
    <mergeCell ref="V12:W12"/>
    <mergeCell ref="V13:W13"/>
    <mergeCell ref="A10:D11"/>
    <mergeCell ref="A12:D12"/>
    <mergeCell ref="A13:D13"/>
    <mergeCell ref="K12:M12"/>
    <mergeCell ref="T13:U13"/>
    <mergeCell ref="T12:U12"/>
    <mergeCell ref="N10:N17"/>
    <mergeCell ref="P12:Q12"/>
    <mergeCell ref="A14:D14"/>
    <mergeCell ref="H11:J11"/>
    <mergeCell ref="H12:J12"/>
    <mergeCell ref="P13:Q13"/>
    <mergeCell ref="R12:S12"/>
    <mergeCell ref="R13:S13"/>
    <mergeCell ref="BC12:BE12"/>
    <mergeCell ref="BC13:BE13"/>
    <mergeCell ref="AP12:AQ12"/>
    <mergeCell ref="AP13:AQ13"/>
    <mergeCell ref="AN13:AO13"/>
    <mergeCell ref="AT12:AV12"/>
    <mergeCell ref="AT13:AV13"/>
    <mergeCell ref="BM13:BN13"/>
    <mergeCell ref="BM12:BN12"/>
    <mergeCell ref="AR12:AS12"/>
    <mergeCell ref="AR13:AS13"/>
    <mergeCell ref="BH13:BI13"/>
    <mergeCell ref="BH12:BI12"/>
    <mergeCell ref="AW13:AX13"/>
    <mergeCell ref="AY12:AZ12"/>
    <mergeCell ref="BF12:BG12"/>
    <mergeCell ref="BF13:BG13"/>
    <mergeCell ref="AY13:AZ13"/>
    <mergeCell ref="BK12:BL12"/>
    <mergeCell ref="BK13:BL13"/>
    <mergeCell ref="AW12:AX12"/>
    <mergeCell ref="BA12:BB12"/>
    <mergeCell ref="BA13:BB13"/>
    <mergeCell ref="X12:Y12"/>
    <mergeCell ref="X13:Y13"/>
    <mergeCell ref="Z12:AA12"/>
    <mergeCell ref="Z13:AA13"/>
    <mergeCell ref="AN12:AO12"/>
    <mergeCell ref="AL12:AM12"/>
    <mergeCell ref="AL13:AM13"/>
    <mergeCell ref="AJ12:AK12"/>
    <mergeCell ref="AJ13:AK13"/>
    <mergeCell ref="AC12:AG12"/>
    <mergeCell ref="AC13:AG13"/>
    <mergeCell ref="AH12:AI12"/>
    <mergeCell ref="AH13:AI1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D9B9EE06E52840B8BF21AE0662849C" ma:contentTypeVersion="12" ma:contentTypeDescription="Crear nuevo documento." ma:contentTypeScope="" ma:versionID="35ae93388edd86ed7e4fd6419126fdf5">
  <xsd:schema xmlns:xsd="http://www.w3.org/2001/XMLSchema" xmlns:xs="http://www.w3.org/2001/XMLSchema" xmlns:p="http://schemas.microsoft.com/office/2006/metadata/properties" xmlns:ns3="1d77cc8a-1fae-474f-ac68-da631680217d" xmlns:ns4="0d4f6066-a77f-40b0-9410-cf3f3be34b82" targetNamespace="http://schemas.microsoft.com/office/2006/metadata/properties" ma:root="true" ma:fieldsID="a7789357b2de69bfdc4111d2e233874f" ns3:_="" ns4:_="">
    <xsd:import namespace="1d77cc8a-1fae-474f-ac68-da631680217d"/>
    <xsd:import namespace="0d4f6066-a77f-40b0-9410-cf3f3be34b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7cc8a-1fae-474f-ac68-da6316802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f6066-a77f-40b0-9410-cf3f3be34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B49B1-D7F8-4C9F-B13D-9531C4634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7cc8a-1fae-474f-ac68-da631680217d"/>
    <ds:schemaRef ds:uri="0d4f6066-a77f-40b0-9410-cf3f3be34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90E50B-9754-460D-82D7-D32D1CF92B0A}">
  <ds:schemaRefs>
    <ds:schemaRef ds:uri="0d4f6066-a77f-40b0-9410-cf3f3be34b82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d77cc8a-1fae-474f-ac68-da631680217d"/>
  </ds:schemaRefs>
</ds:datastoreItem>
</file>

<file path=customXml/itemProps3.xml><?xml version="1.0" encoding="utf-8"?>
<ds:datastoreItem xmlns:ds="http://schemas.openxmlformats.org/officeDocument/2006/customXml" ds:itemID="{E187D827-1412-4797-9D7E-C5C806B5A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Isaac Samuel Byun Olivo</cp:lastModifiedBy>
  <cp:revision/>
  <dcterms:created xsi:type="dcterms:W3CDTF">2017-04-21T14:10:59Z</dcterms:created>
  <dcterms:modified xsi:type="dcterms:W3CDTF">2021-10-27T01:17:37Z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0x01010075D9B9EE06E52840B8BF21AE0662849C</vt:lpwstr>
  </property>
</Properties>
</file>