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murillo\Desktop\DMQ TELETRABAJO\MDMQ\COMISIÓN DE PRESUPUESTO\"/>
    </mc:Choice>
  </mc:AlternateContent>
  <bookViews>
    <workbookView xWindow="0" yWindow="0" windowWidth="19200" windowHeight="11595"/>
  </bookViews>
  <sheets>
    <sheet name="2020" sheetId="1" r:id="rId1"/>
  </sheets>
  <definedNames>
    <definedName name="_xlnm._FilterDatabase" localSheetId="0" hidden="1">'2020'!$A$2:$X$337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41" i="1" l="1"/>
  <c r="I341" i="1"/>
  <c r="J337" i="1"/>
  <c r="I337" i="1"/>
  <c r="H337" i="1"/>
  <c r="H341" i="1" s="1"/>
  <c r="L334" i="1"/>
  <c r="K334" i="1"/>
  <c r="L332" i="1"/>
  <c r="K332" i="1"/>
  <c r="L331" i="1"/>
  <c r="P331" i="1" s="1"/>
  <c r="K331" i="1"/>
  <c r="L330" i="1"/>
  <c r="K330" i="1"/>
  <c r="L329" i="1"/>
  <c r="K329" i="1"/>
  <c r="P328" i="1"/>
  <c r="L328" i="1"/>
  <c r="K328" i="1"/>
  <c r="L327" i="1"/>
  <c r="K327" i="1"/>
  <c r="L326" i="1"/>
  <c r="K326" i="1"/>
  <c r="L325" i="1"/>
  <c r="P325" i="1" s="1"/>
  <c r="K325" i="1"/>
  <c r="L324" i="1"/>
  <c r="K324" i="1"/>
  <c r="Q323" i="1"/>
  <c r="L323" i="1"/>
  <c r="K323" i="1"/>
  <c r="Q322" i="1"/>
  <c r="L322" i="1"/>
  <c r="K322" i="1"/>
  <c r="L321" i="1"/>
  <c r="K321" i="1"/>
  <c r="Q320" i="1"/>
  <c r="L320" i="1"/>
  <c r="K320" i="1"/>
  <c r="L319" i="1"/>
  <c r="P319" i="1" s="1"/>
  <c r="K319" i="1"/>
  <c r="L318" i="1"/>
  <c r="P318" i="1" s="1"/>
  <c r="K318" i="1"/>
  <c r="Q317" i="1"/>
  <c r="L317" i="1"/>
  <c r="K317" i="1"/>
  <c r="P316" i="1"/>
  <c r="L316" i="1"/>
  <c r="K316" i="1"/>
  <c r="Q315" i="1"/>
  <c r="Q314" i="1"/>
  <c r="L314" i="1"/>
  <c r="K314" i="1"/>
  <c r="L313" i="1"/>
  <c r="K313" i="1"/>
  <c r="L312" i="1"/>
  <c r="P312" i="1" s="1"/>
  <c r="K312" i="1"/>
  <c r="P308" i="1"/>
  <c r="L308" i="1"/>
  <c r="K308" i="1"/>
  <c r="L307" i="1"/>
  <c r="K307" i="1"/>
  <c r="L306" i="1"/>
  <c r="K306" i="1"/>
  <c r="L305" i="1"/>
  <c r="K305" i="1"/>
  <c r="L304" i="1"/>
  <c r="P304" i="1" s="1"/>
  <c r="K304" i="1"/>
  <c r="P303" i="1"/>
  <c r="L303" i="1"/>
  <c r="K303" i="1"/>
  <c r="Q302" i="1"/>
  <c r="L302" i="1"/>
  <c r="K302" i="1"/>
  <c r="L301" i="1"/>
  <c r="P301" i="1" s="1"/>
  <c r="K301" i="1"/>
  <c r="L300" i="1"/>
  <c r="P300" i="1" s="1"/>
  <c r="K300" i="1"/>
  <c r="L299" i="1"/>
  <c r="K299" i="1"/>
  <c r="L298" i="1"/>
  <c r="P298" i="1" s="1"/>
  <c r="K298" i="1"/>
  <c r="L297" i="1"/>
  <c r="P297" i="1" s="1"/>
  <c r="K297" i="1"/>
  <c r="P296" i="1"/>
  <c r="L296" i="1"/>
  <c r="K296" i="1"/>
  <c r="L295" i="1"/>
  <c r="P295" i="1" s="1"/>
  <c r="K295" i="1"/>
  <c r="L294" i="1"/>
  <c r="P294" i="1" s="1"/>
  <c r="K294" i="1"/>
  <c r="L293" i="1"/>
  <c r="P293" i="1" s="1"/>
  <c r="K293" i="1"/>
  <c r="P292" i="1"/>
  <c r="L292" i="1"/>
  <c r="K292" i="1"/>
  <c r="L291" i="1"/>
  <c r="P291" i="1" s="1"/>
  <c r="K291" i="1"/>
  <c r="L287" i="1"/>
  <c r="K287" i="1"/>
  <c r="L286" i="1"/>
  <c r="K286" i="1"/>
  <c r="L284" i="1"/>
  <c r="K284" i="1"/>
  <c r="Q281" i="1"/>
  <c r="L281" i="1"/>
  <c r="K281" i="1"/>
  <c r="L280" i="1"/>
  <c r="P280" i="1" s="1"/>
  <c r="K280" i="1"/>
  <c r="L279" i="1"/>
  <c r="P279" i="1" s="1"/>
  <c r="K279" i="1"/>
  <c r="L278" i="1"/>
  <c r="P278" i="1" s="1"/>
  <c r="K278" i="1"/>
  <c r="P277" i="1"/>
  <c r="L277" i="1"/>
  <c r="K277" i="1"/>
  <c r="L276" i="1"/>
  <c r="P276" i="1" s="1"/>
  <c r="K276" i="1"/>
  <c r="Q275" i="1"/>
  <c r="L275" i="1"/>
  <c r="K275" i="1"/>
  <c r="L274" i="1"/>
  <c r="P274" i="1" s="1"/>
  <c r="K274" i="1"/>
  <c r="Q273" i="1"/>
  <c r="L273" i="1"/>
  <c r="K273" i="1"/>
  <c r="L272" i="1"/>
  <c r="K272" i="1"/>
  <c r="L271" i="1"/>
  <c r="P271" i="1" s="1"/>
  <c r="K271" i="1"/>
  <c r="P270" i="1"/>
  <c r="L270" i="1"/>
  <c r="K270" i="1"/>
  <c r="Q269" i="1"/>
  <c r="L269" i="1"/>
  <c r="K269" i="1"/>
  <c r="L268" i="1"/>
  <c r="K268" i="1"/>
  <c r="P267" i="1"/>
  <c r="L267" i="1"/>
  <c r="K267" i="1"/>
  <c r="L266" i="1"/>
  <c r="P266" i="1" s="1"/>
  <c r="K266" i="1"/>
  <c r="L265" i="1"/>
  <c r="P265" i="1" s="1"/>
  <c r="K265" i="1"/>
  <c r="L264" i="1"/>
  <c r="P264" i="1" s="1"/>
  <c r="K264" i="1"/>
  <c r="P263" i="1"/>
  <c r="L263" i="1"/>
  <c r="K263" i="1"/>
  <c r="L262" i="1"/>
  <c r="K262" i="1"/>
  <c r="L261" i="1"/>
  <c r="K261" i="1"/>
  <c r="L260" i="1"/>
  <c r="K260" i="1"/>
  <c r="L259" i="1"/>
  <c r="K259" i="1"/>
  <c r="L258" i="1"/>
  <c r="K258" i="1"/>
  <c r="L257" i="1"/>
  <c r="P257" i="1" s="1"/>
  <c r="K257" i="1"/>
  <c r="P256" i="1"/>
  <c r="L256" i="1"/>
  <c r="K256" i="1"/>
  <c r="L255" i="1"/>
  <c r="P255" i="1" s="1"/>
  <c r="K255" i="1"/>
  <c r="L254" i="1"/>
  <c r="P254" i="1" s="1"/>
  <c r="K254" i="1"/>
  <c r="P253" i="1"/>
  <c r="L253" i="1"/>
  <c r="K253" i="1"/>
  <c r="P252" i="1"/>
  <c r="L252" i="1"/>
  <c r="K252" i="1"/>
  <c r="L251" i="1"/>
  <c r="P251" i="1" s="1"/>
  <c r="K251" i="1"/>
  <c r="K250" i="1"/>
  <c r="L249" i="1"/>
  <c r="P249" i="1" s="1"/>
  <c r="K249" i="1"/>
  <c r="L248" i="1"/>
  <c r="P248" i="1" s="1"/>
  <c r="K248" i="1"/>
  <c r="L247" i="1"/>
  <c r="P247" i="1" s="1"/>
  <c r="K247" i="1"/>
  <c r="L246" i="1"/>
  <c r="K246" i="1"/>
  <c r="L245" i="1"/>
  <c r="P245" i="1" s="1"/>
  <c r="K245" i="1"/>
  <c r="K244" i="1"/>
  <c r="L243" i="1"/>
  <c r="P243" i="1" s="1"/>
  <c r="K243" i="1"/>
  <c r="K242" i="1"/>
  <c r="K241" i="1"/>
  <c r="K240" i="1"/>
  <c r="K239" i="1"/>
  <c r="K238" i="1"/>
  <c r="L237" i="1"/>
  <c r="P237" i="1" s="1"/>
  <c r="K237" i="1"/>
  <c r="L236" i="1"/>
  <c r="P236" i="1" s="1"/>
  <c r="K236" i="1"/>
  <c r="Q235" i="1"/>
  <c r="L235" i="1"/>
  <c r="P235" i="1" s="1"/>
  <c r="K235" i="1"/>
  <c r="P234" i="1"/>
  <c r="L234" i="1"/>
  <c r="K234" i="1"/>
  <c r="Q233" i="1"/>
  <c r="L233" i="1"/>
  <c r="K233" i="1"/>
  <c r="Q232" i="1"/>
  <c r="K232" i="1"/>
  <c r="Q231" i="1"/>
  <c r="K231" i="1"/>
  <c r="Q230" i="1"/>
  <c r="K230" i="1"/>
  <c r="Q229" i="1"/>
  <c r="L229" i="1"/>
  <c r="P229" i="1" s="1"/>
  <c r="K229" i="1"/>
  <c r="Q228" i="1"/>
  <c r="K228" i="1"/>
  <c r="L227" i="1"/>
  <c r="K227" i="1"/>
  <c r="L226" i="1"/>
  <c r="K226" i="1"/>
  <c r="K225" i="1"/>
  <c r="L224" i="1"/>
  <c r="P224" i="1" s="1"/>
  <c r="K224" i="1"/>
  <c r="L223" i="1"/>
  <c r="K223" i="1"/>
  <c r="L222" i="1"/>
  <c r="K222" i="1"/>
  <c r="L221" i="1"/>
  <c r="K221" i="1"/>
  <c r="L220" i="1"/>
  <c r="K220" i="1"/>
  <c r="L219" i="1"/>
  <c r="P219" i="1" s="1"/>
  <c r="K219" i="1"/>
  <c r="L218" i="1"/>
  <c r="K218" i="1"/>
  <c r="Q217" i="1"/>
  <c r="P217" i="1"/>
  <c r="L217" i="1"/>
  <c r="K217" i="1"/>
  <c r="L216" i="1"/>
  <c r="K216" i="1"/>
  <c r="L215" i="1"/>
  <c r="P215" i="1" s="1"/>
  <c r="K215" i="1"/>
  <c r="P214" i="1"/>
  <c r="L214" i="1"/>
  <c r="K214" i="1"/>
  <c r="K213" i="1"/>
  <c r="L212" i="1"/>
  <c r="K212" i="1"/>
  <c r="L210" i="1"/>
  <c r="K210" i="1"/>
  <c r="L209" i="1"/>
  <c r="K209" i="1"/>
  <c r="L208" i="1"/>
  <c r="K208" i="1"/>
  <c r="P207" i="1"/>
  <c r="L207" i="1"/>
  <c r="K207" i="1"/>
  <c r="L206" i="1"/>
  <c r="K206" i="1"/>
  <c r="L205" i="1"/>
  <c r="K205" i="1"/>
  <c r="K204" i="1"/>
  <c r="K203" i="1"/>
  <c r="L202" i="1"/>
  <c r="K202" i="1"/>
  <c r="L201" i="1"/>
  <c r="K201" i="1"/>
  <c r="K200" i="1"/>
  <c r="Q199" i="1"/>
  <c r="K199" i="1"/>
  <c r="Q198" i="1"/>
  <c r="L198" i="1"/>
  <c r="K198" i="1"/>
  <c r="K197" i="1"/>
  <c r="L196" i="1"/>
  <c r="K196" i="1"/>
  <c r="K195" i="1"/>
  <c r="L194" i="1"/>
  <c r="P194" i="1" s="1"/>
  <c r="K194" i="1"/>
  <c r="L193" i="1"/>
  <c r="P193" i="1" s="1"/>
  <c r="K193" i="1"/>
  <c r="K192" i="1"/>
  <c r="K191" i="1"/>
  <c r="K190" i="1"/>
  <c r="L189" i="1"/>
  <c r="K189" i="1"/>
  <c r="K188" i="1"/>
  <c r="L187" i="1"/>
  <c r="K187" i="1"/>
  <c r="K186" i="1"/>
  <c r="K185" i="1"/>
  <c r="K184" i="1"/>
  <c r="P183" i="1"/>
  <c r="L183" i="1"/>
  <c r="K183" i="1"/>
  <c r="L182" i="1"/>
  <c r="K182" i="1"/>
  <c r="K181" i="1"/>
  <c r="L180" i="1"/>
  <c r="K180" i="1"/>
  <c r="K179" i="1"/>
  <c r="L178" i="1"/>
  <c r="K178" i="1"/>
  <c r="K176" i="1"/>
  <c r="Q175" i="1"/>
  <c r="K175" i="1"/>
  <c r="Q174" i="1"/>
  <c r="K174" i="1"/>
  <c r="Q173" i="1"/>
  <c r="L173" i="1"/>
  <c r="P173" i="1" s="1"/>
  <c r="K173" i="1"/>
  <c r="K172" i="1"/>
  <c r="K171" i="1"/>
  <c r="K170" i="1"/>
  <c r="K169" i="1"/>
  <c r="L168" i="1"/>
  <c r="K168" i="1"/>
  <c r="K167" i="1"/>
  <c r="Q166" i="1"/>
  <c r="P166" i="1"/>
  <c r="L166" i="1"/>
  <c r="K166" i="1"/>
  <c r="L165" i="1"/>
  <c r="K165" i="1"/>
  <c r="Q164" i="1"/>
  <c r="L164" i="1"/>
  <c r="P164" i="1" s="1"/>
  <c r="K164" i="1"/>
  <c r="L163" i="1"/>
  <c r="K163" i="1"/>
  <c r="L162" i="1"/>
  <c r="K162" i="1"/>
  <c r="K161" i="1"/>
  <c r="L160" i="1"/>
  <c r="K160" i="1"/>
  <c r="L159" i="1"/>
  <c r="K159" i="1"/>
  <c r="Q158" i="1"/>
  <c r="L156" i="1"/>
  <c r="K156" i="1"/>
  <c r="L155" i="1"/>
  <c r="K155" i="1"/>
  <c r="Q153" i="1"/>
  <c r="P153" i="1"/>
  <c r="L153" i="1"/>
  <c r="K153" i="1"/>
  <c r="Q152" i="1"/>
  <c r="P152" i="1"/>
  <c r="L152" i="1"/>
  <c r="K152" i="1"/>
  <c r="Q151" i="1"/>
  <c r="L151" i="1"/>
  <c r="K151" i="1"/>
  <c r="Q150" i="1"/>
  <c r="Q149" i="1"/>
  <c r="P149" i="1"/>
  <c r="L149" i="1"/>
  <c r="K149" i="1"/>
  <c r="Q148" i="1"/>
  <c r="P148" i="1"/>
  <c r="L148" i="1"/>
  <c r="K148" i="1"/>
  <c r="L146" i="1"/>
  <c r="K146" i="1"/>
  <c r="L144" i="1"/>
  <c r="K144" i="1"/>
  <c r="L143" i="1"/>
  <c r="K143" i="1"/>
  <c r="K142" i="1"/>
  <c r="Q141" i="1"/>
  <c r="L140" i="1"/>
  <c r="K140" i="1"/>
  <c r="P139" i="1"/>
  <c r="L139" i="1"/>
  <c r="K139" i="1"/>
  <c r="L138" i="1"/>
  <c r="K138" i="1"/>
  <c r="L137" i="1"/>
  <c r="K137" i="1"/>
  <c r="P136" i="1"/>
  <c r="L136" i="1"/>
  <c r="K136" i="1"/>
  <c r="L135" i="1"/>
  <c r="K135" i="1"/>
  <c r="L133" i="1"/>
  <c r="K133" i="1"/>
  <c r="L132" i="1"/>
  <c r="K132" i="1"/>
  <c r="L131" i="1"/>
  <c r="K131" i="1"/>
  <c r="L130" i="1"/>
  <c r="K130" i="1"/>
  <c r="L129" i="1"/>
  <c r="K129" i="1"/>
  <c r="L128" i="1"/>
  <c r="K128" i="1"/>
  <c r="K127" i="1"/>
  <c r="L126" i="1"/>
  <c r="K126" i="1"/>
  <c r="L125" i="1"/>
  <c r="K125" i="1"/>
  <c r="L124" i="1"/>
  <c r="K124" i="1"/>
  <c r="P121" i="1"/>
  <c r="L121" i="1"/>
  <c r="K121" i="1"/>
  <c r="L119" i="1"/>
  <c r="K119" i="1"/>
  <c r="L118" i="1"/>
  <c r="K118" i="1"/>
  <c r="L117" i="1"/>
  <c r="P117" i="1" s="1"/>
  <c r="K117" i="1"/>
  <c r="L116" i="1"/>
  <c r="K116" i="1"/>
  <c r="L114" i="1"/>
  <c r="K114" i="1"/>
  <c r="L113" i="1"/>
  <c r="P113" i="1" s="1"/>
  <c r="K113" i="1"/>
  <c r="L112" i="1"/>
  <c r="K112" i="1"/>
  <c r="L111" i="1"/>
  <c r="P111" i="1" s="1"/>
  <c r="K111" i="1"/>
  <c r="L110" i="1"/>
  <c r="P110" i="1" s="1"/>
  <c r="K110" i="1"/>
  <c r="L108" i="1"/>
  <c r="K108" i="1"/>
  <c r="L105" i="1"/>
  <c r="K105" i="1"/>
  <c r="L103" i="1"/>
  <c r="K103" i="1"/>
  <c r="L102" i="1"/>
  <c r="K102" i="1"/>
  <c r="L100" i="1"/>
  <c r="K100" i="1"/>
  <c r="L99" i="1"/>
  <c r="P99" i="1" s="1"/>
  <c r="K99" i="1"/>
  <c r="Q97" i="1"/>
  <c r="L97" i="1"/>
  <c r="K97" i="1"/>
  <c r="L96" i="1"/>
  <c r="P96" i="1" s="1"/>
  <c r="K96" i="1"/>
  <c r="K95" i="1"/>
  <c r="L93" i="1"/>
  <c r="K93" i="1"/>
  <c r="Q92" i="1"/>
  <c r="L91" i="1"/>
  <c r="K91" i="1"/>
  <c r="L89" i="1"/>
  <c r="P89" i="1" s="1"/>
  <c r="K89" i="1"/>
  <c r="Q88" i="1"/>
  <c r="L88" i="1"/>
  <c r="P88" i="1" s="1"/>
  <c r="K88" i="1"/>
  <c r="Q87" i="1"/>
  <c r="L86" i="1"/>
  <c r="P86" i="1" s="1"/>
  <c r="K86" i="1"/>
  <c r="L85" i="1"/>
  <c r="K85" i="1"/>
  <c r="Q84" i="1"/>
  <c r="Q83" i="1"/>
  <c r="L83" i="1"/>
  <c r="P83" i="1" s="1"/>
  <c r="K83" i="1"/>
  <c r="P82" i="1"/>
  <c r="L82" i="1"/>
  <c r="K82" i="1"/>
  <c r="Q81" i="1"/>
  <c r="P80" i="1"/>
  <c r="L80" i="1"/>
  <c r="K80" i="1"/>
  <c r="L78" i="1"/>
  <c r="K78" i="1"/>
  <c r="K76" i="1"/>
  <c r="L74" i="1"/>
  <c r="K74" i="1"/>
  <c r="L73" i="1"/>
  <c r="K73" i="1"/>
  <c r="L72" i="1"/>
  <c r="P72" i="1" s="1"/>
  <c r="K72" i="1"/>
  <c r="L70" i="1"/>
  <c r="K70" i="1"/>
  <c r="L69" i="1"/>
  <c r="K69" i="1"/>
  <c r="L67" i="1"/>
  <c r="K67" i="1"/>
  <c r="K66" i="1"/>
  <c r="L65" i="1"/>
  <c r="K65" i="1"/>
  <c r="Q64" i="1"/>
  <c r="L64" i="1"/>
  <c r="K64" i="1"/>
  <c r="L63" i="1"/>
  <c r="K63" i="1"/>
  <c r="K62" i="1"/>
  <c r="P61" i="1"/>
  <c r="L61" i="1"/>
  <c r="K61" i="1"/>
  <c r="L59" i="1"/>
  <c r="K59" i="1"/>
  <c r="Q58" i="1"/>
  <c r="L57" i="1"/>
  <c r="K57" i="1"/>
  <c r="P55" i="1"/>
  <c r="L55" i="1"/>
  <c r="K55" i="1"/>
  <c r="L54" i="1"/>
  <c r="K54" i="1"/>
  <c r="L53" i="1"/>
  <c r="K53" i="1"/>
  <c r="Q52" i="1"/>
  <c r="L50" i="1"/>
  <c r="K50" i="1"/>
  <c r="Q48" i="1"/>
  <c r="K47" i="1"/>
  <c r="K46" i="1"/>
  <c r="Q45" i="1"/>
  <c r="L45" i="1"/>
  <c r="P45" i="1" s="1"/>
  <c r="K45" i="1"/>
  <c r="L44" i="1"/>
  <c r="P44" i="1" s="1"/>
  <c r="K44" i="1"/>
  <c r="K43" i="1"/>
  <c r="K42" i="1"/>
  <c r="K41" i="1"/>
  <c r="K40" i="1"/>
  <c r="K39" i="1"/>
  <c r="L38" i="1"/>
  <c r="K38" i="1"/>
  <c r="K37" i="1"/>
  <c r="K36" i="1"/>
  <c r="L35" i="1"/>
  <c r="K35" i="1"/>
  <c r="L34" i="1"/>
  <c r="P34" i="1" s="1"/>
  <c r="K34" i="1"/>
  <c r="L33" i="1"/>
  <c r="P33" i="1" s="1"/>
  <c r="K33" i="1"/>
  <c r="P31" i="1"/>
  <c r="L31" i="1"/>
  <c r="K31" i="1"/>
  <c r="P30" i="1"/>
  <c r="L30" i="1"/>
  <c r="K30" i="1"/>
  <c r="L29" i="1"/>
  <c r="P29" i="1" s="1"/>
  <c r="K29" i="1"/>
  <c r="L28" i="1"/>
  <c r="K28" i="1"/>
  <c r="L27" i="1"/>
  <c r="K27" i="1"/>
  <c r="L26" i="1"/>
  <c r="P26" i="1" s="1"/>
  <c r="K26" i="1"/>
  <c r="P25" i="1"/>
  <c r="L25" i="1"/>
  <c r="K25" i="1"/>
  <c r="Q24" i="1"/>
  <c r="P24" i="1"/>
  <c r="L24" i="1"/>
  <c r="K24" i="1"/>
  <c r="Q23" i="1"/>
  <c r="P23" i="1"/>
  <c r="L23" i="1"/>
  <c r="K23" i="1"/>
  <c r="P22" i="1"/>
  <c r="L22" i="1"/>
  <c r="K22" i="1"/>
  <c r="L21" i="1"/>
  <c r="K21" i="1"/>
  <c r="L20" i="1"/>
  <c r="K20" i="1"/>
  <c r="Q19" i="1"/>
  <c r="P19" i="1"/>
  <c r="L19" i="1"/>
  <c r="K19" i="1"/>
  <c r="L18" i="1"/>
  <c r="P18" i="1" s="1"/>
  <c r="K18" i="1"/>
  <c r="L17" i="1"/>
  <c r="P17" i="1" s="1"/>
  <c r="K17" i="1"/>
  <c r="Q16" i="1"/>
  <c r="L16" i="1"/>
  <c r="K16" i="1"/>
  <c r="Q15" i="1"/>
  <c r="P15" i="1"/>
  <c r="L15" i="1"/>
  <c r="K15" i="1"/>
  <c r="P14" i="1"/>
  <c r="L14" i="1"/>
  <c r="K14" i="1"/>
  <c r="L12" i="1"/>
  <c r="K12" i="1"/>
  <c r="P11" i="1"/>
  <c r="L11" i="1"/>
  <c r="K11" i="1"/>
  <c r="Q10" i="1"/>
  <c r="K10" i="1"/>
  <c r="Q9" i="1"/>
  <c r="L9" i="1"/>
  <c r="P9" i="1" s="1"/>
  <c r="K9" i="1"/>
  <c r="L8" i="1"/>
  <c r="K8" i="1"/>
  <c r="P7" i="1"/>
  <c r="L7" i="1"/>
  <c r="K7" i="1"/>
  <c r="L5" i="1"/>
  <c r="P5" i="1" s="1"/>
  <c r="K5" i="1"/>
  <c r="Q4" i="1"/>
  <c r="L4" i="1"/>
  <c r="P4" i="1" s="1"/>
  <c r="K4" i="1"/>
  <c r="L3" i="1"/>
  <c r="P3" i="1" s="1"/>
  <c r="K3" i="1"/>
</calcChain>
</file>

<file path=xl/sharedStrings.xml><?xml version="1.0" encoding="utf-8"?>
<sst xmlns="http://schemas.openxmlformats.org/spreadsheetml/2006/main" count="3433" uniqueCount="413">
  <si>
    <t>SECTOR</t>
  </si>
  <si>
    <t>DEPENDENCIA EJECUTORA</t>
  </si>
  <si>
    <t>PROGRAMA</t>
  </si>
  <si>
    <t>PROYECTO</t>
  </si>
  <si>
    <t>CATEGORIA PROYECTO</t>
  </si>
  <si>
    <t>% AVANCE PROGRAMATICO PROYECTO</t>
  </si>
  <si>
    <t>SEMÁFORO PROGRAMÁTICO</t>
  </si>
  <si>
    <t>CODIFICADO</t>
  </si>
  <si>
    <t>COMPROMETIDO</t>
  </si>
  <si>
    <t>DEVENGADO</t>
  </si>
  <si>
    <t>%COMPROMETIDO</t>
  </si>
  <si>
    <t>% EJECUCION PRESUPUESTARIA</t>
  </si>
  <si>
    <t>SEMÁFORO PRESUPUESTARIO</t>
  </si>
  <si>
    <t>EFICACIA</t>
  </si>
  <si>
    <t>EFICIENCIA GLOBAL</t>
  </si>
  <si>
    <t>DIFERENCIA PROGRAMÁTICO Y PRESUPUESTARIO
HASTA +/- 20%</t>
  </si>
  <si>
    <t xml:space="preserve"> BAJA EJECUCIÓN PROGRAMÁTICA
INSATISFACTORIO / MUY INSATISFACTORIO</t>
  </si>
  <si>
    <t>JUSTIFICACIÓN</t>
  </si>
  <si>
    <t>INFORMACIÓN POR PROYECTO</t>
  </si>
  <si>
    <r>
      <t xml:space="preserve">RAZONES DE LA DIFERENCIA PROGRAMÁTICO Y PRESUPUESTARIO </t>
    </r>
    <r>
      <rPr>
        <b/>
        <u/>
        <sz val="12"/>
        <rFont val="Arial Narrow"/>
        <family val="2"/>
      </rPr>
      <t>POR PROYECTO</t>
    </r>
    <r>
      <rPr>
        <b/>
        <sz val="12"/>
        <rFont val="Arial Narrow"/>
        <family val="2"/>
      </rPr>
      <t xml:space="preserve">
HASTA +/- 20%</t>
    </r>
  </si>
  <si>
    <r>
      <t xml:space="preserve">JUSTIFICACIÓN DE BAJA EJECUCIÓN PROGRAMÁTICA
(INSATISFACTORIO / MUY INSATISFACTORI)O POR </t>
    </r>
    <r>
      <rPr>
        <b/>
        <u/>
        <sz val="12"/>
        <rFont val="Arial Narrow"/>
        <family val="2"/>
      </rPr>
      <t>PROYECTO</t>
    </r>
  </si>
  <si>
    <t>ADMINISTRACION GENERAL</t>
  </si>
  <si>
    <t>DIRECCION METROPOLITANA DE INFORMATICA</t>
  </si>
  <si>
    <t>GESTION INSTITUCIONAL EFICIENTE E INNOVADORA</t>
  </si>
  <si>
    <t>INNOVACION Y FORTALECIMIENTO DE LA INFRAESTRUCTURA Y SERVICIOS TECNOLOGICOS</t>
  </si>
  <si>
    <t>INVERSION</t>
  </si>
  <si>
    <t>Muy Satisfactorio</t>
  </si>
  <si>
    <t>Muy insatisfactorio</t>
  </si>
  <si>
    <t>Muy Ineficaz</t>
  </si>
  <si>
    <t>Muy Ineficiente</t>
  </si>
  <si>
    <t>si</t>
  </si>
  <si>
    <t>No recibió la aprobación para ejecutar procesos de contratación, sino hasta final de año cuando la institución contó con la liquidez necesaria que permitió lanzar procesos tales como la adquisición de servidores, adquisición de firewall y otros. Todo esto generó que la ejecución presupuestaria se vea afectada, pese a que programáticamente, se cumplieron con el lanzamiento de varios procesos.</t>
  </si>
  <si>
    <t>CIUDAD INTELIGENTE</t>
  </si>
  <si>
    <t>Insatisfactorio</t>
  </si>
  <si>
    <t xml:space="preserve">No recibió aprobación para ejecutar procesos de contratación, tales como la adquisición de servidores, adquisición de firewall y otros, lo cual provocó que la ejecución presupuestaria se vea afectada, pese a que programáticamente se avanzó en el cumplimiento de actividades para el lanzamiento de varios procesos.
</t>
  </si>
  <si>
    <t>REGISTRO DE LA PROPIEDAD</t>
  </si>
  <si>
    <t>MODERNIZACIÓN INTEGRAL DEL REGISTRO DE LA PROPIEDAD</t>
  </si>
  <si>
    <t xml:space="preserve">El proyecto se ejecutó conforme la dinámica de gestión actual, priorizando sus gastos, y se realizó procesos de contratación por un monto de USD. 83.378,62
</t>
  </si>
  <si>
    <t>PROYECTOS ESPECIALES DE EJECUCIÓN DEL NUEVO RÉGIMEN JURÍDICO METROPOLITANO</t>
  </si>
  <si>
    <t>N/A</t>
  </si>
  <si>
    <t>No Aplica</t>
  </si>
  <si>
    <t xml:space="preserve">Este proyecto fue eliminado en reforma . </t>
  </si>
  <si>
    <t>DIRECCION METROPOLITANA FINANCIERA TRIBUTARIA</t>
  </si>
  <si>
    <t>GESTIÓN TRIBUTARIA EFICIENTE</t>
  </si>
  <si>
    <t>Eficaz</t>
  </si>
  <si>
    <t xml:space="preserve">El avance programático corresponde a que el Sistema CORE Tributario Fase II se implementó mediante el uso del recurso humano propio.
Para implementar el sistema informático era necesario contratar a personal especializado, pero la emergencia sanitaria, limitó la ejecución de las actividades planificadas y modificó las prioridades de las diferentes Dependencias.
</t>
  </si>
  <si>
    <t>DIRECCION METROPOLITANA FINANCIERA</t>
  </si>
  <si>
    <t>GESTIÓN FINANCIERA</t>
  </si>
  <si>
    <t>Muy Eficaz</t>
  </si>
  <si>
    <t>Eficiente</t>
  </si>
  <si>
    <t xml:space="preserve">La pricipal circunstancia para que se hayan dado estas diferencias se presenta en los créditos que son tomados por el Gobierno Central y que deben ser restituidos por el GADDMQ. Al respecto, el GADDMQ mantiene suscritos 4 convenios Subsidiarios y de restitución de valores con el MEF, los cuales cuentan con una cláusula que establece que el MEF deberá notificar de manera oficial los valores exactos a ser restituidos en cada período, situación que no se habría efectuado durante el año 2020, según lo expuesto por el MEF, a causa de las complicaciones en el trabajo presencial que ocasionó la pandemia.
</t>
  </si>
  <si>
    <t>DIRECCION METROPOLITANA DE SERVICIOS CIUDADANOS</t>
  </si>
  <si>
    <t>INNOVACIÓN DE LOS SERVICIOS DE ATENCIÓN CIUDADANA</t>
  </si>
  <si>
    <t xml:space="preserve">Las restricciones de gasto dispuestas en la resolución de alcaldía No. 049, han imposibilitado la ejecución presupuestaria del ejercicio económico, principalmente en lo concerniente a gastos de inversiones que se debían realizar, pues en su gran mayoría este presupuesto se componía de gastos sobre partidas no permitidas tal como adquisición de mobiliarios, remodelación de oficinas, adquisición de equipos informáticos y hardware.
Esta Dependencia trasladando la atenciónpresencial hacia atenciones virtuales, aun cuando los gastos de inversión para mejoramiento de la infraestructura física no fueron necesarios de ejecutar.  
</t>
  </si>
  <si>
    <t>DIRECCION METROPOLITANA DE RECURSOS HUMANOS</t>
  </si>
  <si>
    <t>GESTIÓN TÉCNICA DEL TALENTO HUMANO</t>
  </si>
  <si>
    <t xml:space="preserve">No se ejecutaron varias actividades respecto a la automatización del control de asistencia del personal del GAD DMQ y del pago de nómina, en el marco de las medidas de austeridad y por falta de financiamiento.
</t>
  </si>
  <si>
    <t>DIRECCION METROPOLITANA DE LA GESTION DE BIENES INMUEBLES</t>
  </si>
  <si>
    <t>MODERNIZACIÓN DE LA GESTIÓN DE BIENES INMUEBLES</t>
  </si>
  <si>
    <t>DIRECCION METROPOLITANA DE CATASTRO</t>
  </si>
  <si>
    <t>GESTIÓN CATASTRAL</t>
  </si>
  <si>
    <t>Satisfactorio</t>
  </si>
  <si>
    <t>MODERNIZACIÓN DE LA ADMINISTRACIÓN</t>
  </si>
  <si>
    <t>No se cuenta con documentos de sustento de los avances ingresados.</t>
  </si>
  <si>
    <t>DIRECCION METROPOLITANA DE GESTION DOCUMENTAL Y ARCHIVO</t>
  </si>
  <si>
    <t>MODERNIZACIÓN DE LA GESTIÓN DOCUMENTAL Y ARCHIVO</t>
  </si>
  <si>
    <t>La Dirección Metropolitana de Gestión Documental y Archivos con el recurso humano, tecnológico y material logró un avance de estudios técnicos de procesos de adquisición, procesamientos archivísticos y capacitaciones a los delegados institucionales del GAD DMQ con la finalidad de cumplir con el  proyecto.
Sin embargo, por ejemplo, la adquisición de la versión comercial del Sistema SITRA Comercial, han dependido del análisis de la necesidad de incorporación de nuevos usuarios y definición de una nueva parametrización con respecto al uso por parte de las Empresas Metropolitanas, situación que imposibilitó el iniciar el proceso de contratación en el  tiempo definido, razón por la cual el proceso no se ejecutó en el 2020.</t>
  </si>
  <si>
    <t>AGENCIA DE COORDINACIÓN DISTRITAL DE COMERCIO</t>
  </si>
  <si>
    <t>EMPRESA PUBLICA MERCADO MAYORISTA</t>
  </si>
  <si>
    <t>FOMENTO DEL DESARROLLO ECONÓMICO LOCAL</t>
  </si>
  <si>
    <t xml:space="preserve">REPOTENCIACION DE INFRAESTRUCTURA DE MERCADOS </t>
  </si>
  <si>
    <t>En la emergencia sanitaria por el COVID 19 la mayor parte de personal se centró en el
control y supervisión del Mercado Mayorista de Quito logrando mantener el abastecimiento
permanente de productos de primera necesidad a la ciudadanía del DMQ, lo que ocasionó
una baja ejecución presupuestaria en los proyectos de inversión</t>
  </si>
  <si>
    <t>MEJORAMIENTO DEL SERVICIO DEL SISTEMA DE COMERCIALIZACION</t>
  </si>
  <si>
    <t>AGENCIA METROPOLITANA DE CONTROL</t>
  </si>
  <si>
    <t>CONTROL Y BUEN USO DEL ESPACIO PÚBLICO QUITO ES MIO</t>
  </si>
  <si>
    <t>Se cumplieron algunas actividades programáticas sin la necesidad de contar con presupuesto, sin embargo, la falta de ejcución presupuestaria es debido a la priorización de actividades por la emergencia sanitaria y a disposiciones dadas por  las autoridades de la anterior administración de la entidad.</t>
  </si>
  <si>
    <t>CONTROL DE CUMPLIMIENTO DE LA NORMATIVA METROPOLITANA</t>
  </si>
  <si>
    <t>AMBIENTE</t>
  </si>
  <si>
    <t>EMPRESA PUBLICA METROPOLITANA DE ASEO</t>
  </si>
  <si>
    <t>CERO RESIDUOS</t>
  </si>
  <si>
    <t>MEJORAMIENTO DE LOS SERVICIOS DE ASEO</t>
  </si>
  <si>
    <t>EMPRESA PUBLICA METROPOLITANA DE GESTION INTEGRAL DE RESIDUOS SOLIDOS</t>
  </si>
  <si>
    <t>GESTIÓN INTEGRAL DE RESIDUOS</t>
  </si>
  <si>
    <t>Por otro lado, el tratamiento de lixiviados se vio afectado por los problemas suscitados con la empresa Villacapria, misma que en el mes de agosto informó no poder continuar con el
contrato para el tratamiento de los lixiviados, por lo que la empresa lanzó un nuevo proceso, que no logró ejecutarse en el año 2020. Ante lo mencionado, la administración actual diseñó un plan de acción que permite la optimización de este proceso; además, se repotenció la planta VSEP y se ha generado un tren de tratamiento propio que permitirá gestionar los lixiviados a su máxima capacidad.</t>
  </si>
  <si>
    <t>GESTION DE ESCOMBRERAS</t>
  </si>
  <si>
    <t xml:space="preserve">Por la emergencia sanitaria, se procedió en las escombreras controladas del norte, sur y valles del DMQ </t>
  </si>
  <si>
    <t>INFRAESTRUCTURA Y EQUIPAMIENTO PARA GESTIÓN DE RESIDUOS</t>
  </si>
  <si>
    <t>Se declaró desierto el proceso de contratación del cubeto 10, motivo por el cual se suscribió
un convenio entre la EMGIRS-EP y la EPMMOP. A diciembre del 2020, se registró un
avance de la obra del 52,29%</t>
  </si>
  <si>
    <t>SECRETARIA DE AMBIENTE</t>
  </si>
  <si>
    <t>ÁREAS PROTEGIDAS  Y CORREDORES ECOLÓGICOS</t>
  </si>
  <si>
    <t>RESTAURACIÓN AMBIENTAL DE LAS FUENTES  DE AGUA RELACIONADAS CON LAS ÁREAS PROTEGIDAS DEL DMQ EN LAS CABECERAS PARROQUIALES DEL NOROCCIDENTE Y NORORIENTE</t>
  </si>
  <si>
    <t>Existieron actividades planificadas que fuerondesfinanciadas; sin embargo, se cumplieron programáticamente por parte de los
equipos técnicos de la Secretaría, así como, a través de cooperación interinstitucional.</t>
  </si>
  <si>
    <r>
      <rPr>
        <b/>
        <sz val="12"/>
        <rFont val="Arial Narrow"/>
        <family val="2"/>
      </rPr>
      <t>Incremento en los tiempos en los procesos de contratación</t>
    </r>
    <r>
      <rPr>
        <sz val="12"/>
        <rFont val="Arial Narrow"/>
        <family val="2"/>
      </rPr>
      <t xml:space="preserve">
En el mes de julio, la Comisión Metropolitana de Lucha Contra la Corrupción, Quito Honesto,
emitió lineamientos para brindar acompañamiento a los procesos de contratación pública, en tal sentido, se debía obtener los criterios de factibilidad para la continuidad de los
procesos, por tal motivo, se incrementó los tiempos que se habían planificado.
Además, el Servicio Nacional de Contratación Pública de Ecuador mediante Resolución Nro.
RE-SERCOP-2020-106, de 16 de julio de 2020, reformó la Codificación de Resoluciones, lo
cual, retrasó aún más los procesos que se tenían p</t>
    </r>
  </si>
  <si>
    <t>MANEJO  AMBIENTAL  DE LAS QUEBRADAS PRIORIZADAS EN EL DMQ</t>
  </si>
  <si>
    <t>RECUPERACIÓN DE COBERTURA VEGETAL EN EL DMQ</t>
  </si>
  <si>
    <t>RESTAURACIÓN ECOLÓGICA PARA EL MEJORAMIENTO DE LOS SERVICIOS AMBIENTALES  CON LA RECUPERACIÓN DE LA COBERTURA VEGETAL NATIVA EN ÁREAS PRIORITARIAS  DEL DMQ</t>
  </si>
  <si>
    <t>ARBOLADO URBANO Y CONFORMACIÓN DE INTERCONEXIÓN DE LOS CORREDORES DE LA RED VERDE URBANA</t>
  </si>
  <si>
    <t>QUITO CIUDAD LIMPIA</t>
  </si>
  <si>
    <t>ACCIÓN CLIMÁTICA PARA LA REDUCCIÓN DE LA HUELLA DE CARBONO Y LA VULNERABILIDAD EN EL DMQ</t>
  </si>
  <si>
    <t>REDUCCIÓN DE EMISIONES AL AIRE</t>
  </si>
  <si>
    <t>PREVENCION, CONTROL Y REGULACION AMBIENTAL</t>
  </si>
  <si>
    <t>MEJORAMIENTO DE LA GESTIÓN DE LA CALIDAD AMBIENTAL EN EL DISTRITO METROPOLITANO DE QUITO</t>
  </si>
  <si>
    <t>REPARACIÓN AMBIENTAL INTEGRAL DE PASIVOS AMBIENTALES PRODUCTO DE MINERÍA EN LA PARROQUIA DE POMASQUI EN EL DISTRITO METROPOLITANO DE QUITO</t>
  </si>
  <si>
    <t>PACTO CIUDADANO POR UN QUITO LIBRE DE BASURA</t>
  </si>
  <si>
    <t>MONITOREO DE LA CALIDAD DE LOS RECURSOS NATURALES EN EL DMQ  (AIRE, AGUA , SUELO , RUIDO)</t>
  </si>
  <si>
    <t>COMUNICACION</t>
  </si>
  <si>
    <t>SECRETARIA DE COMUNICACION</t>
  </si>
  <si>
    <t xml:space="preserve">DIFUSIÓN DE LA GESTIÓN INSTITUCIONAL </t>
  </si>
  <si>
    <t>COORDINACION DE ALCALDIA Y SECRETARIA DEL CONCEJO</t>
  </si>
  <si>
    <t>AUDITORIA METROPOLITANA</t>
  </si>
  <si>
    <t>CONTROL INTERNO</t>
  </si>
  <si>
    <t>CONCEJO METROPOLITANO</t>
  </si>
  <si>
    <t>GESTIÓN SECRETARIA DE CONCEJO</t>
  </si>
  <si>
    <t>INSTITUTO METROPOLITANO DE PLANIFICACION URBANA</t>
  </si>
  <si>
    <t>PLANEACIÓN DE DESARROLLO</t>
  </si>
  <si>
    <t>PROCURADURIA METROPOLITANA</t>
  </si>
  <si>
    <t>GESTIÓN DE LA PROCURADURÍA METROPOLITANA</t>
  </si>
  <si>
    <t>GESTIÓN DE LOS CENTROS DE MEDIACIÓN</t>
  </si>
  <si>
    <t>QUITO HONESTO</t>
  </si>
  <si>
    <t>TRANSPARENCIA Y PREVENCIÓN DE POSIBLES ACTOS DE CORRUPCION EN LAS DEPENDENCIAS DEL MDMQ</t>
  </si>
  <si>
    <t>INVESTIGACION DE PRESUNTOS ACTOS DE CORRUPCION</t>
  </si>
  <si>
    <t>DESARROLLO INSTITUCIONAL</t>
  </si>
  <si>
    <t>DIRECCION METROPOLITANA DE RELACIONES INTERNACIONALES</t>
  </si>
  <si>
    <t>RELACIONES Y COOPERACIÓN INTERNACIONAL PARA EL DESARROLLO</t>
  </si>
  <si>
    <t>GEOPARQUE QUITO</t>
  </si>
  <si>
    <t>El proyecto de Geoparque Quito estaba programada a realizarse en territorio y por la emergencia sanitaria, toda la
programación tuvo que cancelarse y reprogramarse. Además, la Red Mundial de
Geoparques, exhorto a todos sus miembros a suspender la programación de eventos
nacionales y regionales.</t>
  </si>
  <si>
    <t>ALCALDIA METROPOLITANA</t>
  </si>
  <si>
    <t>GESTIÓN Y GOBERNANZA</t>
  </si>
  <si>
    <t>COORDINACIÓN TERRITORIAL Y PARTICIPACIÓN CIUDADANA</t>
  </si>
  <si>
    <t>ADMINISTRACION ZONAL ELOY ALFARO (SUR)</t>
  </si>
  <si>
    <t>IMPLEMENTACIÓN DE CENTROS DE APROVECHAMIENTO DE RESIDUOS ORGÁNICOS POR UN QUITO LIBRE DE BASURA</t>
  </si>
  <si>
    <t>no aplica</t>
  </si>
  <si>
    <t>No se cumplió con la planificación, debido a la reducción del 100% del presupuesto del proyecto en cumplimiento de la Resolución A-049 por parte de las dos Administraciones Zonales</t>
  </si>
  <si>
    <t>ARTE, CULTURA Y PATRIMONIO</t>
  </si>
  <si>
    <t>AGENDA CULTURAL METROPOLITANA</t>
  </si>
  <si>
    <t>TERRITORIO Y CULTURA</t>
  </si>
  <si>
    <t>PROMOCIÓN Y PROTECCIÓN DE DERECHOS</t>
  </si>
  <si>
    <t>PROMOCIÓN DE DERECHOS DE GRUPOS DE ATENCIÓN PRIORITARIA Y EN SITUACIÓN DE VULNERABILIDAD</t>
  </si>
  <si>
    <t>DESARROLLO TERRITORIAL</t>
  </si>
  <si>
    <t>PROMOCIÓN DE VOCACIONES PRODUCTIVAS TERRITORIALES</t>
  </si>
  <si>
    <t>Por la emergencia sanitaria en actividades definidas como permanentes no se realizaron en algunos meses, como los circuitos feriales y  además, no se habilitó el sistema de bases de datos de empresas en la zona por parte de CONQUITO</t>
  </si>
  <si>
    <t xml:space="preserve">ADMINISTRACION ZONAL VALLE DE LOS CHILLOS </t>
  </si>
  <si>
    <t>ADMINISTRACION ZONAL EQUINOCCIO (LA DELICIA)</t>
  </si>
  <si>
    <t>PARTICIPACION CIUDADANA</t>
  </si>
  <si>
    <t>INFRAESTRUCTURA COMUNITARIA</t>
  </si>
  <si>
    <t>Las diferencias se deben a que no se realizó la contratación de la persona que apoyaría al responsable de unidad de inclusión, en cumplimiento con las restricicón debido a la declaratoria de emergencia sanitaria. Sin embargo, la mayoria de las actividades programadas en el proyecto fueron ejecutadas con el personal de la AZ.</t>
  </si>
  <si>
    <t>ADMINISTRACION ZONAL QUITUMBE</t>
  </si>
  <si>
    <t>UNIDAD ESPECIAL TURISTICA LA MARISCAL</t>
  </si>
  <si>
    <t>Muy Eficiente</t>
  </si>
  <si>
    <t>SALUD AL DIA</t>
  </si>
  <si>
    <t>SEGURIDAD ALIMENTARIA Y DE CALIDAD</t>
  </si>
  <si>
    <t>Por la emergencia sanitaria, la comunidad educativa dejo de acudir a los establecimientos, igual que los manipuladores de alimentos, además, no se contrató el profesional que apoyaría en la ejecución del proyecto, por lo que no se pudieron realizar varias actividades</t>
  </si>
  <si>
    <t>SISTEMA INTEGRAL DE PROMOCIÓN DE LA SALUD</t>
  </si>
  <si>
    <t>Debido a la pandemia, se suspendieron los procesos de contratación de profesionales en psicología a nivel zonal, por lo que la ejecución de las acttividades se la realizó con personal de esta administración y de la secretaría de seguridad</t>
  </si>
  <si>
    <t>MANEJO DE FAUNA URBANA EN EL DMQ</t>
  </si>
  <si>
    <t>La ejecución de actividades que debía realizarlo el técnico a ser contratado, se la realizó con técnicos de la Unidad de Salud de esta Administración y de la Secretaría de Salud, en tal sentido se mejoró la ejecución programática, no así la presupuestaria</t>
  </si>
  <si>
    <t>Varias actividades permanentes se realizaron a partir de noviembre, ya que por la emergencia sanitaria se detuvo el proceso de contratación del veterinario</t>
  </si>
  <si>
    <t>ADMINISTRACION ZONAL MANUELA SAENZ (CENTRO)</t>
  </si>
  <si>
    <t>PRESUPUESTOS PARTICIPATIVOS</t>
  </si>
  <si>
    <t>Ineficaz</t>
  </si>
  <si>
    <t>Ineficiente</t>
  </si>
  <si>
    <t>CASAS SOMOS</t>
  </si>
  <si>
    <t xml:space="preserve">ADMINISTRACION ZONAL TUMBACO </t>
  </si>
  <si>
    <t>COLONIAS VACACIONALES RECREANDO QUITO</t>
  </si>
  <si>
    <t>SISTEMA DE PARTICIPACIÓN CIUDADANA</t>
  </si>
  <si>
    <t>QUITO SIN MIEDO</t>
  </si>
  <si>
    <t>PREVENCIÓN SITUACIONAL Y CONVIVENCIA PACÍFICA - QUITO SEGURO</t>
  </si>
  <si>
    <t>Debido a la emergencia sanitaria no se realizaron algunas actividades programadas, tales como capacitaciones a Comités de seguridad ciudadana, reuniones con el Concejo Zonal Seguridad.</t>
  </si>
  <si>
    <t>Debido emergencia sanitaria, no se logró contratar el personal técnico para el cumplimiento de las actividades de los proyectos del sector salud.</t>
  </si>
  <si>
    <t xml:space="preserve">
Se realizó el proceso de contratación para la rehabilitación calle Luis pallares desde el estadio barrial San Vicente, parroquia Yaruqui, sin embargo, se declaró. Por lo cual se gestionó  la ejecución de obra con la EPMMOP.
</t>
  </si>
  <si>
    <t>GESTION DE RIESGOS</t>
  </si>
  <si>
    <t>REDUCCIÓN DE RIESGOS DE DESASTRES EN EL DMQ</t>
  </si>
  <si>
    <t>La ejecución de las actividades programadas en el proyecto depende de la demanda ciudadana, y en algunos por el tema de emergencia sanitaria no se receptó solicitudes. Sin embargo la unidad de seguridad a permanecido activada ante cualquier emergencia.</t>
  </si>
  <si>
    <t>ATENCIÓN Y RESPUESTA DE EMERGENCIAS</t>
  </si>
  <si>
    <t>Varias actividades previstas en el proyecto se realizaron de manera vitural, por lo cual, no se ejecutó el presupuesto.</t>
  </si>
  <si>
    <t>VOLUNTARIADO QUITO ACCIÓN</t>
  </si>
  <si>
    <t>La ejecución del proyecto se realizó a través del personal de la Administración Zonal.</t>
  </si>
  <si>
    <t>A partir septiembre 2020, se contrató un médico veterinario, y el remanente de dicha contratación es la causa de la baja ejecución presupuestaria en este proyecto. Sin embargo, la ejecución del proyecto se realizó a través del personal de la Administración Zonal.</t>
  </si>
  <si>
    <t>Debido a las restricciones presupuestarias por la emergencia sanitaria, se suspendieron los procesos de contratación de profesionales, lo que imposibilitó el óptimo cumplimiento de ejecución presupuestaria sin afectar la ejecución programática. Sin embargo, la ejecución del proyecto se realizó a través del personal de la Administración Zonal</t>
  </si>
  <si>
    <t>SECRETARIA GENERAL DE COORDINACION TERRITORIAL Y PARTICIPACION CIUDADANA</t>
  </si>
  <si>
    <t>Con respecto a un codificado de USD. 3.897,36 no se ejcutó USD. 1397,36 para la compra de insumos y materiales, ya que se contaba con stock de los mismos.</t>
  </si>
  <si>
    <t>FORTALECIMIENTO A PARROQUIAS RURALES Y COMUNAS</t>
  </si>
  <si>
    <t>MEGAMINGAS EN BARRIOS DEL DMQ</t>
  </si>
  <si>
    <t xml:space="preserve">UNIDAD ESPECIAL REGULA TU BARRIO </t>
  </si>
  <si>
    <t>REGULACIÓN DEL USO Y GESTIÓN DEL SUELO</t>
  </si>
  <si>
    <t>REGULA TU BARRIO</t>
  </si>
  <si>
    <t>ADMINISTRACION ZONAL CALDERON</t>
  </si>
  <si>
    <t>En el proyecto, la asignacion presupuestria esta cargada a la partida 730205, la misma que de acuerdo ala Resolucion A-049 no puede ser utilizada, por la declaratoria de estado de emergencia.</t>
  </si>
  <si>
    <t>El proyecto fue planificado para iniciar en marzo 2020, sin embargo desde el ente rector  no se emitieron directrices claras  sobre su ejecución. En el proceso de reforma rpogramatica y presupuestria,  se procede con el recorte  total, del  presupuestos asignado al rpoyecto.</t>
  </si>
  <si>
    <t>El equipo de Seguridad  de la Administracion Zonal Calderon, responde a las disposicones emitidas por el ente rector, y desplega su atención al terrritorio, dado el Estado de emergencia grave, en tal virtud su asignación presupuestrai no se utiliza, lo que conlleva que en proceso de reforma, acorde a las directrices emitidas por el ente rector se recorta.</t>
  </si>
  <si>
    <t>El total de las actividades de este proyecto son realizadas en territorio y estuvieron en pausa durante varios meses, por las restricciones de la emergencia sanitaria. La Jefatura Zonal de Salud tomando en cuenta las limitaciones presentadas durante el año 2020, realizó todas las acciones correspondientes para ejecutar las actividades, alcanzar a la población de responsabilidad municipal y cumplir con la meta propuesta en el POA 2020.</t>
  </si>
  <si>
    <t>ADMINISTRACION ZONAL EUGENIO ESPEJO (NORTE)</t>
  </si>
  <si>
    <t>Por restricciones presupuestarias y de liquidez no se canceló contratos de años anteriores.</t>
  </si>
  <si>
    <t>Por restricciones debido a la emergencia santiaria, no se ejecutó actividades previstaas en los de procesos de formación empresarial y de EPS (PESI)</t>
  </si>
  <si>
    <t>Por la falta de un Jefe en la Unidad de Salud no se pudo realizar las contrataciones de los 3 profesionales para la ejecución de los proyectos del sector salud.</t>
  </si>
  <si>
    <t>PRESUPUESTO CERO. Por la falta de un Jefe en la Unidad de Salud no se pudo realizar las contrataciones de los 3 profesionales para la ejecución de los proyectos del sector salud.</t>
  </si>
  <si>
    <t xml:space="preserve">El presupuesto estuvo destinado para la contratación del profesional, médico veterinario. El contrato se ejecutó a partir del mes de septiembre del 2020 (previo autorización de las Secretaría Rectoras). Razón por la que los meses enero a agosto no se utilizó el presupuesto, sin embargo, el profesional se encuentra laborando hasta la presente fecha. </t>
  </si>
  <si>
    <t>La Dirección Metropolitana Financiera dentro de sus lineamientos para el recorte  presupuestario por dependencia fue del 40%, quedando un saldo en este proyecto de 4.950 dólares para compra de material de ferretería; el mismo que por el proceso de feria inclusiva no se logró ejecutar en el plazo establecido</t>
  </si>
  <si>
    <t>PREVENCIÓN DE LA VIOLENCIA INTRAFAMILIAR, GENERO, MALTRATO INFANTIL Y VIOLENCIA SEXUAL</t>
  </si>
  <si>
    <t>Luego del recorte presupuestario se dejó un saldo de 20.000 dólares para manteniemiento del edificio, del que se ejecutó  15.088,61 monto utlizado para los trabajos previstos de mantenimiento</t>
  </si>
  <si>
    <t>CULTURA</t>
  </si>
  <si>
    <t>FUNDACION TEATRO NACIONAL SUCRE</t>
  </si>
  <si>
    <t>SISTEMA METROPOLITANO DE TEATROS</t>
  </si>
  <si>
    <t>FUNDACION MUSEOS DE LA CIUDAD</t>
  </si>
  <si>
    <t>SISTEMA CULTURAL DISTRITAL MUSEOS DE LA CIUDAD</t>
  </si>
  <si>
    <r>
      <rPr>
        <b/>
        <sz val="12"/>
        <rFont val="Arial Narrow"/>
        <family val="2"/>
      </rPr>
      <t>Transferencias de recursos municipales por parte del MDMQ</t>
    </r>
    <r>
      <rPr>
        <sz val="12"/>
        <rFont val="Arial Narrow"/>
        <family val="2"/>
      </rPr>
      <t xml:space="preserve">
Las transferencias de recursos municipales se recibieron entre el 6 al 23 de noviembre de
2020, razón por la que no fue posible ejecutar el presupuesto asignado, dadas las
incertidumbres en la disponibilidad de recursos. Además, el MDMQ no transfirió el valor de
USD. 120.022,15 que representa el 3,05% del aporte municipal.</t>
    </r>
  </si>
  <si>
    <t>SECRETARIA DE CULTURA</t>
  </si>
  <si>
    <t>PROMOCION DE DERECHOS CULTURALES</t>
  </si>
  <si>
    <t>AMPLIACION DE LA OFERTA CULTURAL A TRAVES DE LA HABILITACION NUEVOS ESPACIOS</t>
  </si>
  <si>
    <t>Proyecto dado de baja por la SECU.</t>
  </si>
  <si>
    <t>SERVICIOS CULTURALES COMUNITARIOS Y DEPORTIVOS EN EL PARQUE URBANO CUMANDA</t>
  </si>
  <si>
    <t>CENTRO CULTURAL BENJAMIN CARRION</t>
  </si>
  <si>
    <t>SISTEMA DE CENTROS CULTURALES</t>
  </si>
  <si>
    <t>CENTRO CULTURAL METROPOLITANO</t>
  </si>
  <si>
    <t xml:space="preserve"> No se ejecutó USD. 5.080,00 asignados al proyecto: Fortalecimiento de la Red Metropolitana de
Bibliotecas y acceso democrático al libro, para la suscripción un convenio para la gestión
bibliotecaria con Iberbibliotecas. Esto debido a temas de pandemia, por lo cual, esta gestión
continúa en el año 2021.</t>
  </si>
  <si>
    <t>FORTALECIMIENTO DE LA RED METROPOLITANA DE BIBLIOTECAS Y ACCESO DEMOCRATICO AL LIBRO</t>
  </si>
  <si>
    <t>DESARROLLO PRODUCTIVO Y COMPETITIVIDAD</t>
  </si>
  <si>
    <t>EMPRESA PUBLICA METROPOLITANA DE GESTION DE DESTINO TURISTICO</t>
  </si>
  <si>
    <t>CLÚSTER PRODUCTIVOS</t>
  </si>
  <si>
    <t>QUITO DESTINO TURÍSTICO</t>
  </si>
  <si>
    <t>EMPRESA PUBLICA METROPOLITANA DE SERVICIOS AEROPORTUARIOS Y GESTION DE ZONAS FRANCAS Y REGIMENES ESP</t>
  </si>
  <si>
    <t>LOGÍSTICA EFICIENTE</t>
  </si>
  <si>
    <t>DESARROLLO DE LA ZEDE DEL AEROPUERTO</t>
  </si>
  <si>
    <t>Se debe a que no se pudo realizar la consultoría para el análisis de
la viabilidad de la aplicación de la modelación del proyecto ZEDE - Quito; y, no se logró las
5 cartas de interés de inversionistas para el Desarrollo de la ZEDE; por las siguientes
razones: Emergencia Sanitaria, análisis realizado al informe técnico entregado por Deloitte
en relación a la no viabilidad del Proyecto ZEDE; y, la falta de interés de parte de los
inversionistas contactados en el tiempo de asilamiento.
Es importante indicar que el cierre de vuelos y operaciones en el Aeropuerto Internacional
Mariscal Sucre, debido a la emergencia sanitaria, ocasionó un déficit de USD. 4.369.774,92,
valor que fue cubierto por el MDMQ; una vez que este monto fue transferido en su totalidad,
se canceló las obligaciones e inició con los procesos de contratación previstos en el POA
2020.</t>
  </si>
  <si>
    <t>FORTALECIMIENTO DE LA COMPETITIVIDAD</t>
  </si>
  <si>
    <t>GESTIÓN DE LA SEGURIDAD DEL AEROPUERTO</t>
  </si>
  <si>
    <t>CONTROL DE LA CONCESIÓN DEL AEROPUERTO</t>
  </si>
  <si>
    <t>EMPRESA PUBLICA METROPOLITANA DE RASTRO QUITO</t>
  </si>
  <si>
    <t>FORTALECIMIENTO DEL SISTEMA MUNICIPAL DE FAENAMIENTO</t>
  </si>
  <si>
    <t>CORPORACION DE PROMOCION ECONOMICA, CONQUITO</t>
  </si>
  <si>
    <t>QUITO CIUDAD DE INNOVACIÓN</t>
  </si>
  <si>
    <t>PROMOCIÓN DE EMPRENDIMIENTOS</t>
  </si>
  <si>
    <t>FOMENTO AL TRABAJO</t>
  </si>
  <si>
    <t>ACTIVA TU TERRITORIO</t>
  </si>
  <si>
    <t>El presupuesto municipal asignado a este proyecto fue ejecutado en un 82,41% mientras que la ejecución de fondos propios fue del 38,5%. Las actividades planificadas a realizarse en el 2020 fueron ejecutadas en un 100%; sin embargo, existen actividades que continuaran en ejecución en 2021 al igual que sus presupuestos asignados, de ahí la diferencia entre la ejecución programática y presupuestaria del proyecto.</t>
  </si>
  <si>
    <t>SECRETARIA DE DESARROLLO PRODUCTIVO Y COMPETITIVIDAD</t>
  </si>
  <si>
    <t>SISTEMAS AGROALIMENTARIOS SOSTENIBLES</t>
  </si>
  <si>
    <t>CADENAS PRODUCTIVAS DE VALOR</t>
  </si>
  <si>
    <t>QUITO COMPETITIVA Y DE INVERSIONES</t>
  </si>
  <si>
    <t>EDUCACION, RECREACION Y DEPORTE</t>
  </si>
  <si>
    <t>SECRETARIA DE EDUCACION, RECREACION Y DEPORTE</t>
  </si>
  <si>
    <t>SISTEMA EDUCATIVO MUNICIPAL</t>
  </si>
  <si>
    <t>MODELO  PSICOPEDAGÓGICO  INTEGRAL PARA INSTITUCIONES EDUCATIVAS MUNICIPALES</t>
  </si>
  <si>
    <t>Se debe a que los proyectos están dirigidos a una población prioritaria, que en la emergencia sanitaria tomó la decisión de abandonar los estudios con la finalidad de salir a buscar fuentes de trabajo.
En el año lectivo 2020-2021, la Secretaría de Educación, Recreación y Deporte ha realizado
un acompañamiento y seguimiento de su situación actual y se estima que en el siguiente
año lectivo, se logre insertar a un 45% de estudiantes que abandonaron la escolaridad.</t>
  </si>
  <si>
    <t>AMPLIACIÓN DE LA OFERTA EDUCATIVA VIRTUAL</t>
  </si>
  <si>
    <t>DIVERSIFICACIÓN DE LA OFERTA EDUCATIVA MUNICIPAL CON BACHILLERATOS TÉCNICOS</t>
  </si>
  <si>
    <t>AMPLIACIÓN DE LA OFERTA DE ATENCIÓN PSICOPEDAGÓGICA INTEGRAL PARA INSTITUCIONES EDUCATIVAS MUNICIPALES</t>
  </si>
  <si>
    <t>EDUCACIÓN EXTRAORDINARIA PRESENCIAL Y SEMIPRESENCIAL</t>
  </si>
  <si>
    <t>FORTALECIMIENTO DE LA CALIDAD DEL SERVICIO EDUCATIVO MUNICIPAL</t>
  </si>
  <si>
    <t>El presupuesto estuvo destinado para la adquisición de textos en idioma inglés, eventos
académicos, capacitación y evaluación de desempeño a docentes; sin embargo, por las
medidas de restricción varios de los eventos académicos se realizaron mediante
plataformas virtuales y de manera gratuita, por lo que no se utilizó los recursos y los textos
no fueron adquiridos hasta establecer los procedimientos para un posible retorno.</t>
  </si>
  <si>
    <t>PRACTICAS SALUDABLES</t>
  </si>
  <si>
    <t>QUITO SI LA MUEVE</t>
  </si>
  <si>
    <t>Para el año 2020, se encontraban programadas actividades (bailoterapias, escuelas de fútbol, tenis, básquet, entre otras) y cuyo presupuesto fue recortado; sin embargo, se ejecutaron propuestas virtuales, tales como: pausas activas.</t>
  </si>
  <si>
    <t>REPOTENCIACIÓN DE LA INFRAESTRUCTURA EDUCATIVA</t>
  </si>
  <si>
    <t>Se comprometió  USD. 255.000 en un contrato de mantenimiento preventivo y correctivo. Se intervino en mejoramiento de los espacios recreativos, construcción de bares, garitas y comedores, cambio de techos, cielo rasos, pisos y cerámicas, modernización de baterías sanitarias; y, mejoramiento de taller de gastronomía y pastelería.</t>
  </si>
  <si>
    <t>QUITO A LA CANCHA</t>
  </si>
  <si>
    <r>
      <rPr>
        <b/>
        <sz val="12"/>
        <rFont val="Arial Narrow"/>
        <family val="2"/>
      </rPr>
      <t>Traspasos de créditos a la Secretaría de Salud</t>
    </r>
    <r>
      <rPr>
        <sz val="12"/>
        <rFont val="Arial Narrow"/>
        <family val="2"/>
      </rPr>
      <t xml:space="preserve">
El 75% del presupuesto asignado a inicios del año 2020, fue destinado mediante traspaso de crédito a la Secretaría de Salud. El 25% restante se procedió a realizar los procesos de contratación, a medida que se obtenía los respectivos estudios aprobados por las instancias reguladoras para procesos constructivos.
</t>
    </r>
    <r>
      <rPr>
        <b/>
        <sz val="12"/>
        <rFont val="Arial Narrow"/>
        <family val="2"/>
      </rPr>
      <t>Procesos de contratación pública</t>
    </r>
    <r>
      <rPr>
        <sz val="12"/>
        <rFont val="Arial Narrow"/>
        <family val="2"/>
      </rPr>
      <t xml:space="preserve">
De julio hasta octubre de 2020, se realizaron procesos de contratación. Se debe considerar que cada contratación según el tipo de proceso de contratación puede tardar hasta 45 días previo la adjudicación. Además, los proveedores adjudicados fueron consorcios, por lo cual la firma de un contrato es de hasta 30 días para la suscripción del mismo, de acuerdo a la Ley de Contratación Pública.
Cada contrato tenía una vigencia de 60 días para su ejecución; sin embargo, muchos de ellos fueron suspendidos o se solicitó prórroga de plazos.
Por lo anterior, los plazos contractuales se prevén finalicen en los primeros meses del año 2021.
</t>
    </r>
    <r>
      <rPr>
        <b/>
        <sz val="12"/>
        <rFont val="Arial Narrow"/>
        <family val="2"/>
      </rPr>
      <t>Reforma presupuestaria</t>
    </r>
    <r>
      <rPr>
        <sz val="12"/>
        <rFont val="Arial Narrow"/>
        <family val="2"/>
      </rPr>
      <t xml:space="preserve">
Del paquete de obras planificadas para el año 2020, se priorizó en reforma con las que contaban con avance de estudios y que cumplían las respectivas ligas barriales con los requisitos técnicos y legales, es por ello que se priorizó a 17 ligas. Para el año 2021, se programaron las intervenciones que fueron eliminadas en el proceso de reforma.</t>
    </r>
  </si>
  <si>
    <t>Los anticipos entregados por USD. 432.849,94; los cuales no se registra como devengado.</t>
  </si>
  <si>
    <t>COLEGIO BENALCÁZAR</t>
  </si>
  <si>
    <t>FORTALECIMIENTO PEDAGOGICO</t>
  </si>
  <si>
    <t xml:space="preserve"> Rebaja en menbresias BI por lo que no se devengo el presupuesto comprometido .Por el tema de emergencia, los docientes del BI no vioaarjon no se pago subsistencia, pasajes éreos, libros y colecciones.</t>
  </si>
  <si>
    <t>UNIDAD EDUCATIVA ESPEJO</t>
  </si>
  <si>
    <t>UNIDAD EDUCATIVA OSWALDO LOMBEYDA</t>
  </si>
  <si>
    <t>UNIDAD EDUCATIVA JULIO E. MORENO</t>
  </si>
  <si>
    <t>UNIDAD EDUCATIVA SAN FRANCISCO DE QUITO</t>
  </si>
  <si>
    <t>UNIDAD EDUCATIVA SUCRE</t>
  </si>
  <si>
    <t>UNIDAD EDUCATIVA BICENTENARIO</t>
  </si>
  <si>
    <t>No se realizó el proceso de adquisión de equipos yu paquetes Informáticos para bachillerato internacional, debido a la suspensión de clases presenciales por la emergencia sanitaria.</t>
  </si>
  <si>
    <t>COLEGIO FERNANDEZ MADRID</t>
  </si>
  <si>
    <t>UNIDAD EDUCATIVA QUITUMBE</t>
  </si>
  <si>
    <t>Se suscribío el proceso de contratación para el servicio de mantenimiento de instalaciones, por un USD. 39.200,00. lo que representa un ahorro con respecto al monto previsto.</t>
  </si>
  <si>
    <t>INCLUSION SOCIAL</t>
  </si>
  <si>
    <t>CONSEJO DE PROTECCION DE DERECHOS DEL DMQ</t>
  </si>
  <si>
    <t>PROTECCION INTEGRAL A GRUPOS DE ATENCIÓN PRIORITARIA EN SITUACIÓN DE VULNERABILIDAD Y/O RIESGO, NATURALEZA Y ANIMALES</t>
  </si>
  <si>
    <r>
      <rPr>
        <b/>
        <sz val="12"/>
        <rFont val="Arial Narrow"/>
        <family val="2"/>
      </rPr>
      <t>Transferencia de recursos municipales desde el MDMQ</t>
    </r>
    <r>
      <rPr>
        <sz val="12"/>
        <rFont val="Arial Narrow"/>
        <family val="2"/>
      </rPr>
      <t xml:space="preserve">
El porcentaje de ejecución presupuestaria se debe al retraso que existió en las
transferencias por parte del Municipio. En el periodo de mayo a septiembre no se recibieron
transferencias; lo que ocasionó retraso en los pagos a proveedores y al personal
institucional.
</t>
    </r>
    <r>
      <rPr>
        <b/>
        <sz val="12"/>
        <rFont val="Arial Narrow"/>
        <family val="2"/>
      </rPr>
      <t>Reforma presupuestaria 2020</t>
    </r>
    <r>
      <rPr>
        <sz val="12"/>
        <rFont val="Arial Narrow"/>
        <family val="2"/>
      </rPr>
      <t xml:space="preserve">
Adicionalmente, durante el 2020 no se tenía certezas del monto de reducción
presupuestaria que afectaría al Consejo y en el mes de noviembre del 2020, se conoció que
no se reduciría el presupuesto del Consejo.
La diferencia entre avance programático se debe a que la mayoría de las actividades
planificadas se ejecutan a través del personal técnico con el que cuenta la institución.</t>
    </r>
  </si>
  <si>
    <t>SECRETARIA DE INCLUSION SOCIAL</t>
  </si>
  <si>
    <t>ATENCION A GRUPOS VULNERABLES</t>
  </si>
  <si>
    <t>INCLUSION EDUCATIVA</t>
  </si>
  <si>
    <t xml:space="preserve">La baja ejecución presupuestaria se debe a que se planteó el lanzamiento de la nueva convocatoria 2020 para becas a favor de grupos vulnerables, sin embargo, debido a la aprobación de la Reforma dada el 19 noviembre de 2020, no se alcanzó a lanzar el proceso.
Adicionalmente, esto requiere de la reforma al reglamento de Becas, lo que hasta el momento no tiene apertura por parte del Concejo Directivo de la Unidad ejecutora metropolitana ABC (Ayudas, Becas y Créditos Educativos).
</t>
  </si>
  <si>
    <t>GARANTÍA DE PROTECCIÓN DE DERECHOS</t>
  </si>
  <si>
    <t>Por la prohibición de los eventos masivos las acciones de sensibilización sobre derechos, con énfasis en los grupos de atención prioritaria, no se pudieron ejecutar conforme la planificación inicial, afectando directamente la ejecución de las partidas presupuestarias de logística de eventos y servicio de alimentación destinado a los ciudadanos asistentes a los eventos de sensibilización y capacitación ciudadana.</t>
  </si>
  <si>
    <t>POLÍTICA SOCIAL INTEGRAL</t>
  </si>
  <si>
    <t>IMPLEMENTACIÓN DE POLÍTICAS  DE INCLUSIÓN SOCIAL EN EL DMQ</t>
  </si>
  <si>
    <t xml:space="preserve">IMPLEMENTACIÓN CASA DE LA INCLUSIÓN A FAVOR DE LOS GAPS </t>
  </si>
  <si>
    <t>El proyecto Implementación de la Casa de la Inclusión contempló la contratación de personal
para su funcionamiento, lo cual se suspendió en cumplimiento del Art. 9 de la Resolución
A49. Pese a la gestión realizada no se autorizó estas contrataciones afectandola ejecución
presupuestaria al existir recursos disponibles en el presupuesto de la institución.
Los servicios que ofrece la institución se mantuvieron, a pesar de la pandemia. Por otro
lado, no todas las actividades que se desarrollaron, requirieron de presupuesto adicional;
sino más bien se optimizó recursos, y se ejecutó dichas actividades con el mismo personal,
y recursos ya existentes. Finalmente, en la reforma presupuestaria se hizo un ajuste integral
a la programación de los proyectos.</t>
  </si>
  <si>
    <t xml:space="preserve">UNIDAD PATRONATO MUNICIPAL SAN JOSE </t>
  </si>
  <si>
    <t>ATENCIÓN A HABITANTES DE CALLE</t>
  </si>
  <si>
    <t>CENTRO DE ATENCIÓN DIURNA AL ADULTO MAYOR</t>
  </si>
  <si>
    <r>
      <rPr>
        <b/>
        <sz val="12"/>
        <rFont val="Arial Narrow"/>
        <family val="2"/>
      </rPr>
      <t>Transferencias de recursos por parte del MDMQ</t>
    </r>
    <r>
      <rPr>
        <sz val="12"/>
        <rFont val="Arial Narrow"/>
        <family val="2"/>
      </rPr>
      <t xml:space="preserve">
La UPMSJ no recibió el 100% de las transferencias por parte del Municipio. No se recibió
USD. 1.143.888,80 del total del presupuesto asignado mediante Ordenanza PMU No. 003.
</t>
    </r>
    <r>
      <rPr>
        <b/>
        <sz val="12"/>
        <rFont val="Arial Narrow"/>
        <family val="2"/>
      </rPr>
      <t>Resolución A 49</t>
    </r>
    <r>
      <rPr>
        <sz val="12"/>
        <rFont val="Arial Narrow"/>
        <family val="2"/>
      </rPr>
      <t xml:space="preserve">
No se pudo ejecutar todos los procesos de contratación planificados, en virtud de la
disposición de optimización de recursos remitidos por la Administración General, mediante
Resolución A-049.
</t>
    </r>
    <r>
      <rPr>
        <b/>
        <sz val="12"/>
        <rFont val="Arial Narrow"/>
        <family val="2"/>
      </rPr>
      <t>Diferencia entre avance programático y ejecución presupuestaria</t>
    </r>
    <r>
      <rPr>
        <sz val="12"/>
        <rFont val="Arial Narrow"/>
        <family val="2"/>
      </rPr>
      <t xml:space="preserve">
Los servicios que ofrece la institución se mantuvieron, a pesar de la pandemia. Por otro
lado, no todas las actividades que se desarrollaron, requirieron de presupuesto adicional;
sino más bien se optimizó recursos, y se ejecutó dichas actividades con el mismo personal,
y recursos ya existentes. Finalmente, en la reforma presupuestaria se hizo un ajuste integral
a la programación de los proyectos.</t>
    </r>
  </si>
  <si>
    <t>ERRADICACIÓN DEL TRABAJO INFANTIL</t>
  </si>
  <si>
    <t>CIRCO DE LUZ QUITO</t>
  </si>
  <si>
    <t>RESIDENCIA PARA LA ATENCIÓN INTEGRAL DEL ADULTO MAYOR EN SITUACIÓN DE VULNERABILIDAD</t>
  </si>
  <si>
    <t>ATENCIÓN A LA PRIMERA INFANCIA</t>
  </si>
  <si>
    <t>INCLUSIÓN Y ATENCIÓN A LAS DISCAPACIDADES</t>
  </si>
  <si>
    <t>CENTROS DE ATENCIÓN DE LAS DIVERSIDADES CON ENFOQUE INTERGENERACIONAL</t>
  </si>
  <si>
    <t>ATENCIÓN INTEGRAL EN ADICCIONES</t>
  </si>
  <si>
    <t>PREVENCIÓN Y ATENCIÓN DE LA VIOLENCIA DE GÉNERO</t>
  </si>
  <si>
    <t>MOVILIDAD</t>
  </si>
  <si>
    <t>AGENCIA METROPOLITANA DE CONTROL DE TRANSPORTE TERRESTRE, TRANSITO Y SEGURIDAD VIAL</t>
  </si>
  <si>
    <t>MOVILIDAD SEGURA</t>
  </si>
  <si>
    <t>EDUCACIÓN Y SEGURIDAD VIAL</t>
  </si>
  <si>
    <r>
      <rPr>
        <b/>
        <sz val="12"/>
        <rFont val="Arial Narrow"/>
        <family val="2"/>
      </rPr>
      <t>Resolución A-0049, de 16 de julio de 2020</t>
    </r>
    <r>
      <rPr>
        <sz val="12"/>
        <rFont val="Arial Narrow"/>
        <family val="2"/>
      </rPr>
      <t xml:space="preserve">
Se estableció normas de restricción para la adquisición de bienes y servicios en función de la liquidez del MDMQ, y facultó a la DMF la autorización para las adquisiciones de conformidad con varios parámetros técnicos, es así que varios procesos de contracción fueron negados en etapa de certificación presupuestaria. Así también otros procesos se encontraban con partidas restringidas tales como: mantenimiento de cámaras de video vigilancia, adquisidores de software modelador de tráfico, entre otros planificados.
</t>
    </r>
    <r>
      <rPr>
        <b/>
        <sz val="12"/>
        <rFont val="Arial Narrow"/>
        <family val="2"/>
      </rPr>
      <t>Certificaciones plurianuales</t>
    </r>
    <r>
      <rPr>
        <sz val="12"/>
        <rFont val="Arial Narrow"/>
        <family val="2"/>
      </rPr>
      <t xml:space="preserve">
El techo presupuestario asignado a la AMT para el 2021, no permitió certificar procesos de carácter plurianual, por lo tanto, no se devengó el monto de varios procesos de contratación planificados para el año 2020, los cuales incluían servicios de: mantenimiento de instalaciones, mantenimiento de analizadores de gases y paneles de información, entre otros.</t>
    </r>
  </si>
  <si>
    <t>MODERNIZACIÓN DE LOS SERVICIOS DE LA AGENCIA METROPOLITANA DE TRÁNSITO</t>
  </si>
  <si>
    <t>FORTALECIMIENTO DEL CONTROL DEL TRÁNSITO Y TRANSPORTE TERRESTRE</t>
  </si>
  <si>
    <t>AUDITORÍA DE SEGURIDAD VIAL</t>
  </si>
  <si>
    <t>MOVILIDAD SOSTENIBLE</t>
  </si>
  <si>
    <t>PASEO DOMINICAL</t>
  </si>
  <si>
    <t>MENOR A USD. 10.000</t>
  </si>
  <si>
    <t>EMPRESA PUBLICA METROPOLITANA DEL METRO DE QUITO</t>
  </si>
  <si>
    <t>SISTEMA  DE TRANSPORTE PÚBLICO EFICIENTE</t>
  </si>
  <si>
    <t>PRIMERA LÍNEA DEL METRO DE QUITO</t>
  </si>
  <si>
    <t>Se debe a que en el POA de las Gerencias de Operaciones y Jurídica se establecieron a
nivel programático la obtención de productos intermedios sin vinculación al presupuesto
asignado para su ejecución (USD. 9.7 millones).</t>
  </si>
  <si>
    <r>
      <rPr>
        <b/>
        <sz val="12"/>
        <rFont val="Arial Narrow"/>
        <family val="2"/>
      </rPr>
      <t>La pre - operación y operación del metro de quito, sin iniciar</t>
    </r>
    <r>
      <rPr>
        <sz val="12"/>
        <rFont val="Arial Narrow"/>
        <family val="2"/>
      </rPr>
      <t xml:space="preserve">
Se asignó inicialmente USD. 7.600.000,00 (aproximadamente) para los procesos de pre - operación y operación del Metro de Quito, sin embargo estos procesos no se llevaron a cabo durante el año 2020.
</t>
    </r>
    <r>
      <rPr>
        <b/>
        <sz val="12"/>
        <rFont val="Arial Narrow"/>
        <family val="2"/>
      </rPr>
      <t>Procesos de contratación y pago sin ejecutarse por la emergencia sanitaria</t>
    </r>
    <r>
      <rPr>
        <sz val="12"/>
        <rFont val="Arial Narrow"/>
        <family val="2"/>
      </rPr>
      <t xml:space="preserve">
Varios procesos de contratación y pago se vieron afectados por la suspensión de actividades presenciales a causa de la emergencia sanitaria; por lo que, que no pudieron ejecutarse en su totalidad, tales como:
- El proceso de mediación del terreno del Cuerpo de Ingenieros del Ejército en el sector La Magdalena (USD. 2.500.000,00) se mantiene en proceso de mediación sin presentar una resolución definitiva.
- Trámites de expropiaciones (USD. 250.000,00) se encuentran en trámite de
negociación y pago.
- Contratos de difusión de información, publicidad y MetroCultura (USD. 1.008.000,00), fueron suscritos en los últimos meses del año 2020.
- Asesoría y patrocinio jurídico externo conformación de Comité de Controversias (USD. 525.000,00).
</t>
    </r>
    <r>
      <rPr>
        <b/>
        <sz val="10"/>
        <rFont val="Arial"/>
        <family val="2"/>
      </rPr>
      <t/>
    </r>
  </si>
  <si>
    <t>EMPRESA PUBLICA METROPOLITANA DE TRANSPORTE DE PASAJEROS</t>
  </si>
  <si>
    <t>OPERACIÓN DE LOS CORREDORES DEL SISTEMA METROPOLITANO DE TRANSPORTE PÚBLICO</t>
  </si>
  <si>
    <t>SECRETARIA DE MOVILIDAD</t>
  </si>
  <si>
    <t>MEJORAMIENTO DEL SERVICIO DEL SISTEMA METROPOLITANO DE TRANSPORTE PÚBLICO DEL DMQ</t>
  </si>
  <si>
    <t>Debido a la emergencia sanitaria y a la emisión de la Resolución A-049, no pudo ejecutar algunas actividades por falta de autorizaciones por parte de la Administración General, dando cumplimiento a la mencionada resolución, dentro de los cuales podemos mencionar:
• Contratación de abogados por servicio profesionales, valor de USD. 300.000,00;
para solucionar temas de sanciones administrativas sobre transporte público.
• Selección de conductores plataforma Chasqui, valor de USD. 151.000,00.
• Fiscalización en línea, valor de USD $600.000,00
• Liquidación Campaña de educación vial, el cual ya se encontraba comprometido
por el valor de USD. 600.000,00; razón por la cual no fue posible devolver los
recursos en la reforma y que posteriormente por sugerencia de las autoridades, el
mismo debió ser liquidado razón por la cual solo se ha devengado USD. 78.400,00.
Además, no se realizó:
• El proceso de contratación para realizar el “Estudio de la definición estratégica del sistema de terminales interprovinciales del DMQ”.
• La actualización del proyecto operacional y definición del proyecto de transporte
e infraestructura del Corredor Metropolitano Quito – Tumbaco - El Quinche.</t>
  </si>
  <si>
    <t>MEJORAMIENTO DE LA CIRCULACIÓN DEL TRÁFICO EN EL DMQ</t>
  </si>
  <si>
    <t>MEJORAMIENTO DEL SERVICIO DE TRANSPORTE COMERCIAL</t>
  </si>
  <si>
    <t>PROMOCIÓN DE LOS MODOS DE TRANSPORTE NO MOTORIZADO, A PIE Y BICICLETA</t>
  </si>
  <si>
    <t>EDUCACIÓN VIAL</t>
  </si>
  <si>
    <r>
      <rPr>
        <b/>
        <sz val="12"/>
        <rFont val="Arial Narrow"/>
        <family val="2"/>
      </rPr>
      <t>AVANCE DE LA OBRA</t>
    </r>
    <r>
      <rPr>
        <sz val="12"/>
        <rFont val="Arial Narrow"/>
        <family val="2"/>
      </rPr>
      <t xml:space="preserve">
La obra tiene un avance acumulado de 96,90%. En año 2020, de acuerdo al valor
programado se logró un avance de 70,31%. Los avances físicos de la obra han sido
reportados mensualmente por la Gerencia de Infraestructura, independientemente de los
pagos del contrato realizados.
</t>
    </r>
    <r>
      <rPr>
        <b/>
        <sz val="12"/>
        <rFont val="Arial Narrow"/>
        <family val="2"/>
      </rPr>
      <t>FISCALIZACIÓN Y GERENCIA TÉCNICA</t>
    </r>
    <r>
      <rPr>
        <sz val="12"/>
        <rFont val="Arial Narrow"/>
        <family val="2"/>
      </rPr>
      <t xml:space="preserve">
Por instancias de revisión de los productos en la EPMMQ, no se concretó el pago y por tanto
el remanente se consideró para arrastre; sin embargo, la ejecución del presupuesto no ha
afectado el avance programático, ya que la Gerencia y la Fiscalización no han detenido sus
actividades durante la ejecución del proyecto y han presentado sus informes de gestión de
acuerdo con lo estipulado.</t>
    </r>
  </si>
  <si>
    <t>EMPRESA PUBLICA METROPOLITANA DE MOVILIDAD Y OBRAS PUBLICAS</t>
  </si>
  <si>
    <t>MEJORAMIENTO DE LA INFRAESTRUCTURA DE MOVILIDAD</t>
  </si>
  <si>
    <t>No se ejecutó la estación de transferencia Cumbayá, misma que permitirá solventar los
conflictos de tráfico que afectan a las vías urbanas de esa parroquia.
Por cuestiones legales con la empresa contratista a cargo de la Ruta Viva y en atención a
la declaratoria de emergencia sanitaria nacional, no ha sido posible realizar la contratación
del mantenimiento vial de dicha vía.
Ante la declaratoria de emergencia sanitaria nacional y de conformidad con lo dispuesto en
la Resolución No. A-049, el estudio del proyecto Camino Sucre se encuentra en análisis de
factibilidad para su inversión y de la repriorización de necesidades, y la construcción de las
estructuras para la quebrada Chaquisahuaico se encuentra suspendida</t>
  </si>
  <si>
    <r>
      <rPr>
        <b/>
        <sz val="12"/>
        <rFont val="Arial Narrow"/>
        <family val="2"/>
      </rPr>
      <t>Transferencia de Bonos y CETES por parte del MDMQ</t>
    </r>
    <r>
      <rPr>
        <sz val="12"/>
        <rFont val="Arial Narrow"/>
        <family val="2"/>
      </rPr>
      <t xml:space="preserve">
El 30 de diciembre de 2020, el MDMQ transfirió a la empresa USD. 35.466.944,73 en Bonos y Cetes, lo que representa un 23% del presupuesto recibido el último día del año
</t>
    </r>
    <r>
      <rPr>
        <b/>
        <sz val="12"/>
        <rFont val="Arial Narrow"/>
        <family val="2"/>
      </rPr>
      <t>Transferencias de recursos por parte del MDMQ</t>
    </r>
    <r>
      <rPr>
        <sz val="12"/>
        <rFont val="Arial Narrow"/>
        <family val="2"/>
      </rPr>
      <t xml:space="preserve">
En el mes de diciembre, se recibe asignaciones por USD. 8.695.078,11.
</t>
    </r>
    <r>
      <rPr>
        <b/>
        <sz val="12"/>
        <rFont val="Arial Narrow"/>
        <family val="2"/>
      </rPr>
      <t>Resolución A-0049, de 16 de julio de 2020</t>
    </r>
    <r>
      <rPr>
        <sz val="12"/>
        <rFont val="Arial Narrow"/>
        <family val="2"/>
      </rPr>
      <t xml:space="preserve">
Según la resolución, para poder emitir certificaciones presupuestarias se debía contar con el flujo de caja, lo que imposibilitó certificar recursos para avanzar con procesos de contratación.</t>
    </r>
  </si>
  <si>
    <t>INFRAESTRUCTURA PARA LOS MODOS DE TRANSPORTE NO MOTORIZADO</t>
  </si>
  <si>
    <t>SEÑALIZACIÓN Y SEMAFORIZACIÓN</t>
  </si>
  <si>
    <t>MEJORAMIENTO Y MANTENIMIENTO DEL ESPACIO PUBLICO</t>
  </si>
  <si>
    <t>ESPACIOS VERDES</t>
  </si>
  <si>
    <t>RED QUITO CONECTADO</t>
  </si>
  <si>
    <t>MANTENIMIENTO Y REHABILITACION</t>
  </si>
  <si>
    <t>INFRAESTRUCTURA VIAL</t>
  </si>
  <si>
    <t>IMAGEN URBANA</t>
  </si>
  <si>
    <t>PLANIFICACIÓN</t>
  </si>
  <si>
    <t>SECRETARIA GENERAL DE PLANIFICACION</t>
  </si>
  <si>
    <t>MEJORA CONTINUA DE PROCESOS</t>
  </si>
  <si>
    <t>GOBIERNO ABIERTO</t>
  </si>
  <si>
    <t>SISTEMA METROPOLITANO DE INFORMACIÓN DEL DMQ</t>
  </si>
  <si>
    <t>IMPLEMENTACIÓN DE LA ESTRATEGIA DE RESILIENCIA DEL DMQ</t>
  </si>
  <si>
    <t>INSTITUTO DE CAPACITACION MUNICIPAL</t>
  </si>
  <si>
    <t>CAPACITACIÓN, FORMACIÓN Y DESARROLLO DEL TALENTO HUMANO</t>
  </si>
  <si>
    <t>CORPORACION INSTITUTO DE LA CIUDAD</t>
  </si>
  <si>
    <t>INVESTIGACIÓN DE LA CIUDAD</t>
  </si>
  <si>
    <t>PLANIFICACIÓN, SEGUIMIENTO Y EVALUACIÓN DEL MDMQ</t>
  </si>
  <si>
    <t>SALUD</t>
  </si>
  <si>
    <t>SECRETARIA DE SALUD</t>
  </si>
  <si>
    <t>POLÍTICAS  PÚBLICAS  DE SALUD PARA EL DMQ</t>
  </si>
  <si>
    <t>A partir del segundo semestre del 2020, el Sector Salud reactiva de forma paulatina sus actividades e inicia los procesos de adquisición y ejecución presupuestaria; el cumplimiento
de la programación en algunos casos los reinicia de manera presencial y en otros se continua mediante actividades no presenciales, alcanzando ejecutar de manera muy satisfactoria la programación programática establecida en el POA 2020.</t>
  </si>
  <si>
    <r>
      <rPr>
        <b/>
        <sz val="12"/>
        <rFont val="Arial Narrow"/>
        <family val="2"/>
      </rPr>
      <t>Estado de emergencia grave por el COVID – 19, del 12 de marzo de 2020</t>
    </r>
    <r>
      <rPr>
        <sz val="12"/>
        <rFont val="Arial Narrow"/>
        <family val="2"/>
      </rPr>
      <t xml:space="preserve">
Desde el 17 de marzo del 2020 el Municipio priorizó la modalidad de teletrabajo de las dependencias municipales, produciéndose el cierre de Unidades Educativas, Guaguas Centros, CEMEIS; así como el cierre de varios de los servicios de las Unidades Metropolitanas de Salud; además del confinamiento de la ciudadanía; bajo estas razones, la Secretaría de Salud se vio en la necesidad de redireccionar sus acciones, cumpliendo en forma no presencial con las actividades establecidas en el POA de los diferentes proyectos que ejecuta el sector salud.
</t>
    </r>
    <r>
      <rPr>
        <b/>
        <sz val="12"/>
        <rFont val="Arial Narrow"/>
        <family val="2"/>
      </rPr>
      <t>Traspasos de crédito desde las otras Secretarías del Eje Social a la Secretaría de
Salud</t>
    </r>
    <r>
      <rPr>
        <sz val="12"/>
        <rFont val="Arial Narrow"/>
        <family val="2"/>
      </rPr>
      <t xml:space="preserve">
A fin de atender la emergencia sanitaria por COVID 19, se realizaron procesos de traspasos de crédito desde las otras Secretarías del Eje Social a la Secretaría de Salud, por un valor aproximado de USD. 10.000.000, adicional a la asignación inicial, sin contar con una planificación previa por parte de las Direcciones y Unidades Metropolitanas de Salud, lo cual incrementó el valor codificado.
</t>
    </r>
    <r>
      <rPr>
        <b/>
        <sz val="12"/>
        <rFont val="Arial Narrow"/>
        <family val="2"/>
      </rPr>
      <t>Dificultades para el pago por la adquisición de kits para detección del COVID - 19</t>
    </r>
    <r>
      <rPr>
        <sz val="12"/>
        <rFont val="Arial Narrow"/>
        <family val="2"/>
      </rPr>
      <t xml:space="preserve">
En abril de 2020, se adquirieron 100.000 kits para la detección molecular de COVID -19, por un valor aproximado de USD. 4.000.000, valor que no fue posible cancelar por dificultades en el proceso de contratación y a que el expediente original reposa en la Fiscalía General del Estado.
</t>
    </r>
    <r>
      <rPr>
        <b/>
        <sz val="12"/>
        <rFont val="Arial Narrow"/>
        <family val="2"/>
      </rPr>
      <t>Rotación de autoridades y personal técnico</t>
    </r>
    <r>
      <rPr>
        <sz val="12"/>
        <rFont val="Arial Narrow"/>
        <family val="2"/>
      </rPr>
      <t xml:space="preserve">
El cambio de autoridades y personal técnico del sector salud, significó un importante retraso en las decisiones técnicas y políticas y por ende otra gran limitante en la ejecución presupuestaria.
</t>
    </r>
  </si>
  <si>
    <t>PREVENCIÓN DE LA MALNUTRICIÓN EN EL DMQ</t>
  </si>
  <si>
    <t>MEJORAMIENTO DEL MODELO DE GESTIÓN DE SALUD EN LA RED METROPOLITANA DE SALUD DEL DMQ</t>
  </si>
  <si>
    <t>UNIDAD MUNICIPAL DE SALUD SUR</t>
  </si>
  <si>
    <t xml:space="preserve">ATENCIÓN Y PREVENCIÓN DE LA ENFERMEDAD </t>
  </si>
  <si>
    <t>REMODELACIÓN DE LA UNIDAD METROPOLITANA DE SALUD SUR</t>
  </si>
  <si>
    <t>Adecuación parcial del bloque de hospitalización (Según el estudio de diseño de la Remodelación de la UMSS) para hacer extensivo la atención de pacientes de la Consulta Externa y Quirófano con cirugías planificadas. Es importante mencionar que el proceso de contratación para este producto se lo realizó en el 2019 por un valor de $ 455.262,01 USD y la obra se la realizó en el 2020.</t>
  </si>
  <si>
    <t>UNIDAD MUNICIPAL DE SALUD CENTRO</t>
  </si>
  <si>
    <t>Se logró ejecutar casi de la totalidad de los contratos suscritos (monto comprometido) para la adquisición de prendas de protección, medicamentos, dispositivos médicos para laboratorio y uso personal,  mantenimiento de equipos, entre otros.</t>
  </si>
  <si>
    <t>ADOLESCENTES INFORMADOS EN SEXUALIDAD RESPONSABLE</t>
  </si>
  <si>
    <t>Por motivos derivados de la emergencia sanitaria, no se realizaron los talleres y capacitación en salud sexual y reproductiva y disminución de factores críticos de riesgo, por lo que no fue necesario la ejecución de presupuesto.</t>
  </si>
  <si>
    <t>UNIDAD MUNICIPAL DE SALUD NORTE</t>
  </si>
  <si>
    <t>PREVENCION INTEGRAL DE ADICCIONES</t>
  </si>
  <si>
    <t>SEGURIDAD Y GOBERNABILIDAD</t>
  </si>
  <si>
    <t>EMPRESA PUBLICA METROPOLITANA DE LOGISTICA PARA LA SEGURIDAD Y LA CONVIVENCIA CIUDADANA</t>
  </si>
  <si>
    <t xml:space="preserve">El proceso de contración: Adquisición e instalación de alarmas comunitarias, declarado desierto con Resolución No. 038-EMS-CP-2020 de 01 de julio de 2020.
El proceso de contración:Campaña de participación ciudadana encaminada a transversalizar la prevención del consumo de alcohol en fiestas de Quito, se recomendó declarar desierto. 
</t>
  </si>
  <si>
    <t>APOYO LOGÍSTICO A LAS ENTIDADES DEL SISTEMA INTEGRADO DE SEGURIDAD</t>
  </si>
  <si>
    <t>El proceso de difusión de la Campaña Quito sin Miedo: en cumplimiento con la Resolución A049 y A051, no se procedió a ejecutar el presupuesto.
Por las restricciones de movilidad por la pandemia no se pudo coordinr la realización de eventos, ferias, inauguración de obras, por las medidas de austeridad se restringió el servicios de elaboración, producción e impresión de material publicitario y publicaciones
Excente en la contratación para la  ejecución de Obras de mantenimiento correctivo de 24 Unidades de Policía Comunitaria del DMQ que finalizó en septiembre de 2020.
La diferencia entre la ejeución programática vs la ejecución prespuestaria, radica a la falta de directrices para la ejecución del proyecto.</t>
  </si>
  <si>
    <t>La ejecución  programática al 100%, corresponde a que el servicio de abagados patrocinadores se ejecutó con atención virtuales, sin embargo al estar ligado al cumplimiento de metas mensuales el pago de honorarios , no se logró devengar el 100%, dado qye las atenciones se redujeron a consecuencia de la pandemia</t>
  </si>
  <si>
    <t>SECRETARIA GENERAL DE SEGURIDAD Y GOBERNABILIDAD</t>
  </si>
  <si>
    <t>Se requería la adquisición de herramientas y pinturas para mingas, pero debido a la pandemia, la cantidad de mingas fueron menos de las previstas y se pudo concluir el año con los materiales que las Jefaturas Zonales de Seguridad mantenían en stock de años anteriores.
E el único proceso de Subasta Inversa Electrónica, el proveedor ganador disminuyó el valor referencial en más del 30% para ganar el proceso y dado que cumplió con los requisitos del proceso, se consideró un ahorro normal de este tipo de contrataciones.</t>
  </si>
  <si>
    <t>REGULACIÓN Y CONTROL DE MEDIDAS DE SEGURIDAD EN ESPACIOS DE CONCENTRACIÓN MASIVA  DEL DMQ</t>
  </si>
  <si>
    <t>SISTEMA DE GOBERNABILIDAD CON ENFOQUE DE SEGURIDAD</t>
  </si>
  <si>
    <t>SISTEMA DE INDICADORES DE SEGURIDAD CIUDADANA DEL DMQ</t>
  </si>
  <si>
    <t>ANÁLISIS DE RIESGOS NATURALES Y ANTRÓPICOS EN EL DMQ</t>
  </si>
  <si>
    <t>El proyecto se desarrolló con presupuestos previos a la pandemia, el valor que se solicitó era para la reposición de equipos informáticos obsoletos y dañados, por lo que aunque no se pudo concretar la compra de equipos, el personal técnico continuó y continua trabajando en el campo de la misma manera y con las dificultades que conlleva no tener equipos adecuados para el efecto, esto ralentiza el desarrollo del proyecto, pero no lo detuvo.</t>
  </si>
  <si>
    <t>CUERPO DE AGENTES DE CONTROL METROPOLITANO</t>
  </si>
  <si>
    <t>Se limitó la ejecución del servicio de patrullaje montado con sus componentes de adecuación de la infraestructura para los servicios equinos, compra de equinos y equipamiento de telecomunicaciones; y, la implementación de seguridad turística.</t>
  </si>
  <si>
    <t>IMPLEMENTACIÓN DE UN NUEVO MODELO DE GESTIÓN DE LOS SERVICIOS DEL CACMQ</t>
  </si>
  <si>
    <t>CUERPO DE BOMBEROS DE QUITO</t>
  </si>
  <si>
    <t>Fue imprescindible realizar un proceso estratégico de priorización del gasto para atender la coyuntura y reprogramar  recursos para financiar proyectos emblemáticos que son relevantes para la ciudad para el año 2021,
tales como: adquisición de una aeronave nueva; la adquisición de vehículos contra incendios; y finalmente, la construcción de nuevas estaciones y adquisición de terrenos.</t>
  </si>
  <si>
    <t>TERRITORIO HABITAT Y VIVIENDA</t>
  </si>
  <si>
    <t xml:space="preserve">INSTITUTO METROPOLITANO DE PATRIMONIO </t>
  </si>
  <si>
    <t>PROTEGER EL PATRIMONIO HISTORICO Y CULTURAL DEL DMQ</t>
  </si>
  <si>
    <t>SISTEMA DE INFORMACIÓN DEL PATRIMONIO CULTURAL MATERIAL E INMATERIAL DEL DMQ</t>
  </si>
  <si>
    <t>El inicio de varias obras, estudios y consultorías no se pudieron concluir o ejecutar en los tiempos pactados, las consultorías no se pudieron iniciar en los tiempos contratados debido a la imposibilidad de acudir de forma física a la inspección o
recolección de datos e información, imposibilitando su ejecución en los tiempos planificados.
• Varios estudios no se pudieron contratar debido a la Resolución A049, por lo que se realizó la liberación de fondos de ciertas actividades planificadas en el año fiscal 2020.</t>
  </si>
  <si>
    <t>CONSERVACIÓN DEL ESPACIO PÚBLICO EN EL CHQ Y LAS PARROQUIAS URBANAS Y RURALES DEL DMQ</t>
  </si>
  <si>
    <t>CONSERVACIÓN DE EDIFICACIONES PATRIMONIALES PARA EQUIPAMIENTO DE SERVICIOS DE GESTIÓN LOCAL Y SOCIAL EN EL DMQ</t>
  </si>
  <si>
    <t>CONSERVACIÓN DEL PATRIMONIO  ARQUEOLÓGICO DEL DMQ</t>
  </si>
  <si>
    <t>CONSERVACIÓN DE LA ARQUITECTURA RELIGIOSA EN EL DMQ</t>
  </si>
  <si>
    <t>CONSERVACIÓN DEL PATRIMONIO DE BIENES MUEBLES DEL DMQ</t>
  </si>
  <si>
    <t>EMPRESA PUBLICA METROPOLITANA DE AGUA POTABLE Y SANEAMIENTO</t>
  </si>
  <si>
    <t>AGUA POTABLE</t>
  </si>
  <si>
    <t>MEJORAMIENTO, REHABILITACIÓN O RENOVACIÓN DE INFRAESTRUCTURA DE AGUA POTABLE</t>
  </si>
  <si>
    <t>SANEAMIENTO</t>
  </si>
  <si>
    <t>DESCONTAMINACIÓN DE RÍOS Y QUEBRADAS DEL DMQ</t>
  </si>
  <si>
    <t>MANEJO INTEGRAL DE CUENCAS Y GESTIÓN AMBIENTAL DEL AGUA</t>
  </si>
  <si>
    <t>Diseños definitivos de la línea de conducción Puembo Calderón, se realizo mediante el personal de la empresa, por lo que no se ejecutó el presupuesto.</t>
  </si>
  <si>
    <t>INFRAESTRUCTURA NUEVA DE AGUA POTABLE</t>
  </si>
  <si>
    <t>INFRAESTRUCTURA NUEVA DE SANEAMIENTO</t>
  </si>
  <si>
    <t>MEJORAMIENTO, REHABILITACIÓN O RENOVACIÓN DE INFRAESTRUCTURA DE SANEAMIENTO</t>
  </si>
  <si>
    <t>Debido a la recesión económica a causa de la pandemia del COVID-19, no existió flujo de caja que permita contratar las obras y ejecución de proyectos según la programación POA
del año 2020, pese a que existió techo presupuestario.</t>
  </si>
  <si>
    <t>EMPRESA PUBLICA METROPOLITANA DE HABITAT Y VIVIENDA</t>
  </si>
  <si>
    <t>PLAN DE VIVIENDA</t>
  </si>
  <si>
    <t>VIVIENDA DE INTERÉS SOCIAL</t>
  </si>
  <si>
    <t>VIVIENDA DE RELOCALIZACIÓN</t>
  </si>
  <si>
    <t>SECRETARIA DE TERRITORIO,  HABITAT  Y VIVIENDA</t>
  </si>
  <si>
    <t>ACTUALIZACIÓN DE LOS INSTRUMENTOS DE PLANIFICACIÓN, GESTIÓN TERRITORIAL</t>
  </si>
  <si>
    <t>IMPLEMENTACIÓN DE LABORATORIOS URBANOS</t>
  </si>
  <si>
    <t>SISTEMA DE INFORMACIÓN DE ORDENAMIENTO TERRITORIAL</t>
  </si>
  <si>
    <t>TOTAL INVERSIÓN</t>
  </si>
  <si>
    <t>TOTAL CORRIENTE</t>
  </si>
  <si>
    <t>TOTAL PRESUPUESTO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</si>
</sst>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quot;$&quot;\ * #,##0.00_);_(&quot;$&quot;\ * \(#,##0.00\);_(&quot;$&quot;\ * &quot;-&quot;??_);_(@_)"/>
    <numFmt numFmtId="165" formatCode="_ * #,##0.00_ ;_ * \-#,##0.00_ ;_ * &quot;-&quot;??_ ;_ @_ "/>
  </numFmts>
  <fonts count="13" x14ac:knownFonts="1">
    <font>
      <sz val="10"/>
      <name val="Arial"/>
      <family val="2"/>
    </font>
    <font>
      <sz val="10"/>
      <name val="Arial"/>
      <family val="2"/>
    </font>
    <font>
      <b/>
      <sz val="12"/>
      <color theme="0"/>
      <name val="Arial Narrow"/>
      <family val="2"/>
    </font>
    <font>
      <b/>
      <u/>
      <sz val="12"/>
      <name val="Arial Narrow"/>
      <family val="2"/>
    </font>
    <font>
      <b/>
      <sz val="12"/>
      <name val="Arial Narrow"/>
      <family val="2"/>
    </font>
    <font>
      <sz val="12"/>
      <name val="Arial Narrow"/>
      <family val="2"/>
    </font>
    <font>
      <sz val="12"/>
      <color theme="1"/>
      <name val="Arial Narrow"/>
      <family val="2"/>
    </font>
    <font>
      <sz val="12"/>
      <color rgb="FFFF0000"/>
      <name val="Arial Narrow"/>
      <family val="2"/>
    </font>
    <font>
      <sz val="11"/>
      <name val="Calibri"/>
      <family val="2"/>
    </font>
    <font>
      <b/>
      <sz val="10"/>
      <name val="Arial"/>
      <family val="2"/>
    </font>
    <font>
      <b/>
      <sz val="16"/>
      <name val="Arial Narrow"/>
      <family val="2"/>
    </font>
    <font>
      <sz val="16"/>
      <name val="Arial Narrow"/>
      <family val="2"/>
    </font>
    <font>
      <sz val="16"/>
      <color rgb="FFFF0000"/>
      <name val="Arial Narrow"/>
      <family val="2"/>
    </font>
  </fonts>
  <fills count="8">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
      <patternFill patternType="solid">
        <fgColor theme="2"/>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theme="0" tint="-0.14999847407452621"/>
        <bgColor indexed="64"/>
      </patternFill>
    </fill>
  </fills>
  <borders count="19">
    <border>
      <left/>
      <right/>
      <top/>
      <bottom/>
      <diagonal/>
    </border>
    <border>
      <left/>
      <right style="thin">
        <color theme="4" tint="0.39997558519241921"/>
      </right>
      <top/>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style="thin">
        <color theme="4" tint="0.39997558519241921"/>
      </right>
      <top/>
      <bottom/>
      <diagonal/>
    </border>
    <border>
      <left style="thin">
        <color theme="4" tint="0.39997558519241921"/>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style="thin">
        <color theme="4" tint="0.39997558519241921"/>
      </left>
      <right style="thin">
        <color theme="4" tint="0.39997558519241921"/>
      </right>
      <top/>
      <bottom style="thin">
        <color theme="4" tint="0.39997558519241921"/>
      </bottom>
      <diagonal/>
    </border>
    <border>
      <left/>
      <right style="thin">
        <color theme="4" tint="0.39997558519241921"/>
      </right>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style="medium">
        <color theme="4" tint="0.39997558519241921"/>
      </left>
      <right/>
      <top style="medium">
        <color theme="4" tint="0.39997558519241921"/>
      </top>
      <bottom style="medium">
        <color theme="4" tint="0.39997558519241921"/>
      </bottom>
      <diagonal/>
    </border>
    <border>
      <left style="thin">
        <color theme="4" tint="0.39997558519241921"/>
      </left>
      <right style="medium">
        <color theme="4" tint="0.39997558519241921"/>
      </right>
      <top style="medium">
        <color theme="4" tint="0.39997558519241921"/>
      </top>
      <bottom style="medium">
        <color theme="4" tint="0.39997558519241921"/>
      </bottom>
      <diagonal/>
    </border>
    <border>
      <left/>
      <right style="thin">
        <color theme="4" tint="0.39997558519241921"/>
      </right>
      <top style="thin">
        <color theme="4" tint="0.39997558519241921"/>
      </top>
      <bottom style="thin">
        <color theme="4" tint="0.39997558519241921"/>
      </bottom>
      <diagonal/>
    </border>
    <border>
      <left style="medium">
        <color theme="4" tint="0.39997558519241921"/>
      </left>
      <right style="medium">
        <color theme="4" tint="0.39997558519241921"/>
      </right>
      <top style="medium">
        <color theme="4" tint="0.39997558519241921"/>
      </top>
      <bottom style="medium">
        <color theme="4" tint="0.39997558519241921"/>
      </bottom>
      <diagonal/>
    </border>
    <border>
      <left/>
      <right style="thin">
        <color theme="4" tint="0.39997558519241921"/>
      </right>
      <top style="medium">
        <color theme="4" tint="0.39997558519241921"/>
      </top>
      <bottom style="medium">
        <color theme="4" tint="0.39997558519241921"/>
      </bottom>
      <diagonal/>
    </border>
    <border>
      <left style="thin">
        <color theme="4" tint="0.39997558519241921"/>
      </left>
      <right style="thin">
        <color theme="4" tint="0.39997558519241921"/>
      </right>
      <top style="medium">
        <color theme="4" tint="0.39997558519241921"/>
      </top>
      <bottom style="medium">
        <color theme="4" tint="0.39997558519241921"/>
      </bottom>
      <diagonal/>
    </border>
  </borders>
  <cellStyleXfs count="6">
    <xf numFmtId="0" fontId="0" fillId="0" borderId="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cellStyleXfs>
  <cellXfs count="107">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43" fontId="2" fillId="2" borderId="2" xfId="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4" fillId="0" borderId="0" xfId="0" applyFont="1" applyAlignment="1">
      <alignment horizontal="center" vertical="center" wrapText="1"/>
    </xf>
    <xf numFmtId="0" fontId="2" fillId="2" borderId="7" xfId="0" applyFont="1" applyFill="1" applyBorder="1" applyAlignment="1">
      <alignment horizontal="center" vertical="center" wrapText="1"/>
    </xf>
    <xf numFmtId="43" fontId="2" fillId="2" borderId="7" xfId="1"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5" fillId="0" borderId="0" xfId="0" applyFont="1" applyFill="1" applyAlignment="1">
      <alignment vertical="center"/>
    </xf>
    <xf numFmtId="0" fontId="5" fillId="0" borderId="11" xfId="0" applyFont="1" applyFill="1" applyBorder="1" applyAlignment="1">
      <alignment vertical="center"/>
    </xf>
    <xf numFmtId="10" fontId="5" fillId="0" borderId="11" xfId="3" applyNumberFormat="1" applyFont="1" applyFill="1" applyBorder="1" applyAlignment="1">
      <alignment horizontal="center" vertical="center"/>
    </xf>
    <xf numFmtId="0" fontId="5" fillId="0" borderId="11" xfId="0" applyFont="1" applyFill="1" applyBorder="1" applyAlignment="1">
      <alignment horizontal="center" vertical="center"/>
    </xf>
    <xf numFmtId="43" fontId="5" fillId="0" borderId="11" xfId="1" applyFont="1" applyFill="1" applyBorder="1" applyAlignment="1">
      <alignment horizontal="center" vertical="center"/>
    </xf>
    <xf numFmtId="9" fontId="5" fillId="0" borderId="11" xfId="3" applyFont="1" applyFill="1" applyBorder="1" applyAlignment="1">
      <alignment horizontal="center" vertical="center"/>
    </xf>
    <xf numFmtId="164" fontId="6" fillId="5" borderId="11" xfId="2" applyNumberFormat="1" applyFont="1" applyFill="1" applyBorder="1" applyAlignment="1">
      <alignment horizontal="center" vertical="center"/>
    </xf>
    <xf numFmtId="0" fontId="6" fillId="5" borderId="11" xfId="0" applyFont="1" applyFill="1" applyBorder="1" applyAlignment="1">
      <alignment horizontal="center" vertical="center"/>
    </xf>
    <xf numFmtId="10" fontId="7" fillId="6" borderId="11" xfId="0" applyNumberFormat="1" applyFont="1" applyFill="1" applyBorder="1" applyAlignment="1">
      <alignment horizontal="center" vertical="center"/>
    </xf>
    <xf numFmtId="0" fontId="5" fillId="0" borderId="11" xfId="0" applyFont="1" applyBorder="1" applyAlignment="1">
      <alignment horizontal="center" vertical="center"/>
    </xf>
    <xf numFmtId="0" fontId="4" fillId="7"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0" xfId="0" applyFont="1"/>
    <xf numFmtId="10" fontId="5" fillId="0" borderId="11" xfId="0" applyNumberFormat="1" applyFont="1" applyBorder="1" applyAlignment="1">
      <alignment horizontal="center" vertical="center"/>
    </xf>
    <xf numFmtId="10" fontId="7" fillId="0" borderId="11" xfId="0" applyNumberFormat="1" applyFont="1" applyFill="1" applyBorder="1" applyAlignment="1">
      <alignment horizontal="center" vertical="center"/>
    </xf>
    <xf numFmtId="0" fontId="4" fillId="0" borderId="11" xfId="0" applyFont="1" applyFill="1" applyBorder="1" applyAlignment="1">
      <alignment horizontal="center" vertical="center"/>
    </xf>
    <xf numFmtId="0" fontId="6"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applyAlignment="1">
      <alignment vertical="center"/>
    </xf>
    <xf numFmtId="0" fontId="5" fillId="0" borderId="0" xfId="0" applyFont="1" applyFill="1" applyAlignment="1"/>
    <xf numFmtId="0" fontId="5" fillId="0" borderId="11" xfId="0" applyFont="1" applyFill="1" applyBorder="1" applyAlignment="1"/>
    <xf numFmtId="10" fontId="5" fillId="0" borderId="11" xfId="3" applyNumberFormat="1" applyFont="1" applyFill="1" applyBorder="1" applyAlignment="1">
      <alignment horizontal="center"/>
    </xf>
    <xf numFmtId="0" fontId="5" fillId="0" borderId="11" xfId="0" applyFont="1" applyFill="1" applyBorder="1" applyAlignment="1">
      <alignment horizontal="center"/>
    </xf>
    <xf numFmtId="43" fontId="5" fillId="0" borderId="11" xfId="1" applyFont="1" applyFill="1" applyBorder="1" applyAlignment="1">
      <alignment horizontal="center"/>
    </xf>
    <xf numFmtId="164" fontId="6" fillId="5" borderId="11" xfId="2" applyNumberFormat="1" applyFont="1" applyFill="1" applyBorder="1" applyAlignment="1">
      <alignment horizontal="center"/>
    </xf>
    <xf numFmtId="0" fontId="6" fillId="5" borderId="11" xfId="0" applyFont="1" applyFill="1" applyBorder="1" applyAlignment="1">
      <alignment horizontal="center"/>
    </xf>
    <xf numFmtId="10" fontId="5" fillId="0" borderId="11" xfId="0" applyNumberFormat="1" applyFont="1" applyBorder="1" applyAlignment="1">
      <alignment horizontal="center"/>
    </xf>
    <xf numFmtId="10" fontId="7" fillId="6" borderId="11" xfId="0" applyNumberFormat="1" applyFont="1" applyFill="1" applyBorder="1" applyAlignment="1">
      <alignment horizontal="center"/>
    </xf>
    <xf numFmtId="0" fontId="4" fillId="7" borderId="11" xfId="0" applyFont="1" applyFill="1" applyBorder="1" applyAlignment="1">
      <alignment horizontal="center"/>
    </xf>
    <xf numFmtId="0" fontId="5" fillId="0" borderId="0" xfId="0" applyFont="1" applyAlignment="1"/>
    <xf numFmtId="0" fontId="5" fillId="0" borderId="0" xfId="0" applyFont="1" applyAlignment="1">
      <alignment vertical="center"/>
    </xf>
    <xf numFmtId="43" fontId="5" fillId="0" borderId="11" xfId="1" applyFont="1" applyFill="1" applyBorder="1" applyAlignment="1">
      <alignment horizontal="center" vertical="center" wrapText="1"/>
    </xf>
    <xf numFmtId="0" fontId="8" fillId="0" borderId="11" xfId="0" applyFont="1" applyBorder="1" applyAlignment="1">
      <alignment horizontal="center" vertical="center" wrapText="1"/>
    </xf>
    <xf numFmtId="0" fontId="5" fillId="0" borderId="11" xfId="0" applyFont="1" applyBorder="1" applyAlignment="1">
      <alignment horizontal="center" vertical="center" wrapText="1"/>
    </xf>
    <xf numFmtId="43" fontId="5" fillId="0" borderId="12" xfId="1" applyFont="1" applyFill="1" applyBorder="1" applyAlignment="1">
      <alignment horizontal="center" vertical="center"/>
    </xf>
    <xf numFmtId="0" fontId="7" fillId="0" borderId="11" xfId="0" applyFont="1" applyFill="1" applyBorder="1" applyAlignment="1">
      <alignment horizontal="center" vertical="center" wrapText="1"/>
    </xf>
    <xf numFmtId="165" fontId="5" fillId="0" borderId="11" xfId="4"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6" borderId="11" xfId="0" applyFont="1" applyFill="1" applyBorder="1" applyAlignment="1">
      <alignment horizontal="center" vertical="center"/>
    </xf>
    <xf numFmtId="0" fontId="5" fillId="0" borderId="11" xfId="0" applyFont="1" applyBorder="1" applyAlignment="1">
      <alignment horizontal="center" vertical="center" wrapText="1"/>
    </xf>
    <xf numFmtId="43" fontId="5" fillId="0" borderId="2" xfId="1" applyFont="1" applyFill="1" applyBorder="1" applyAlignment="1">
      <alignment horizontal="center" vertical="center"/>
    </xf>
    <xf numFmtId="9" fontId="5" fillId="0" borderId="2" xfId="3" applyFont="1" applyFill="1" applyBorder="1" applyAlignment="1">
      <alignment horizontal="center" vertical="center"/>
    </xf>
    <xf numFmtId="10" fontId="5" fillId="0" borderId="11" xfId="3" applyNumberFormat="1" applyFont="1" applyFill="1" applyBorder="1" applyAlignment="1">
      <alignment horizontal="center" vertical="center"/>
    </xf>
    <xf numFmtId="10" fontId="7" fillId="0" borderId="3" xfId="0" applyNumberFormat="1" applyFont="1" applyFill="1" applyBorder="1" applyAlignment="1">
      <alignment horizontal="center" vertical="center"/>
    </xf>
    <xf numFmtId="10" fontId="7" fillId="0" borderId="11" xfId="0" applyNumberFormat="1" applyFont="1" applyFill="1" applyBorder="1" applyAlignment="1">
      <alignment horizontal="center" vertical="center"/>
    </xf>
    <xf numFmtId="43" fontId="5" fillId="0" borderId="7" xfId="1" applyFont="1" applyFill="1" applyBorder="1" applyAlignment="1">
      <alignment horizontal="center" vertical="center"/>
    </xf>
    <xf numFmtId="9" fontId="5" fillId="0" borderId="7" xfId="3" applyFont="1" applyFill="1" applyBorder="1" applyAlignment="1">
      <alignment horizontal="center" vertical="center"/>
    </xf>
    <xf numFmtId="10" fontId="7" fillId="0" borderId="7" xfId="0" applyNumberFormat="1" applyFont="1" applyFill="1" applyBorder="1" applyAlignment="1">
      <alignment horizontal="center" vertical="center"/>
    </xf>
    <xf numFmtId="9" fontId="5" fillId="0" borderId="7" xfId="3" applyFont="1" applyFill="1" applyBorder="1" applyAlignment="1">
      <alignment horizontal="center" vertical="center"/>
    </xf>
    <xf numFmtId="10" fontId="5" fillId="0" borderId="7" xfId="3" applyNumberFormat="1" applyFont="1" applyFill="1" applyBorder="1" applyAlignment="1">
      <alignment horizontal="center" vertical="center"/>
    </xf>
    <xf numFmtId="0" fontId="10" fillId="0" borderId="0" xfId="0" applyFont="1" applyAlignment="1">
      <alignment vertical="center"/>
    </xf>
    <xf numFmtId="9" fontId="10" fillId="0" borderId="0" xfId="3" applyFont="1" applyAlignment="1">
      <alignment horizontal="center" vertical="center"/>
    </xf>
    <xf numFmtId="0" fontId="10" fillId="0" borderId="0" xfId="0" applyFont="1" applyAlignment="1">
      <alignment horizontal="center" vertical="center"/>
    </xf>
    <xf numFmtId="43" fontId="10" fillId="0" borderId="0" xfId="1" applyFont="1" applyAlignment="1">
      <alignment horizontal="center" vertical="center"/>
    </xf>
    <xf numFmtId="0" fontId="10" fillId="0" borderId="0" xfId="0" applyFont="1" applyAlignment="1">
      <alignment horizontal="center" vertical="center" wrapText="1"/>
    </xf>
    <xf numFmtId="0" fontId="10" fillId="0" borderId="0" xfId="0" applyFont="1"/>
    <xf numFmtId="0" fontId="11" fillId="0" borderId="0" xfId="0" applyFont="1" applyAlignment="1">
      <alignment vertical="center"/>
    </xf>
    <xf numFmtId="9" fontId="11" fillId="0" borderId="0" xfId="3" applyFont="1" applyAlignment="1">
      <alignment horizontal="center" vertical="center"/>
    </xf>
    <xf numFmtId="0" fontId="11" fillId="0" borderId="0" xfId="0" applyFont="1" applyAlignment="1">
      <alignment horizontal="center" vertical="center"/>
    </xf>
    <xf numFmtId="43" fontId="12" fillId="0" borderId="0" xfId="1" applyFont="1" applyFill="1" applyAlignment="1">
      <alignment horizontal="center" vertical="center"/>
    </xf>
    <xf numFmtId="43" fontId="11" fillId="0" borderId="0" xfId="1" applyFont="1" applyAlignment="1">
      <alignment horizontal="center" vertical="center"/>
    </xf>
    <xf numFmtId="0" fontId="11" fillId="0" borderId="0" xfId="0" applyFont="1" applyAlignment="1">
      <alignment horizontal="center" vertical="center" wrapText="1"/>
    </xf>
    <xf numFmtId="0" fontId="11" fillId="0" borderId="0" xfId="0" applyFont="1"/>
    <xf numFmtId="9" fontId="11" fillId="0" borderId="13" xfId="3" applyFont="1" applyBorder="1" applyAlignment="1">
      <alignment horizontal="center" vertical="center"/>
    </xf>
    <xf numFmtId="0" fontId="10" fillId="0" borderId="14" xfId="0" applyFont="1" applyBorder="1" applyAlignment="1">
      <alignment horizontal="center" vertical="center"/>
    </xf>
    <xf numFmtId="43" fontId="10" fillId="0" borderId="15" xfId="1" applyFont="1" applyFill="1" applyBorder="1" applyAlignment="1">
      <alignment horizontal="center" vertical="center"/>
    </xf>
    <xf numFmtId="43" fontId="10" fillId="0" borderId="11" xfId="1" applyFont="1" applyBorder="1" applyAlignment="1">
      <alignment horizontal="center" vertical="center"/>
    </xf>
    <xf numFmtId="0" fontId="11" fillId="0" borderId="0" xfId="0" applyFont="1" applyFill="1" applyAlignment="1">
      <alignment horizontal="center" vertical="center"/>
    </xf>
    <xf numFmtId="43" fontId="11" fillId="0" borderId="0" xfId="1" applyFont="1" applyFill="1" applyAlignment="1">
      <alignment horizontal="center" vertical="center"/>
    </xf>
    <xf numFmtId="0" fontId="10" fillId="0" borderId="16" xfId="0" applyFont="1" applyFill="1" applyBorder="1" applyAlignment="1">
      <alignment horizontal="center" vertical="center"/>
    </xf>
    <xf numFmtId="43" fontId="10" fillId="0" borderId="17" xfId="1" applyFont="1" applyFill="1" applyBorder="1" applyAlignment="1">
      <alignment horizontal="center" vertical="center"/>
    </xf>
    <xf numFmtId="43" fontId="10" fillId="0" borderId="18" xfId="1" applyFont="1" applyFill="1" applyBorder="1" applyAlignment="1">
      <alignment horizontal="center" vertical="center"/>
    </xf>
    <xf numFmtId="43" fontId="10" fillId="0" borderId="14" xfId="1" applyFont="1" applyFill="1" applyBorder="1" applyAlignment="1">
      <alignment horizontal="center" vertical="center"/>
    </xf>
    <xf numFmtId="165" fontId="11" fillId="0" borderId="0" xfId="4" applyFont="1" applyAlignment="1">
      <alignment horizontal="center" vertical="center" wrapText="1"/>
    </xf>
    <xf numFmtId="9" fontId="5" fillId="0" borderId="0" xfId="3" applyFont="1" applyAlignment="1">
      <alignment horizontal="center" vertical="center"/>
    </xf>
    <xf numFmtId="0" fontId="5" fillId="0" borderId="0" xfId="0" applyFont="1" applyFill="1" applyAlignment="1">
      <alignment horizontal="center" vertical="center"/>
    </xf>
    <xf numFmtId="43" fontId="5" fillId="0" borderId="0" xfId="1" applyFont="1" applyFill="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165" fontId="5" fillId="0" borderId="0" xfId="4" applyFont="1" applyAlignment="1">
      <alignment horizontal="center" vertical="center" wrapText="1"/>
    </xf>
    <xf numFmtId="165" fontId="5" fillId="0" borderId="0" xfId="4" applyFont="1" applyAlignment="1">
      <alignment vertical="top"/>
    </xf>
    <xf numFmtId="0" fontId="5" fillId="0" borderId="0" xfId="5" applyFont="1" applyAlignment="1">
      <alignment horizontal="center" vertical="center" wrapText="1"/>
    </xf>
    <xf numFmtId="43" fontId="4" fillId="0" borderId="0" xfId="1" applyFont="1" applyFill="1" applyAlignment="1">
      <alignment horizontal="center" vertical="center"/>
    </xf>
    <xf numFmtId="43" fontId="5" fillId="0" borderId="0" xfId="0" applyNumberFormat="1" applyFont="1" applyAlignment="1">
      <alignment vertical="center"/>
    </xf>
    <xf numFmtId="43" fontId="5" fillId="0" borderId="2" xfId="1" applyFont="1" applyFill="1" applyBorder="1" applyAlignment="1">
      <alignment horizontal="center" vertical="center"/>
    </xf>
    <xf numFmtId="43" fontId="5" fillId="0" borderId="0" xfId="1" applyFont="1" applyAlignment="1">
      <alignment horizontal="center" vertical="center"/>
    </xf>
  </cellXfs>
  <cellStyles count="6">
    <cellStyle name="Millares" xfId="1" builtinId="3"/>
    <cellStyle name="Millares 2" xfId="4"/>
    <cellStyle name="Moneda" xfId="2" builtinId="4"/>
    <cellStyle name="Normal" xfId="0" builtinId="0"/>
    <cellStyle name="Normal 2" xfId="5"/>
    <cellStyle name="Porcentaje" xfId="3" builtinId="5"/>
  </cellStyles>
  <dxfs count="33">
    <dxf>
      <fill>
        <patternFill>
          <bgColor theme="9"/>
        </patternFill>
      </fill>
    </dxf>
    <dxf>
      <fill>
        <patternFill>
          <bgColor rgb="FF00B0F0"/>
        </patternFill>
      </fill>
    </dxf>
    <dxf>
      <fill>
        <patternFill>
          <bgColor theme="5"/>
        </patternFill>
      </fill>
    </dxf>
    <dxf>
      <fill>
        <patternFill>
          <bgColor rgb="FFFF0000"/>
        </patternFill>
      </fill>
    </dxf>
    <dxf>
      <fill>
        <patternFill>
          <bgColor rgb="FF92D050"/>
        </patternFill>
      </fill>
    </dxf>
    <dxf>
      <fill>
        <patternFill>
          <bgColor theme="9"/>
        </patternFill>
      </fill>
    </dxf>
    <dxf>
      <fill>
        <patternFill>
          <bgColor rgb="FF00B0F0"/>
        </patternFill>
      </fill>
    </dxf>
    <dxf>
      <fill>
        <patternFill>
          <bgColor theme="5"/>
        </patternFill>
      </fill>
    </dxf>
    <dxf>
      <fill>
        <patternFill>
          <bgColor rgb="FFFF0000"/>
        </patternFill>
      </fill>
    </dxf>
    <dxf>
      <fill>
        <patternFill>
          <bgColor theme="9"/>
        </patternFill>
      </fill>
    </dxf>
    <dxf>
      <fill>
        <patternFill>
          <bgColor rgb="FF00B0F0"/>
        </patternFill>
      </fill>
    </dxf>
    <dxf>
      <fill>
        <patternFill>
          <bgColor theme="5"/>
        </patternFill>
      </fill>
    </dxf>
    <dxf>
      <fill>
        <patternFill>
          <bgColor rgb="FFFF0000"/>
        </patternFill>
      </fill>
    </dxf>
    <dxf>
      <fill>
        <patternFill>
          <bgColor theme="9"/>
        </patternFill>
      </fill>
    </dxf>
    <dxf>
      <fill>
        <patternFill>
          <bgColor rgb="FF00B0F0"/>
        </patternFill>
      </fill>
    </dxf>
    <dxf>
      <fill>
        <patternFill>
          <bgColor theme="5"/>
        </patternFill>
      </fill>
    </dxf>
    <dxf>
      <fill>
        <patternFill>
          <bgColor rgb="FFFF0000"/>
        </patternFill>
      </fill>
    </dxf>
    <dxf>
      <fill>
        <patternFill>
          <bgColor theme="9"/>
        </patternFill>
      </fill>
    </dxf>
    <dxf>
      <fill>
        <patternFill>
          <bgColor rgb="FF00B0F0"/>
        </patternFill>
      </fill>
    </dxf>
    <dxf>
      <fill>
        <patternFill>
          <bgColor theme="5"/>
        </patternFill>
      </fill>
    </dxf>
    <dxf>
      <fill>
        <patternFill>
          <bgColor rgb="FFFF0000"/>
        </patternFill>
      </fill>
    </dxf>
    <dxf>
      <fill>
        <patternFill>
          <bgColor theme="9"/>
        </patternFill>
      </fill>
    </dxf>
    <dxf>
      <fill>
        <patternFill>
          <bgColor theme="7"/>
        </patternFill>
      </fill>
    </dxf>
    <dxf>
      <fill>
        <patternFill>
          <bgColor theme="5"/>
        </patternFill>
      </fill>
    </dxf>
    <dxf>
      <fill>
        <patternFill>
          <bgColor rgb="FFFF0000"/>
        </patternFill>
      </fill>
    </dxf>
    <dxf>
      <fill>
        <patternFill>
          <bgColor theme="9"/>
        </patternFill>
      </fill>
    </dxf>
    <dxf>
      <fill>
        <patternFill>
          <bgColor theme="7"/>
        </patternFill>
      </fill>
    </dxf>
    <dxf>
      <fill>
        <patternFill>
          <bgColor theme="5"/>
        </patternFill>
      </fill>
    </dxf>
    <dxf>
      <fill>
        <patternFill>
          <bgColor rgb="FFFF0000"/>
        </patternFill>
      </fill>
    </dxf>
    <dxf>
      <fill>
        <patternFill>
          <bgColor theme="9"/>
        </patternFill>
      </fill>
    </dxf>
    <dxf>
      <fill>
        <patternFill>
          <bgColor theme="7"/>
        </patternFill>
      </fill>
    </dxf>
    <dxf>
      <fill>
        <patternFill>
          <bgColor theme="5"/>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3"/>
  <sheetViews>
    <sheetView tabSelected="1" zoomScale="50" zoomScaleNormal="50" workbookViewId="0">
      <pane xSplit="2" ySplit="2" topLeftCell="C3" activePane="bottomRight" state="frozen"/>
      <selection pane="topRight" activeCell="C1" sqref="C1"/>
      <selection pane="bottomLeft" activeCell="A3" sqref="A3"/>
      <selection pane="bottomRight" activeCell="D3" sqref="D3"/>
    </sheetView>
  </sheetViews>
  <sheetFormatPr baseColWidth="10" defaultRowHeight="15.75" x14ac:dyDescent="0.25"/>
  <cols>
    <col min="1" max="1" width="22.28515625" style="47" customWidth="1"/>
    <col min="2" max="2" width="59.85546875" style="47" customWidth="1"/>
    <col min="3" max="3" width="35.140625" style="47" customWidth="1"/>
    <col min="4" max="4" width="61.85546875" style="47" customWidth="1"/>
    <col min="5" max="5" width="27.85546875" style="47" customWidth="1"/>
    <col min="6" max="6" width="29.140625" style="95" customWidth="1"/>
    <col min="7" max="7" width="27.140625" style="98" customWidth="1"/>
    <col min="8" max="9" width="32.28515625" style="106" customWidth="1"/>
    <col min="10" max="10" width="28" style="106" customWidth="1"/>
    <col min="11" max="11" width="30.7109375" style="106" customWidth="1"/>
    <col min="12" max="12" width="21.7109375" style="98" customWidth="1"/>
    <col min="13" max="13" width="28.7109375" style="98" customWidth="1"/>
    <col min="14" max="15" width="18.140625" style="98" customWidth="1"/>
    <col min="16" max="16" width="33.42578125" style="98" customWidth="1"/>
    <col min="17" max="17" width="28.7109375" style="98" customWidth="1"/>
    <col min="18" max="18" width="28.42578125" style="98" customWidth="1"/>
    <col min="19" max="19" width="99.85546875" style="99" customWidth="1"/>
    <col min="20" max="20" width="82.7109375" style="99" customWidth="1"/>
    <col min="21" max="16384" width="11.42578125" style="29"/>
  </cols>
  <sheetData>
    <row r="1" spans="1:20" s="9" customFormat="1" ht="54" customHeight="1" x14ac:dyDescent="0.2">
      <c r="A1" s="1" t="s">
        <v>0</v>
      </c>
      <c r="B1" s="2" t="s">
        <v>1</v>
      </c>
      <c r="C1" s="2" t="s">
        <v>2</v>
      </c>
      <c r="D1" s="2" t="s">
        <v>3</v>
      </c>
      <c r="E1" s="2" t="s">
        <v>4</v>
      </c>
      <c r="F1" s="2" t="s">
        <v>5</v>
      </c>
      <c r="G1" s="2" t="s">
        <v>6</v>
      </c>
      <c r="H1" s="3" t="s">
        <v>7</v>
      </c>
      <c r="I1" s="3" t="s">
        <v>8</v>
      </c>
      <c r="J1" s="3" t="s">
        <v>9</v>
      </c>
      <c r="K1" s="3" t="s">
        <v>10</v>
      </c>
      <c r="L1" s="2" t="s">
        <v>11</v>
      </c>
      <c r="M1" s="4" t="s">
        <v>12</v>
      </c>
      <c r="N1" s="5" t="s">
        <v>13</v>
      </c>
      <c r="O1" s="1" t="s">
        <v>14</v>
      </c>
      <c r="P1" s="2" t="s">
        <v>15</v>
      </c>
      <c r="Q1" s="2" t="s">
        <v>16</v>
      </c>
      <c r="R1" s="6" t="s">
        <v>17</v>
      </c>
      <c r="S1" s="7" t="s">
        <v>18</v>
      </c>
      <c r="T1" s="8"/>
    </row>
    <row r="2" spans="1:20" s="9" customFormat="1" ht="95.25" customHeight="1" x14ac:dyDescent="0.2">
      <c r="A2" s="1"/>
      <c r="B2" s="10"/>
      <c r="C2" s="10"/>
      <c r="D2" s="10"/>
      <c r="E2" s="10"/>
      <c r="F2" s="10"/>
      <c r="G2" s="10"/>
      <c r="H2" s="11"/>
      <c r="I2" s="11"/>
      <c r="J2" s="11"/>
      <c r="K2" s="11"/>
      <c r="L2" s="10"/>
      <c r="M2" s="10"/>
      <c r="N2" s="12"/>
      <c r="O2" s="13"/>
      <c r="P2" s="10"/>
      <c r="Q2" s="4"/>
      <c r="R2" s="14"/>
      <c r="S2" s="15" t="s">
        <v>19</v>
      </c>
      <c r="T2" s="16" t="s">
        <v>20</v>
      </c>
    </row>
    <row r="3" spans="1:20" ht="173.25" customHeight="1" x14ac:dyDescent="0.25">
      <c r="A3" s="17" t="s">
        <v>21</v>
      </c>
      <c r="B3" s="18" t="s">
        <v>22</v>
      </c>
      <c r="C3" s="18" t="s">
        <v>23</v>
      </c>
      <c r="D3" s="18" t="s">
        <v>24</v>
      </c>
      <c r="E3" s="18" t="s">
        <v>25</v>
      </c>
      <c r="F3" s="19">
        <v>0.90469999999999995</v>
      </c>
      <c r="G3" s="20" t="s">
        <v>26</v>
      </c>
      <c r="H3" s="21">
        <v>3920452.39</v>
      </c>
      <c r="I3" s="21">
        <v>2097422.87</v>
      </c>
      <c r="J3" s="21">
        <v>1916604.62</v>
      </c>
      <c r="K3" s="22">
        <f>+I3/H3</f>
        <v>0.53499511315325532</v>
      </c>
      <c r="L3" s="19">
        <f>+J3/H3</f>
        <v>0.48887333127389415</v>
      </c>
      <c r="M3" s="23" t="s">
        <v>27</v>
      </c>
      <c r="N3" s="24" t="s">
        <v>28</v>
      </c>
      <c r="O3" s="24" t="s">
        <v>29</v>
      </c>
      <c r="P3" s="25">
        <f>+F3-L3</f>
        <v>0.4158266687261058</v>
      </c>
      <c r="Q3" s="26"/>
      <c r="R3" s="27" t="s">
        <v>30</v>
      </c>
      <c r="S3" s="28" t="s">
        <v>31</v>
      </c>
      <c r="T3" s="28"/>
    </row>
    <row r="4" spans="1:20" ht="140.25" customHeight="1" x14ac:dyDescent="0.25">
      <c r="A4" s="17" t="s">
        <v>21</v>
      </c>
      <c r="B4" s="18" t="s">
        <v>22</v>
      </c>
      <c r="C4" s="18" t="s">
        <v>23</v>
      </c>
      <c r="D4" s="18" t="s">
        <v>32</v>
      </c>
      <c r="E4" s="18" t="s">
        <v>25</v>
      </c>
      <c r="F4" s="19">
        <v>0.62080000000000002</v>
      </c>
      <c r="G4" s="20" t="s">
        <v>33</v>
      </c>
      <c r="H4" s="21">
        <v>459427.45</v>
      </c>
      <c r="I4" s="21">
        <v>186893.84</v>
      </c>
      <c r="J4" s="21">
        <v>81615.89</v>
      </c>
      <c r="K4" s="22">
        <f t="shared" ref="K4:K67" si="0">+I4/H4</f>
        <v>0.40679728649213276</v>
      </c>
      <c r="L4" s="19">
        <f>+J4/H4</f>
        <v>0.17764696036338273</v>
      </c>
      <c r="M4" s="23" t="s">
        <v>27</v>
      </c>
      <c r="N4" s="24" t="s">
        <v>28</v>
      </c>
      <c r="O4" s="24" t="s">
        <v>29</v>
      </c>
      <c r="P4" s="25">
        <f>+F4-L4</f>
        <v>0.44315303963661729</v>
      </c>
      <c r="Q4" s="25">
        <f>+F4</f>
        <v>0.62080000000000002</v>
      </c>
      <c r="R4" s="27" t="s">
        <v>30</v>
      </c>
      <c r="S4" s="28" t="s">
        <v>34</v>
      </c>
      <c r="T4" s="28"/>
    </row>
    <row r="5" spans="1:20" ht="105" customHeight="1" x14ac:dyDescent="0.25">
      <c r="A5" s="17" t="s">
        <v>21</v>
      </c>
      <c r="B5" s="18" t="s">
        <v>35</v>
      </c>
      <c r="C5" s="18" t="s">
        <v>23</v>
      </c>
      <c r="D5" s="18" t="s">
        <v>36</v>
      </c>
      <c r="E5" s="18" t="s">
        <v>25</v>
      </c>
      <c r="F5" s="19">
        <v>0.9375</v>
      </c>
      <c r="G5" s="20" t="s">
        <v>26</v>
      </c>
      <c r="H5" s="21">
        <v>152044.85999999999</v>
      </c>
      <c r="I5" s="21">
        <v>83378.62</v>
      </c>
      <c r="J5" s="21">
        <v>47565.33</v>
      </c>
      <c r="K5" s="22">
        <f>+I5/H5</f>
        <v>0.54838170787226881</v>
      </c>
      <c r="L5" s="19">
        <f>+J5/H5</f>
        <v>0.31283747441380133</v>
      </c>
      <c r="M5" s="23" t="s">
        <v>27</v>
      </c>
      <c r="N5" s="24" t="s">
        <v>28</v>
      </c>
      <c r="O5" s="24" t="s">
        <v>29</v>
      </c>
      <c r="P5" s="25">
        <f>+F5-L5</f>
        <v>0.62466252558619861</v>
      </c>
      <c r="Q5" s="26"/>
      <c r="R5" s="27" t="s">
        <v>30</v>
      </c>
      <c r="S5" s="28" t="s">
        <v>37</v>
      </c>
      <c r="T5" s="28"/>
    </row>
    <row r="6" spans="1:20" ht="50.25" customHeight="1" x14ac:dyDescent="0.25">
      <c r="A6" s="17" t="s">
        <v>21</v>
      </c>
      <c r="B6" s="18" t="s">
        <v>21</v>
      </c>
      <c r="C6" s="18" t="s">
        <v>23</v>
      </c>
      <c r="D6" s="18" t="s">
        <v>38</v>
      </c>
      <c r="E6" s="18" t="s">
        <v>25</v>
      </c>
      <c r="F6" s="19">
        <v>0</v>
      </c>
      <c r="G6" s="20" t="s">
        <v>27</v>
      </c>
      <c r="H6" s="21">
        <v>0</v>
      </c>
      <c r="I6" s="21">
        <v>0</v>
      </c>
      <c r="J6" s="21">
        <v>0</v>
      </c>
      <c r="K6" s="19" t="s">
        <v>39</v>
      </c>
      <c r="L6" s="19" t="s">
        <v>39</v>
      </c>
      <c r="M6" s="23" t="s">
        <v>40</v>
      </c>
      <c r="N6" s="24" t="s">
        <v>28</v>
      </c>
      <c r="O6" s="24" t="s">
        <v>40</v>
      </c>
      <c r="P6" s="30"/>
      <c r="Q6" s="31"/>
      <c r="R6" s="32"/>
      <c r="S6" s="33" t="s">
        <v>41</v>
      </c>
      <c r="T6" s="28"/>
    </row>
    <row r="7" spans="1:20" ht="59.25" customHeight="1" x14ac:dyDescent="0.25">
      <c r="A7" s="17" t="s">
        <v>21</v>
      </c>
      <c r="B7" s="18" t="s">
        <v>42</v>
      </c>
      <c r="C7" s="18" t="s">
        <v>23</v>
      </c>
      <c r="D7" s="18" t="s">
        <v>43</v>
      </c>
      <c r="E7" s="18" t="s">
        <v>25</v>
      </c>
      <c r="F7" s="19">
        <v>1</v>
      </c>
      <c r="G7" s="20" t="s">
        <v>26</v>
      </c>
      <c r="H7" s="21">
        <v>85000</v>
      </c>
      <c r="I7" s="21">
        <v>0</v>
      </c>
      <c r="J7" s="21">
        <v>0</v>
      </c>
      <c r="K7" s="22">
        <f t="shared" si="0"/>
        <v>0</v>
      </c>
      <c r="L7" s="19">
        <f>+J7/H7</f>
        <v>0</v>
      </c>
      <c r="M7" s="23" t="s">
        <v>27</v>
      </c>
      <c r="N7" s="24" t="s">
        <v>44</v>
      </c>
      <c r="O7" s="24" t="s">
        <v>29</v>
      </c>
      <c r="P7" s="25">
        <f>+F7-L7</f>
        <v>1</v>
      </c>
      <c r="Q7" s="26"/>
      <c r="R7" s="27" t="s">
        <v>30</v>
      </c>
      <c r="S7" s="28" t="s">
        <v>45</v>
      </c>
      <c r="T7" s="28"/>
    </row>
    <row r="8" spans="1:20" ht="189" customHeight="1" x14ac:dyDescent="0.25">
      <c r="A8" s="17" t="s">
        <v>21</v>
      </c>
      <c r="B8" s="18" t="s">
        <v>46</v>
      </c>
      <c r="C8" s="18" t="s">
        <v>23</v>
      </c>
      <c r="D8" s="18" t="s">
        <v>47</v>
      </c>
      <c r="E8" s="18" t="s">
        <v>25</v>
      </c>
      <c r="F8" s="19">
        <v>1</v>
      </c>
      <c r="G8" s="20" t="s">
        <v>26</v>
      </c>
      <c r="H8" s="21">
        <v>50815419.210000001</v>
      </c>
      <c r="I8" s="21">
        <v>45630705.289999999</v>
      </c>
      <c r="J8" s="21">
        <v>45630705.289999999</v>
      </c>
      <c r="K8" s="22">
        <f t="shared" si="0"/>
        <v>0.89796967139887929</v>
      </c>
      <c r="L8" s="19">
        <f>+J8/H8</f>
        <v>0.89796967139887929</v>
      </c>
      <c r="M8" s="23" t="s">
        <v>26</v>
      </c>
      <c r="N8" s="24" t="s">
        <v>48</v>
      </c>
      <c r="O8" s="24" t="s">
        <v>49</v>
      </c>
      <c r="P8" s="30"/>
      <c r="Q8" s="26"/>
      <c r="R8" s="27" t="s">
        <v>30</v>
      </c>
      <c r="S8" s="28" t="s">
        <v>50</v>
      </c>
      <c r="T8" s="28"/>
    </row>
    <row r="9" spans="1:20" ht="207.75" customHeight="1" x14ac:dyDescent="0.25">
      <c r="A9" s="17" t="s">
        <v>21</v>
      </c>
      <c r="B9" s="18" t="s">
        <v>51</v>
      </c>
      <c r="C9" s="18" t="s">
        <v>23</v>
      </c>
      <c r="D9" s="18" t="s">
        <v>52</v>
      </c>
      <c r="E9" s="18" t="s">
        <v>25</v>
      </c>
      <c r="F9" s="19">
        <v>0.5897</v>
      </c>
      <c r="G9" s="20" t="s">
        <v>33</v>
      </c>
      <c r="H9" s="21">
        <v>135031.04000000001</v>
      </c>
      <c r="I9" s="21">
        <v>19556.419999999998</v>
      </c>
      <c r="J9" s="21">
        <v>6715.62</v>
      </c>
      <c r="K9" s="22">
        <f t="shared" si="0"/>
        <v>0.14482907041225482</v>
      </c>
      <c r="L9" s="19">
        <f>+J9/H9</f>
        <v>4.9733898220735019E-2</v>
      </c>
      <c r="M9" s="23" t="s">
        <v>27</v>
      </c>
      <c r="N9" s="24" t="s">
        <v>28</v>
      </c>
      <c r="O9" s="24" t="s">
        <v>29</v>
      </c>
      <c r="P9" s="25">
        <f>+F9-L9</f>
        <v>0.53996610177926496</v>
      </c>
      <c r="Q9" s="25">
        <f>+F9</f>
        <v>0.5897</v>
      </c>
      <c r="R9" s="27" t="s">
        <v>30</v>
      </c>
      <c r="S9" s="28" t="s">
        <v>53</v>
      </c>
      <c r="T9" s="28"/>
    </row>
    <row r="10" spans="1:20" ht="126.75" customHeight="1" x14ac:dyDescent="0.25">
      <c r="A10" s="17" t="s">
        <v>21</v>
      </c>
      <c r="B10" s="18" t="s">
        <v>54</v>
      </c>
      <c r="C10" s="18" t="s">
        <v>23</v>
      </c>
      <c r="D10" s="18" t="s">
        <v>55</v>
      </c>
      <c r="E10" s="18" t="s">
        <v>25</v>
      </c>
      <c r="F10" s="19">
        <v>0.28570000000000001</v>
      </c>
      <c r="G10" s="20" t="s">
        <v>27</v>
      </c>
      <c r="H10" s="21"/>
      <c r="I10" s="21"/>
      <c r="J10" s="21"/>
      <c r="K10" s="22" t="e">
        <f t="shared" si="0"/>
        <v>#DIV/0!</v>
      </c>
      <c r="L10" s="19" t="s">
        <v>39</v>
      </c>
      <c r="M10" s="23" t="s">
        <v>40</v>
      </c>
      <c r="N10" s="24" t="s">
        <v>28</v>
      </c>
      <c r="O10" s="24" t="s">
        <v>40</v>
      </c>
      <c r="P10" s="30"/>
      <c r="Q10" s="25">
        <f>+F10</f>
        <v>0.28570000000000001</v>
      </c>
      <c r="R10" s="27" t="s">
        <v>30</v>
      </c>
      <c r="S10" s="28" t="s">
        <v>56</v>
      </c>
      <c r="T10" s="28"/>
    </row>
    <row r="11" spans="1:20" ht="21.75" customHeight="1" x14ac:dyDescent="0.25">
      <c r="A11" s="17" t="s">
        <v>21</v>
      </c>
      <c r="B11" s="18" t="s">
        <v>57</v>
      </c>
      <c r="C11" s="18" t="s">
        <v>23</v>
      </c>
      <c r="D11" s="18" t="s">
        <v>58</v>
      </c>
      <c r="E11" s="18" t="s">
        <v>25</v>
      </c>
      <c r="F11" s="19">
        <v>1</v>
      </c>
      <c r="G11" s="20" t="s">
        <v>26</v>
      </c>
      <c r="H11" s="21">
        <v>3714135.91</v>
      </c>
      <c r="I11" s="21">
        <v>3326105.16</v>
      </c>
      <c r="J11" s="21">
        <v>2089813</v>
      </c>
      <c r="K11" s="22">
        <f t="shared" si="0"/>
        <v>0.89552596905372805</v>
      </c>
      <c r="L11" s="19">
        <f>+J11/H11</f>
        <v>0.56266465488604045</v>
      </c>
      <c r="M11" s="23" t="s">
        <v>33</v>
      </c>
      <c r="N11" s="24" t="s">
        <v>44</v>
      </c>
      <c r="O11" s="24" t="s">
        <v>29</v>
      </c>
      <c r="P11" s="25">
        <f>+F11-L11</f>
        <v>0.43733534511395955</v>
      </c>
      <c r="Q11" s="26"/>
      <c r="R11" s="27" t="s">
        <v>30</v>
      </c>
      <c r="S11" s="28"/>
      <c r="T11" s="28"/>
    </row>
    <row r="12" spans="1:20" ht="21.75" customHeight="1" x14ac:dyDescent="0.25">
      <c r="A12" s="17" t="s">
        <v>21</v>
      </c>
      <c r="B12" s="18" t="s">
        <v>59</v>
      </c>
      <c r="C12" s="18" t="s">
        <v>23</v>
      </c>
      <c r="D12" s="18" t="s">
        <v>60</v>
      </c>
      <c r="E12" s="18" t="s">
        <v>25</v>
      </c>
      <c r="F12" s="19">
        <v>0.75409999999999999</v>
      </c>
      <c r="G12" s="20" t="s">
        <v>61</v>
      </c>
      <c r="H12" s="21">
        <v>1404275.77</v>
      </c>
      <c r="I12" s="21">
        <v>903122.48</v>
      </c>
      <c r="J12" s="21">
        <v>878334.55</v>
      </c>
      <c r="K12" s="22">
        <f t="shared" si="0"/>
        <v>0.6431233090349483</v>
      </c>
      <c r="L12" s="19">
        <f>+J12/H12</f>
        <v>0.62547155534841992</v>
      </c>
      <c r="M12" s="23" t="s">
        <v>33</v>
      </c>
      <c r="N12" s="24" t="s">
        <v>28</v>
      </c>
      <c r="O12" s="24" t="s">
        <v>29</v>
      </c>
      <c r="P12" s="30"/>
      <c r="Q12" s="26"/>
      <c r="R12" s="26"/>
      <c r="S12" s="28"/>
      <c r="T12" s="28"/>
    </row>
    <row r="13" spans="1:20" ht="61.5" customHeight="1" x14ac:dyDescent="0.25">
      <c r="A13" s="17" t="s">
        <v>21</v>
      </c>
      <c r="B13" s="18" t="s">
        <v>21</v>
      </c>
      <c r="C13" s="18" t="s">
        <v>23</v>
      </c>
      <c r="D13" s="18" t="s">
        <v>62</v>
      </c>
      <c r="E13" s="18" t="s">
        <v>25</v>
      </c>
      <c r="F13" s="19">
        <v>0.89950000000000008</v>
      </c>
      <c r="G13" s="20" t="s">
        <v>26</v>
      </c>
      <c r="H13" s="21">
        <v>0</v>
      </c>
      <c r="I13" s="21">
        <v>0</v>
      </c>
      <c r="J13" s="21">
        <v>0</v>
      </c>
      <c r="K13" s="19" t="s">
        <v>39</v>
      </c>
      <c r="L13" s="19" t="s">
        <v>39</v>
      </c>
      <c r="M13" s="23" t="s">
        <v>40</v>
      </c>
      <c r="N13" s="24" t="s">
        <v>28</v>
      </c>
      <c r="O13" s="24" t="s">
        <v>40</v>
      </c>
      <c r="P13" s="30"/>
      <c r="Q13" s="26"/>
      <c r="R13" s="26"/>
      <c r="S13" s="28" t="s">
        <v>63</v>
      </c>
      <c r="T13" s="28"/>
    </row>
    <row r="14" spans="1:20" ht="162.75" customHeight="1" x14ac:dyDescent="0.25">
      <c r="A14" s="17" t="s">
        <v>21</v>
      </c>
      <c r="B14" s="18" t="s">
        <v>64</v>
      </c>
      <c r="C14" s="18" t="s">
        <v>23</v>
      </c>
      <c r="D14" s="18" t="s">
        <v>65</v>
      </c>
      <c r="E14" s="18" t="s">
        <v>25</v>
      </c>
      <c r="F14" s="19">
        <v>0.87400000000000011</v>
      </c>
      <c r="G14" s="20" t="s">
        <v>26</v>
      </c>
      <c r="H14" s="21">
        <v>166582.56</v>
      </c>
      <c r="I14" s="21">
        <v>7565.21</v>
      </c>
      <c r="J14" s="21">
        <v>3645.21</v>
      </c>
      <c r="K14" s="22">
        <f t="shared" si="0"/>
        <v>4.541417781069039E-2</v>
      </c>
      <c r="L14" s="19">
        <f t="shared" ref="L14:L31" si="1">+J14/H14</f>
        <v>2.1882302685227072E-2</v>
      </c>
      <c r="M14" s="23" t="s">
        <v>27</v>
      </c>
      <c r="N14" s="24" t="s">
        <v>28</v>
      </c>
      <c r="O14" s="24" t="s">
        <v>29</v>
      </c>
      <c r="P14" s="25">
        <f t="shared" ref="P14:P31" si="2">+F14-L14</f>
        <v>0.85211769731477305</v>
      </c>
      <c r="Q14" s="26"/>
      <c r="R14" s="27" t="s">
        <v>30</v>
      </c>
      <c r="S14" s="28" t="s">
        <v>66</v>
      </c>
      <c r="T14" s="28"/>
    </row>
    <row r="15" spans="1:20" ht="77.25" customHeight="1" x14ac:dyDescent="0.25">
      <c r="A15" s="17" t="s">
        <v>67</v>
      </c>
      <c r="B15" s="18" t="s">
        <v>68</v>
      </c>
      <c r="C15" s="18" t="s">
        <v>69</v>
      </c>
      <c r="D15" s="18" t="s">
        <v>70</v>
      </c>
      <c r="E15" s="18" t="s">
        <v>25</v>
      </c>
      <c r="F15" s="19">
        <v>0.47499999999999998</v>
      </c>
      <c r="G15" s="20" t="s">
        <v>27</v>
      </c>
      <c r="H15" s="21">
        <v>80000</v>
      </c>
      <c r="I15" s="21">
        <v>0</v>
      </c>
      <c r="J15" s="21">
        <v>0</v>
      </c>
      <c r="K15" s="22">
        <f t="shared" si="0"/>
        <v>0</v>
      </c>
      <c r="L15" s="19">
        <f t="shared" si="1"/>
        <v>0</v>
      </c>
      <c r="M15" s="23" t="s">
        <v>27</v>
      </c>
      <c r="N15" s="24" t="s">
        <v>28</v>
      </c>
      <c r="O15" s="24" t="s">
        <v>29</v>
      </c>
      <c r="P15" s="25">
        <f t="shared" si="2"/>
        <v>0.47499999999999998</v>
      </c>
      <c r="Q15" s="25">
        <f>+F15</f>
        <v>0.47499999999999998</v>
      </c>
      <c r="R15" s="27" t="s">
        <v>30</v>
      </c>
      <c r="S15" s="34" t="s">
        <v>71</v>
      </c>
      <c r="T15" s="28"/>
    </row>
    <row r="16" spans="1:20" ht="77.25" customHeight="1" x14ac:dyDescent="0.25">
      <c r="A16" s="17" t="s">
        <v>67</v>
      </c>
      <c r="B16" s="18" t="s">
        <v>68</v>
      </c>
      <c r="C16" s="18" t="s">
        <v>69</v>
      </c>
      <c r="D16" s="18" t="s">
        <v>72</v>
      </c>
      <c r="E16" s="18" t="s">
        <v>25</v>
      </c>
      <c r="F16" s="19">
        <v>0.35</v>
      </c>
      <c r="G16" s="20" t="s">
        <v>27</v>
      </c>
      <c r="H16" s="21">
        <v>139835.72</v>
      </c>
      <c r="I16" s="21">
        <v>95938.26</v>
      </c>
      <c r="J16" s="21">
        <v>57128.74</v>
      </c>
      <c r="K16" s="22">
        <f t="shared" si="0"/>
        <v>0.68607834965200587</v>
      </c>
      <c r="L16" s="19">
        <f t="shared" si="1"/>
        <v>0.40854182321941773</v>
      </c>
      <c r="M16" s="23" t="s">
        <v>27</v>
      </c>
      <c r="N16" s="24" t="s">
        <v>28</v>
      </c>
      <c r="O16" s="24" t="s">
        <v>29</v>
      </c>
      <c r="P16" s="30"/>
      <c r="Q16" s="25">
        <f>+F16</f>
        <v>0.35</v>
      </c>
      <c r="R16" s="27" t="s">
        <v>30</v>
      </c>
      <c r="S16" s="34"/>
      <c r="T16" s="28"/>
    </row>
    <row r="17" spans="1:20" ht="33.75" customHeight="1" x14ac:dyDescent="0.25">
      <c r="A17" s="17" t="s">
        <v>67</v>
      </c>
      <c r="B17" s="18" t="s">
        <v>67</v>
      </c>
      <c r="C17" s="18" t="s">
        <v>69</v>
      </c>
      <c r="D17" s="18" t="s">
        <v>72</v>
      </c>
      <c r="E17" s="18" t="s">
        <v>25</v>
      </c>
      <c r="F17" s="19">
        <v>0.9948999999999999</v>
      </c>
      <c r="G17" s="20" t="s">
        <v>26</v>
      </c>
      <c r="H17" s="21">
        <v>143019.46</v>
      </c>
      <c r="I17" s="21">
        <v>119241.13</v>
      </c>
      <c r="J17" s="21">
        <v>67003.86</v>
      </c>
      <c r="K17" s="22">
        <f t="shared" si="0"/>
        <v>0.83374059725858296</v>
      </c>
      <c r="L17" s="19">
        <f t="shared" si="1"/>
        <v>0.46849470694407602</v>
      </c>
      <c r="M17" s="23" t="s">
        <v>27</v>
      </c>
      <c r="N17" s="24" t="s">
        <v>28</v>
      </c>
      <c r="O17" s="24" t="s">
        <v>29</v>
      </c>
      <c r="P17" s="25">
        <f t="shared" si="2"/>
        <v>0.52640529305592387</v>
      </c>
      <c r="Q17" s="26"/>
      <c r="R17" s="27" t="s">
        <v>30</v>
      </c>
      <c r="S17" s="28"/>
      <c r="T17" s="28"/>
    </row>
    <row r="18" spans="1:20" ht="33.75" customHeight="1" x14ac:dyDescent="0.25">
      <c r="A18" s="17" t="s">
        <v>67</v>
      </c>
      <c r="B18" s="18" t="s">
        <v>67</v>
      </c>
      <c r="C18" s="18" t="s">
        <v>69</v>
      </c>
      <c r="D18" s="18" t="s">
        <v>70</v>
      </c>
      <c r="E18" s="18" t="s">
        <v>25</v>
      </c>
      <c r="F18" s="19">
        <v>1</v>
      </c>
      <c r="G18" s="20" t="s">
        <v>26</v>
      </c>
      <c r="H18" s="21">
        <v>1089130.58</v>
      </c>
      <c r="I18" s="21">
        <v>804487.36</v>
      </c>
      <c r="J18" s="21">
        <v>517814.95</v>
      </c>
      <c r="K18" s="22">
        <f t="shared" si="0"/>
        <v>0.73865097057508011</v>
      </c>
      <c r="L18" s="19">
        <f t="shared" si="1"/>
        <v>0.47543881285566325</v>
      </c>
      <c r="M18" s="23" t="s">
        <v>27</v>
      </c>
      <c r="N18" s="24" t="s">
        <v>44</v>
      </c>
      <c r="O18" s="24" t="s">
        <v>29</v>
      </c>
      <c r="P18" s="25">
        <f t="shared" si="2"/>
        <v>0.52456118714433675</v>
      </c>
      <c r="Q18" s="26"/>
      <c r="R18" s="27" t="s">
        <v>30</v>
      </c>
      <c r="S18" s="28"/>
      <c r="T18" s="28"/>
    </row>
    <row r="19" spans="1:20" ht="93.75" customHeight="1" x14ac:dyDescent="0.25">
      <c r="A19" s="18" t="s">
        <v>73</v>
      </c>
      <c r="B19" s="18" t="s">
        <v>73</v>
      </c>
      <c r="C19" s="18" t="s">
        <v>23</v>
      </c>
      <c r="D19" s="18" t="s">
        <v>74</v>
      </c>
      <c r="E19" s="18" t="s">
        <v>25</v>
      </c>
      <c r="F19" s="19">
        <v>0.4</v>
      </c>
      <c r="G19" s="20" t="s">
        <v>27</v>
      </c>
      <c r="H19" s="21">
        <v>397695.18</v>
      </c>
      <c r="I19" s="21">
        <v>6350.4</v>
      </c>
      <c r="J19" s="21">
        <v>6350.4</v>
      </c>
      <c r="K19" s="22">
        <f t="shared" si="0"/>
        <v>1.5968008463165179E-2</v>
      </c>
      <c r="L19" s="19">
        <f t="shared" si="1"/>
        <v>1.5968008463165179E-2</v>
      </c>
      <c r="M19" s="23" t="s">
        <v>27</v>
      </c>
      <c r="N19" s="24" t="s">
        <v>28</v>
      </c>
      <c r="O19" s="24" t="s">
        <v>29</v>
      </c>
      <c r="P19" s="25">
        <f t="shared" si="2"/>
        <v>0.38403199153683487</v>
      </c>
      <c r="Q19" s="25">
        <f>+F19</f>
        <v>0.4</v>
      </c>
      <c r="R19" s="27" t="s">
        <v>30</v>
      </c>
      <c r="S19" s="28" t="s">
        <v>75</v>
      </c>
      <c r="T19" s="28"/>
    </row>
    <row r="20" spans="1:20" ht="116.25" customHeight="1" x14ac:dyDescent="0.25">
      <c r="A20" s="18" t="s">
        <v>73</v>
      </c>
      <c r="B20" s="18" t="s">
        <v>73</v>
      </c>
      <c r="C20" s="18" t="s">
        <v>23</v>
      </c>
      <c r="D20" s="18" t="s">
        <v>76</v>
      </c>
      <c r="E20" s="18" t="s">
        <v>25</v>
      </c>
      <c r="F20" s="19">
        <v>0.94599999999999995</v>
      </c>
      <c r="G20" s="20" t="s">
        <v>26</v>
      </c>
      <c r="H20" s="21">
        <v>3140839.19</v>
      </c>
      <c r="I20" s="21">
        <v>2492069.92</v>
      </c>
      <c r="J20" s="21">
        <v>2492069.9</v>
      </c>
      <c r="K20" s="22">
        <f t="shared" si="0"/>
        <v>0.79344078739669566</v>
      </c>
      <c r="L20" s="19">
        <f t="shared" si="1"/>
        <v>0.79344078102897075</v>
      </c>
      <c r="M20" s="23" t="s">
        <v>61</v>
      </c>
      <c r="N20" s="24" t="s">
        <v>28</v>
      </c>
      <c r="O20" s="24" t="s">
        <v>29</v>
      </c>
      <c r="P20" s="30"/>
      <c r="Q20" s="26"/>
      <c r="R20" s="26"/>
      <c r="S20" s="28"/>
      <c r="T20" s="28"/>
    </row>
    <row r="21" spans="1:20" ht="21.75" customHeight="1" x14ac:dyDescent="0.25">
      <c r="A21" s="35" t="s">
        <v>77</v>
      </c>
      <c r="B21" s="18" t="s">
        <v>78</v>
      </c>
      <c r="C21" s="18" t="s">
        <v>79</v>
      </c>
      <c r="D21" s="18" t="s">
        <v>80</v>
      </c>
      <c r="E21" s="18" t="s">
        <v>25</v>
      </c>
      <c r="F21" s="19">
        <v>1</v>
      </c>
      <c r="G21" s="20" t="s">
        <v>26</v>
      </c>
      <c r="H21" s="21">
        <v>61983793.799999997</v>
      </c>
      <c r="I21" s="21">
        <v>55343643.490000002</v>
      </c>
      <c r="J21" s="21">
        <v>53092316.609999999</v>
      </c>
      <c r="K21" s="22">
        <f t="shared" si="0"/>
        <v>0.89287279943810094</v>
      </c>
      <c r="L21" s="19">
        <f t="shared" si="1"/>
        <v>0.85655158155227351</v>
      </c>
      <c r="M21" s="23" t="s">
        <v>26</v>
      </c>
      <c r="N21" s="24" t="s">
        <v>48</v>
      </c>
      <c r="O21" s="24" t="s">
        <v>49</v>
      </c>
      <c r="P21" s="30"/>
      <c r="Q21" s="26"/>
      <c r="R21" s="26"/>
      <c r="S21" s="28"/>
      <c r="T21" s="28"/>
    </row>
    <row r="22" spans="1:20" ht="159.75" customHeight="1" x14ac:dyDescent="0.25">
      <c r="A22" s="35" t="s">
        <v>77</v>
      </c>
      <c r="B22" s="18" t="s">
        <v>81</v>
      </c>
      <c r="C22" s="18" t="s">
        <v>79</v>
      </c>
      <c r="D22" s="18" t="s">
        <v>82</v>
      </c>
      <c r="E22" s="18" t="s">
        <v>25</v>
      </c>
      <c r="F22" s="19">
        <v>1</v>
      </c>
      <c r="G22" s="20" t="s">
        <v>26</v>
      </c>
      <c r="H22" s="21">
        <v>12550102.779999999</v>
      </c>
      <c r="I22" s="21">
        <v>10808947.24</v>
      </c>
      <c r="J22" s="21">
        <v>8647204.8900000006</v>
      </c>
      <c r="K22" s="22">
        <f t="shared" si="0"/>
        <v>0.86126364297392632</v>
      </c>
      <c r="L22" s="19">
        <f t="shared" si="1"/>
        <v>0.68901466717709237</v>
      </c>
      <c r="M22" s="23" t="s">
        <v>33</v>
      </c>
      <c r="N22" s="24" t="s">
        <v>48</v>
      </c>
      <c r="O22" s="24" t="s">
        <v>29</v>
      </c>
      <c r="P22" s="25">
        <f t="shared" si="2"/>
        <v>0.31098533282290763</v>
      </c>
      <c r="Q22" s="26"/>
      <c r="R22" s="27" t="s">
        <v>30</v>
      </c>
      <c r="S22" s="28" t="s">
        <v>83</v>
      </c>
      <c r="T22" s="28"/>
    </row>
    <row r="23" spans="1:20" ht="50.25" customHeight="1" x14ac:dyDescent="0.25">
      <c r="A23" s="35" t="s">
        <v>77</v>
      </c>
      <c r="B23" s="18" t="s">
        <v>81</v>
      </c>
      <c r="C23" s="18" t="s">
        <v>79</v>
      </c>
      <c r="D23" s="18" t="s">
        <v>84</v>
      </c>
      <c r="E23" s="18" t="s">
        <v>25</v>
      </c>
      <c r="F23" s="19">
        <v>0.5625</v>
      </c>
      <c r="G23" s="20" t="s">
        <v>33</v>
      </c>
      <c r="H23" s="21">
        <v>321138.15999999997</v>
      </c>
      <c r="I23" s="21">
        <v>321112.98</v>
      </c>
      <c r="J23" s="21">
        <v>301182.15999999997</v>
      </c>
      <c r="K23" s="22">
        <f t="shared" si="0"/>
        <v>0.9999215913798597</v>
      </c>
      <c r="L23" s="19">
        <f t="shared" si="1"/>
        <v>0.93785852170293305</v>
      </c>
      <c r="M23" s="23" t="s">
        <v>26</v>
      </c>
      <c r="N23" s="24" t="s">
        <v>28</v>
      </c>
      <c r="O23" s="24" t="s">
        <v>29</v>
      </c>
      <c r="P23" s="25">
        <f t="shared" si="2"/>
        <v>-0.37535852170293305</v>
      </c>
      <c r="Q23" s="25">
        <f>+F23</f>
        <v>0.5625</v>
      </c>
      <c r="R23" s="27" t="s">
        <v>30</v>
      </c>
      <c r="S23" s="28" t="s">
        <v>85</v>
      </c>
      <c r="T23" s="28"/>
    </row>
    <row r="24" spans="1:20" ht="56.25" customHeight="1" x14ac:dyDescent="0.25">
      <c r="A24" s="35" t="s">
        <v>77</v>
      </c>
      <c r="B24" s="18" t="s">
        <v>81</v>
      </c>
      <c r="C24" s="18" t="s">
        <v>79</v>
      </c>
      <c r="D24" s="18" t="s">
        <v>86</v>
      </c>
      <c r="E24" s="18" t="s">
        <v>25</v>
      </c>
      <c r="F24" s="19">
        <v>0.37770000000000004</v>
      </c>
      <c r="G24" s="20" t="s">
        <v>27</v>
      </c>
      <c r="H24" s="21">
        <v>3354705.43</v>
      </c>
      <c r="I24" s="21">
        <v>2256562.75</v>
      </c>
      <c r="J24" s="21">
        <v>2256447.5499999998</v>
      </c>
      <c r="K24" s="22">
        <f t="shared" si="0"/>
        <v>0.67265600425608751</v>
      </c>
      <c r="L24" s="19">
        <f t="shared" si="1"/>
        <v>0.67262166443031024</v>
      </c>
      <c r="M24" s="23" t="s">
        <v>33</v>
      </c>
      <c r="N24" s="24" t="s">
        <v>28</v>
      </c>
      <c r="O24" s="24" t="s">
        <v>29</v>
      </c>
      <c r="P24" s="25">
        <f t="shared" si="2"/>
        <v>-0.2949216644303102</v>
      </c>
      <c r="Q24" s="25">
        <f>+F24</f>
        <v>0.37770000000000004</v>
      </c>
      <c r="R24" s="27" t="s">
        <v>30</v>
      </c>
      <c r="S24" s="28" t="s">
        <v>87</v>
      </c>
      <c r="T24" s="28"/>
    </row>
    <row r="25" spans="1:20" ht="21.75" customHeight="1" x14ac:dyDescent="0.25">
      <c r="A25" s="35" t="s">
        <v>77</v>
      </c>
      <c r="B25" s="18" t="s">
        <v>88</v>
      </c>
      <c r="C25" s="18" t="s">
        <v>89</v>
      </c>
      <c r="D25" s="18" t="s">
        <v>90</v>
      </c>
      <c r="E25" s="18" t="s">
        <v>25</v>
      </c>
      <c r="F25" s="19">
        <v>1</v>
      </c>
      <c r="G25" s="20" t="s">
        <v>26</v>
      </c>
      <c r="H25" s="21">
        <v>483115.32</v>
      </c>
      <c r="I25" s="21">
        <v>211489.18</v>
      </c>
      <c r="J25" s="21">
        <v>211489.18</v>
      </c>
      <c r="K25" s="22">
        <f t="shared" si="0"/>
        <v>0.43776127819751193</v>
      </c>
      <c r="L25" s="19">
        <f t="shared" si="1"/>
        <v>0.43776127819751193</v>
      </c>
      <c r="M25" s="23" t="s">
        <v>27</v>
      </c>
      <c r="N25" s="24" t="s">
        <v>48</v>
      </c>
      <c r="O25" s="24" t="s">
        <v>29</v>
      </c>
      <c r="P25" s="25">
        <f t="shared" si="2"/>
        <v>0.56223872180248802</v>
      </c>
      <c r="Q25" s="26"/>
      <c r="R25" s="27" t="s">
        <v>30</v>
      </c>
      <c r="S25" s="34" t="s">
        <v>91</v>
      </c>
      <c r="T25" s="34" t="s">
        <v>92</v>
      </c>
    </row>
    <row r="26" spans="1:20" ht="21.75" customHeight="1" x14ac:dyDescent="0.25">
      <c r="A26" s="35" t="s">
        <v>77</v>
      </c>
      <c r="B26" s="18" t="s">
        <v>88</v>
      </c>
      <c r="C26" s="18" t="s">
        <v>89</v>
      </c>
      <c r="D26" s="18" t="s">
        <v>93</v>
      </c>
      <c r="E26" s="18" t="s">
        <v>25</v>
      </c>
      <c r="F26" s="19">
        <v>1</v>
      </c>
      <c r="G26" s="20" t="s">
        <v>26</v>
      </c>
      <c r="H26" s="21">
        <v>208996.76</v>
      </c>
      <c r="I26" s="21">
        <v>191814.96</v>
      </c>
      <c r="J26" s="21">
        <v>97174.96</v>
      </c>
      <c r="K26" s="22">
        <f t="shared" si="0"/>
        <v>0.91778915615725332</v>
      </c>
      <c r="L26" s="19">
        <f t="shared" si="1"/>
        <v>0.46495916970196094</v>
      </c>
      <c r="M26" s="23" t="s">
        <v>27</v>
      </c>
      <c r="N26" s="24" t="s">
        <v>48</v>
      </c>
      <c r="O26" s="24" t="s">
        <v>29</v>
      </c>
      <c r="P26" s="25">
        <f t="shared" si="2"/>
        <v>0.53504083029803906</v>
      </c>
      <c r="Q26" s="26"/>
      <c r="R26" s="27" t="s">
        <v>30</v>
      </c>
      <c r="S26" s="34"/>
      <c r="T26" s="34"/>
    </row>
    <row r="27" spans="1:20" ht="21.75" customHeight="1" x14ac:dyDescent="0.25">
      <c r="A27" s="35" t="s">
        <v>77</v>
      </c>
      <c r="B27" s="18" t="s">
        <v>88</v>
      </c>
      <c r="C27" s="18" t="s">
        <v>94</v>
      </c>
      <c r="D27" s="18" t="s">
        <v>95</v>
      </c>
      <c r="E27" s="18" t="s">
        <v>25</v>
      </c>
      <c r="F27" s="19">
        <v>0.85829999999999995</v>
      </c>
      <c r="G27" s="20" t="s">
        <v>26</v>
      </c>
      <c r="H27" s="21">
        <v>532076.26</v>
      </c>
      <c r="I27" s="21">
        <v>421118.69</v>
      </c>
      <c r="J27" s="21">
        <v>367771.86</v>
      </c>
      <c r="K27" s="22">
        <f t="shared" si="0"/>
        <v>0.79146303200973489</v>
      </c>
      <c r="L27" s="19">
        <f t="shared" si="1"/>
        <v>0.69120140785833961</v>
      </c>
      <c r="M27" s="23" t="s">
        <v>33</v>
      </c>
      <c r="N27" s="24" t="s">
        <v>28</v>
      </c>
      <c r="O27" s="24" t="s">
        <v>29</v>
      </c>
      <c r="P27" s="30"/>
      <c r="Q27" s="26"/>
      <c r="R27" s="26"/>
      <c r="S27" s="34"/>
      <c r="T27" s="34"/>
    </row>
    <row r="28" spans="1:20" ht="21.75" customHeight="1" x14ac:dyDescent="0.25">
      <c r="A28" s="35" t="s">
        <v>77</v>
      </c>
      <c r="B28" s="18" t="s">
        <v>88</v>
      </c>
      <c r="C28" s="18" t="s">
        <v>94</v>
      </c>
      <c r="D28" s="18" t="s">
        <v>96</v>
      </c>
      <c r="E28" s="18" t="s">
        <v>25</v>
      </c>
      <c r="F28" s="19">
        <v>0.97920000000000007</v>
      </c>
      <c r="G28" s="20" t="s">
        <v>26</v>
      </c>
      <c r="H28" s="21">
        <v>28517.3</v>
      </c>
      <c r="I28" s="21">
        <v>27351.68</v>
      </c>
      <c r="J28" s="21">
        <v>27351.68</v>
      </c>
      <c r="K28" s="22">
        <f t="shared" si="0"/>
        <v>0.95912586394925192</v>
      </c>
      <c r="L28" s="19">
        <f t="shared" si="1"/>
        <v>0.95912586394925192</v>
      </c>
      <c r="M28" s="23" t="s">
        <v>26</v>
      </c>
      <c r="N28" s="24" t="s">
        <v>28</v>
      </c>
      <c r="O28" s="24" t="s">
        <v>29</v>
      </c>
      <c r="P28" s="30"/>
      <c r="Q28" s="26"/>
      <c r="R28" s="26"/>
      <c r="S28" s="34"/>
      <c r="T28" s="34"/>
    </row>
    <row r="29" spans="1:20" ht="21.75" customHeight="1" x14ac:dyDescent="0.25">
      <c r="A29" s="35" t="s">
        <v>77</v>
      </c>
      <c r="B29" s="18" t="s">
        <v>88</v>
      </c>
      <c r="C29" s="18" t="s">
        <v>97</v>
      </c>
      <c r="D29" s="18" t="s">
        <v>98</v>
      </c>
      <c r="E29" s="18" t="s">
        <v>25</v>
      </c>
      <c r="F29" s="19">
        <v>1</v>
      </c>
      <c r="G29" s="20" t="s">
        <v>26</v>
      </c>
      <c r="H29" s="21">
        <v>149047.53</v>
      </c>
      <c r="I29" s="21">
        <v>23215.26</v>
      </c>
      <c r="J29" s="21">
        <v>23215.26</v>
      </c>
      <c r="K29" s="22">
        <f t="shared" si="0"/>
        <v>0.15575742851961383</v>
      </c>
      <c r="L29" s="19">
        <f t="shared" si="1"/>
        <v>0.15575742851961383</v>
      </c>
      <c r="M29" s="23" t="s">
        <v>27</v>
      </c>
      <c r="N29" s="24" t="s">
        <v>48</v>
      </c>
      <c r="O29" s="24" t="s">
        <v>29</v>
      </c>
      <c r="P29" s="25">
        <f t="shared" si="2"/>
        <v>0.84424257148038617</v>
      </c>
      <c r="Q29" s="26"/>
      <c r="R29" s="27" t="s">
        <v>30</v>
      </c>
      <c r="S29" s="34"/>
      <c r="T29" s="34"/>
    </row>
    <row r="30" spans="1:20" ht="21.75" customHeight="1" x14ac:dyDescent="0.25">
      <c r="A30" s="35" t="s">
        <v>77</v>
      </c>
      <c r="B30" s="18" t="s">
        <v>88</v>
      </c>
      <c r="C30" s="18" t="s">
        <v>97</v>
      </c>
      <c r="D30" s="18" t="s">
        <v>99</v>
      </c>
      <c r="E30" s="18" t="s">
        <v>25</v>
      </c>
      <c r="F30" s="19">
        <v>1</v>
      </c>
      <c r="G30" s="20" t="s">
        <v>26</v>
      </c>
      <c r="H30" s="21">
        <v>91627.34</v>
      </c>
      <c r="I30" s="21">
        <v>20960.28</v>
      </c>
      <c r="J30" s="21">
        <v>20960.28</v>
      </c>
      <c r="K30" s="22">
        <f t="shared" si="0"/>
        <v>0.22875574037181479</v>
      </c>
      <c r="L30" s="19">
        <f t="shared" si="1"/>
        <v>0.22875574037181479</v>
      </c>
      <c r="M30" s="23" t="s">
        <v>27</v>
      </c>
      <c r="N30" s="24" t="s">
        <v>48</v>
      </c>
      <c r="O30" s="24" t="s">
        <v>29</v>
      </c>
      <c r="P30" s="25">
        <f t="shared" si="2"/>
        <v>0.77124425962818521</v>
      </c>
      <c r="Q30" s="26"/>
      <c r="R30" s="27" t="s">
        <v>30</v>
      </c>
      <c r="S30" s="34"/>
      <c r="T30" s="34"/>
    </row>
    <row r="31" spans="1:20" ht="21.75" customHeight="1" x14ac:dyDescent="0.25">
      <c r="A31" s="35" t="s">
        <v>77</v>
      </c>
      <c r="B31" s="18" t="s">
        <v>88</v>
      </c>
      <c r="C31" s="18" t="s">
        <v>100</v>
      </c>
      <c r="D31" s="18" t="s">
        <v>101</v>
      </c>
      <c r="E31" s="18" t="s">
        <v>25</v>
      </c>
      <c r="F31" s="19">
        <v>1</v>
      </c>
      <c r="G31" s="20" t="s">
        <v>26</v>
      </c>
      <c r="H31" s="21">
        <v>343481.72</v>
      </c>
      <c r="I31" s="21">
        <v>230022.65</v>
      </c>
      <c r="J31" s="21">
        <v>230022.65</v>
      </c>
      <c r="K31" s="22">
        <f t="shared" si="0"/>
        <v>0.6696794519370638</v>
      </c>
      <c r="L31" s="19">
        <f t="shared" si="1"/>
        <v>0.6696794519370638</v>
      </c>
      <c r="M31" s="23" t="s">
        <v>33</v>
      </c>
      <c r="N31" s="24" t="s">
        <v>48</v>
      </c>
      <c r="O31" s="24" t="s">
        <v>29</v>
      </c>
      <c r="P31" s="25">
        <f t="shared" si="2"/>
        <v>0.3303205480629362</v>
      </c>
      <c r="Q31" s="26"/>
      <c r="R31" s="27" t="s">
        <v>30</v>
      </c>
      <c r="S31" s="34"/>
      <c r="T31" s="34"/>
    </row>
    <row r="32" spans="1:20" ht="21.75" customHeight="1" x14ac:dyDescent="0.25">
      <c r="A32" s="35" t="s">
        <v>77</v>
      </c>
      <c r="B32" s="18" t="s">
        <v>88</v>
      </c>
      <c r="C32" s="18" t="s">
        <v>100</v>
      </c>
      <c r="D32" s="18" t="s">
        <v>102</v>
      </c>
      <c r="E32" s="18" t="s">
        <v>25</v>
      </c>
      <c r="F32" s="19">
        <v>1</v>
      </c>
      <c r="G32" s="20" t="s">
        <v>26</v>
      </c>
      <c r="H32" s="21">
        <v>0</v>
      </c>
      <c r="I32" s="21">
        <v>0</v>
      </c>
      <c r="J32" s="21">
        <v>0</v>
      </c>
      <c r="K32" s="19" t="s">
        <v>39</v>
      </c>
      <c r="L32" s="19" t="s">
        <v>39</v>
      </c>
      <c r="M32" s="23" t="s">
        <v>40</v>
      </c>
      <c r="N32" s="24" t="s">
        <v>48</v>
      </c>
      <c r="O32" s="24" t="s">
        <v>40</v>
      </c>
      <c r="P32" s="30"/>
      <c r="Q32" s="26"/>
      <c r="R32" s="26"/>
      <c r="S32" s="34"/>
      <c r="T32" s="34"/>
    </row>
    <row r="33" spans="1:20" ht="21.75" customHeight="1" x14ac:dyDescent="0.25">
      <c r="A33" s="35" t="s">
        <v>77</v>
      </c>
      <c r="B33" s="18" t="s">
        <v>88</v>
      </c>
      <c r="C33" s="18" t="s">
        <v>79</v>
      </c>
      <c r="D33" s="18" t="s">
        <v>103</v>
      </c>
      <c r="E33" s="18" t="s">
        <v>25</v>
      </c>
      <c r="F33" s="19">
        <v>1</v>
      </c>
      <c r="G33" s="20" t="s">
        <v>26</v>
      </c>
      <c r="H33" s="21">
        <v>94851.06</v>
      </c>
      <c r="I33" s="21">
        <v>8004.95</v>
      </c>
      <c r="J33" s="21">
        <v>8004.95</v>
      </c>
      <c r="K33" s="22">
        <f t="shared" si="0"/>
        <v>8.4394945085484549E-2</v>
      </c>
      <c r="L33" s="19">
        <f>+J33/H33</f>
        <v>8.4394945085484549E-2</v>
      </c>
      <c r="M33" s="23" t="s">
        <v>27</v>
      </c>
      <c r="N33" s="24" t="s">
        <v>48</v>
      </c>
      <c r="O33" s="24" t="s">
        <v>29</v>
      </c>
      <c r="P33" s="25">
        <f>+F33-L33</f>
        <v>0.91560505491451549</v>
      </c>
      <c r="Q33" s="26"/>
      <c r="R33" s="27" t="s">
        <v>30</v>
      </c>
      <c r="S33" s="34"/>
      <c r="T33" s="34"/>
    </row>
    <row r="34" spans="1:20" ht="21.75" customHeight="1" x14ac:dyDescent="0.25">
      <c r="A34" s="35" t="s">
        <v>77</v>
      </c>
      <c r="B34" s="18" t="s">
        <v>88</v>
      </c>
      <c r="C34" s="18" t="s">
        <v>97</v>
      </c>
      <c r="D34" s="18" t="s">
        <v>104</v>
      </c>
      <c r="E34" s="18" t="s">
        <v>25</v>
      </c>
      <c r="F34" s="19">
        <v>1</v>
      </c>
      <c r="G34" s="20" t="s">
        <v>26</v>
      </c>
      <c r="H34" s="21">
        <v>258000</v>
      </c>
      <c r="I34" s="21">
        <v>4579.68</v>
      </c>
      <c r="J34" s="21">
        <v>4579.68</v>
      </c>
      <c r="K34" s="22">
        <f t="shared" si="0"/>
        <v>1.7750697674418607E-2</v>
      </c>
      <c r="L34" s="19">
        <f>+J34/H34</f>
        <v>1.7750697674418607E-2</v>
      </c>
      <c r="M34" s="23" t="s">
        <v>27</v>
      </c>
      <c r="N34" s="24" t="s">
        <v>48</v>
      </c>
      <c r="O34" s="24" t="s">
        <v>29</v>
      </c>
      <c r="P34" s="25">
        <f>+F34-L34</f>
        <v>0.98224930232558139</v>
      </c>
      <c r="Q34" s="26"/>
      <c r="R34" s="27" t="s">
        <v>30</v>
      </c>
      <c r="S34" s="34"/>
      <c r="T34" s="34"/>
    </row>
    <row r="35" spans="1:20" ht="21.75" customHeight="1" x14ac:dyDescent="0.25">
      <c r="A35" s="18" t="s">
        <v>105</v>
      </c>
      <c r="B35" s="18" t="s">
        <v>106</v>
      </c>
      <c r="C35" s="18" t="s">
        <v>23</v>
      </c>
      <c r="D35" s="18" t="s">
        <v>107</v>
      </c>
      <c r="E35" s="18" t="s">
        <v>25</v>
      </c>
      <c r="F35" s="19">
        <v>0.99569999999999992</v>
      </c>
      <c r="G35" s="20" t="s">
        <v>26</v>
      </c>
      <c r="H35" s="21">
        <v>3705848.96</v>
      </c>
      <c r="I35" s="21">
        <v>3462049.83</v>
      </c>
      <c r="J35" s="21">
        <v>3399435.27</v>
      </c>
      <c r="K35" s="22">
        <f t="shared" si="0"/>
        <v>0.93421234037557754</v>
      </c>
      <c r="L35" s="19">
        <f>+J35/H35</f>
        <v>0.91731619574695245</v>
      </c>
      <c r="M35" s="23" t="s">
        <v>26</v>
      </c>
      <c r="N35" s="24" t="s">
        <v>28</v>
      </c>
      <c r="O35" s="24" t="s">
        <v>29</v>
      </c>
      <c r="P35" s="30"/>
      <c r="Q35" s="26"/>
      <c r="R35" s="26"/>
      <c r="S35" s="34"/>
      <c r="T35" s="34"/>
    </row>
    <row r="36" spans="1:20" ht="21.75" customHeight="1" x14ac:dyDescent="0.25">
      <c r="A36" s="17" t="s">
        <v>108</v>
      </c>
      <c r="B36" s="18" t="s">
        <v>109</v>
      </c>
      <c r="C36" s="18" t="s">
        <v>23</v>
      </c>
      <c r="D36" s="18" t="s">
        <v>110</v>
      </c>
      <c r="E36" s="18" t="s">
        <v>25</v>
      </c>
      <c r="F36" s="19">
        <v>1</v>
      </c>
      <c r="G36" s="20" t="s">
        <v>26</v>
      </c>
      <c r="H36" s="21"/>
      <c r="I36" s="21"/>
      <c r="J36" s="21"/>
      <c r="K36" s="22" t="e">
        <f>+I36/H36</f>
        <v>#DIV/0!</v>
      </c>
      <c r="L36" s="19" t="s">
        <v>39</v>
      </c>
      <c r="M36" s="23" t="s">
        <v>40</v>
      </c>
      <c r="N36" s="24" t="s">
        <v>48</v>
      </c>
      <c r="O36" s="24" t="s">
        <v>40</v>
      </c>
      <c r="P36" s="30"/>
      <c r="Q36" s="26"/>
      <c r="R36" s="26"/>
      <c r="S36" s="34"/>
      <c r="T36" s="34"/>
    </row>
    <row r="37" spans="1:20" ht="21.75" customHeight="1" x14ac:dyDescent="0.25">
      <c r="A37" s="17" t="s">
        <v>108</v>
      </c>
      <c r="B37" s="18" t="s">
        <v>111</v>
      </c>
      <c r="C37" s="18" t="s">
        <v>23</v>
      </c>
      <c r="D37" s="18" t="s">
        <v>112</v>
      </c>
      <c r="E37" s="18" t="s">
        <v>25</v>
      </c>
      <c r="F37" s="19">
        <v>1</v>
      </c>
      <c r="G37" s="20" t="s">
        <v>26</v>
      </c>
      <c r="H37" s="21"/>
      <c r="I37" s="21"/>
      <c r="J37" s="21"/>
      <c r="K37" s="22" t="e">
        <f>+I37/H37</f>
        <v>#DIV/0!</v>
      </c>
      <c r="L37" s="19" t="s">
        <v>39</v>
      </c>
      <c r="M37" s="23" t="s">
        <v>40</v>
      </c>
      <c r="N37" s="24" t="s">
        <v>48</v>
      </c>
      <c r="O37" s="24" t="s">
        <v>40</v>
      </c>
      <c r="P37" s="30"/>
      <c r="Q37" s="26"/>
      <c r="R37" s="26"/>
      <c r="S37" s="34"/>
      <c r="T37" s="34"/>
    </row>
    <row r="38" spans="1:20" ht="21.75" customHeight="1" x14ac:dyDescent="0.25">
      <c r="A38" s="17" t="s">
        <v>108</v>
      </c>
      <c r="B38" s="18" t="s">
        <v>113</v>
      </c>
      <c r="C38" s="18" t="s">
        <v>23</v>
      </c>
      <c r="D38" s="18" t="s">
        <v>114</v>
      </c>
      <c r="E38" s="18" t="s">
        <v>25</v>
      </c>
      <c r="F38" s="19">
        <v>0.85709999999999997</v>
      </c>
      <c r="G38" s="20" t="s">
        <v>26</v>
      </c>
      <c r="H38" s="21">
        <v>99488.98</v>
      </c>
      <c r="I38" s="21">
        <v>99488.98</v>
      </c>
      <c r="J38" s="21">
        <v>99488.98</v>
      </c>
      <c r="K38" s="22">
        <f>+I38/H38</f>
        <v>1</v>
      </c>
      <c r="L38" s="19">
        <f>+J38/H38</f>
        <v>1</v>
      </c>
      <c r="M38" s="23" t="s">
        <v>26</v>
      </c>
      <c r="N38" s="24" t="s">
        <v>28</v>
      </c>
      <c r="O38" s="24" t="s">
        <v>29</v>
      </c>
      <c r="P38" s="30"/>
      <c r="Q38" s="26"/>
      <c r="R38" s="26"/>
      <c r="S38" s="34"/>
      <c r="T38" s="34"/>
    </row>
    <row r="39" spans="1:20" ht="21.75" customHeight="1" x14ac:dyDescent="0.25">
      <c r="A39" s="17" t="s">
        <v>108</v>
      </c>
      <c r="B39" s="18" t="s">
        <v>115</v>
      </c>
      <c r="C39" s="18" t="s">
        <v>23</v>
      </c>
      <c r="D39" s="18" t="s">
        <v>116</v>
      </c>
      <c r="E39" s="18" t="s">
        <v>25</v>
      </c>
      <c r="F39" s="19">
        <v>1</v>
      </c>
      <c r="G39" s="20" t="s">
        <v>26</v>
      </c>
      <c r="H39" s="21"/>
      <c r="I39" s="21"/>
      <c r="J39" s="21"/>
      <c r="K39" s="22" t="e">
        <f>+I39/H39</f>
        <v>#DIV/0!</v>
      </c>
      <c r="L39" s="19" t="s">
        <v>39</v>
      </c>
      <c r="M39" s="23" t="s">
        <v>40</v>
      </c>
      <c r="N39" s="24" t="s">
        <v>48</v>
      </c>
      <c r="O39" s="24" t="s">
        <v>40</v>
      </c>
      <c r="P39" s="30"/>
      <c r="Q39" s="26"/>
      <c r="R39" s="26"/>
      <c r="S39" s="34"/>
      <c r="T39" s="34"/>
    </row>
    <row r="40" spans="1:20" ht="21.75" customHeight="1" x14ac:dyDescent="0.25">
      <c r="A40" s="17" t="s">
        <v>108</v>
      </c>
      <c r="B40" s="18" t="s">
        <v>115</v>
      </c>
      <c r="C40" s="18" t="s">
        <v>23</v>
      </c>
      <c r="D40" s="18" t="s">
        <v>117</v>
      </c>
      <c r="E40" s="18" t="s">
        <v>25</v>
      </c>
      <c r="F40" s="19">
        <v>1</v>
      </c>
      <c r="G40" s="20" t="s">
        <v>26</v>
      </c>
      <c r="H40" s="21"/>
      <c r="I40" s="21"/>
      <c r="J40" s="21"/>
      <c r="K40" s="22" t="e">
        <f>+I40/H40</f>
        <v>#DIV/0!</v>
      </c>
      <c r="L40" s="19" t="s">
        <v>39</v>
      </c>
      <c r="M40" s="23" t="s">
        <v>40</v>
      </c>
      <c r="N40" s="24" t="s">
        <v>48</v>
      </c>
      <c r="O40" s="24" t="s">
        <v>40</v>
      </c>
      <c r="P40" s="30"/>
      <c r="Q40" s="26"/>
      <c r="R40" s="26"/>
      <c r="S40" s="34"/>
      <c r="T40" s="34"/>
    </row>
    <row r="41" spans="1:20" ht="21.75" customHeight="1" x14ac:dyDescent="0.25">
      <c r="A41" s="17" t="s">
        <v>108</v>
      </c>
      <c r="B41" s="18" t="s">
        <v>118</v>
      </c>
      <c r="C41" s="18" t="s">
        <v>23</v>
      </c>
      <c r="D41" s="18" t="s">
        <v>119</v>
      </c>
      <c r="E41" s="18" t="s">
        <v>25</v>
      </c>
      <c r="F41" s="19">
        <v>1</v>
      </c>
      <c r="G41" s="20" t="s">
        <v>26</v>
      </c>
      <c r="H41" s="21"/>
      <c r="I41" s="21"/>
      <c r="J41" s="21"/>
      <c r="K41" s="22" t="e">
        <f t="shared" si="0"/>
        <v>#DIV/0!</v>
      </c>
      <c r="L41" s="19" t="s">
        <v>39</v>
      </c>
      <c r="M41" s="23" t="s">
        <v>40</v>
      </c>
      <c r="N41" s="24" t="s">
        <v>48</v>
      </c>
      <c r="O41" s="24" t="s">
        <v>40</v>
      </c>
      <c r="P41" s="30"/>
      <c r="Q41" s="26"/>
      <c r="R41" s="26"/>
      <c r="S41" s="34"/>
      <c r="T41" s="34"/>
    </row>
    <row r="42" spans="1:20" ht="21.75" customHeight="1" x14ac:dyDescent="0.25">
      <c r="A42" s="17" t="s">
        <v>108</v>
      </c>
      <c r="B42" s="18" t="s">
        <v>118</v>
      </c>
      <c r="C42" s="18" t="s">
        <v>23</v>
      </c>
      <c r="D42" s="18" t="s">
        <v>120</v>
      </c>
      <c r="E42" s="18" t="s">
        <v>25</v>
      </c>
      <c r="F42" s="19">
        <v>1</v>
      </c>
      <c r="G42" s="20" t="s">
        <v>26</v>
      </c>
      <c r="H42" s="21"/>
      <c r="I42" s="21"/>
      <c r="J42" s="21"/>
      <c r="K42" s="22" t="e">
        <f t="shared" si="0"/>
        <v>#DIV/0!</v>
      </c>
      <c r="L42" s="19" t="s">
        <v>39</v>
      </c>
      <c r="M42" s="23" t="s">
        <v>40</v>
      </c>
      <c r="N42" s="24" t="s">
        <v>48</v>
      </c>
      <c r="O42" s="24" t="s">
        <v>40</v>
      </c>
      <c r="P42" s="30"/>
      <c r="Q42" s="26"/>
      <c r="R42" s="26"/>
      <c r="S42" s="34"/>
      <c r="T42" s="34"/>
    </row>
    <row r="43" spans="1:20" ht="21.75" customHeight="1" x14ac:dyDescent="0.25">
      <c r="A43" s="17" t="s">
        <v>108</v>
      </c>
      <c r="B43" s="18" t="s">
        <v>118</v>
      </c>
      <c r="C43" s="18" t="s">
        <v>23</v>
      </c>
      <c r="D43" s="18" t="s">
        <v>121</v>
      </c>
      <c r="E43" s="18" t="s">
        <v>25</v>
      </c>
      <c r="F43" s="19">
        <v>1</v>
      </c>
      <c r="G43" s="20" t="s">
        <v>26</v>
      </c>
      <c r="H43" s="21"/>
      <c r="I43" s="21"/>
      <c r="J43" s="21"/>
      <c r="K43" s="22" t="e">
        <f t="shared" si="0"/>
        <v>#DIV/0!</v>
      </c>
      <c r="L43" s="19" t="s">
        <v>39</v>
      </c>
      <c r="M43" s="23" t="s">
        <v>40</v>
      </c>
      <c r="N43" s="24" t="s">
        <v>48</v>
      </c>
      <c r="O43" s="24" t="s">
        <v>40</v>
      </c>
      <c r="P43" s="30"/>
      <c r="Q43" s="26"/>
      <c r="R43" s="26"/>
      <c r="S43" s="34"/>
      <c r="T43" s="34"/>
    </row>
    <row r="44" spans="1:20" ht="21.75" customHeight="1" x14ac:dyDescent="0.25">
      <c r="A44" s="17" t="s">
        <v>108</v>
      </c>
      <c r="B44" s="18" t="s">
        <v>122</v>
      </c>
      <c r="C44" s="18" t="s">
        <v>23</v>
      </c>
      <c r="D44" s="18" t="s">
        <v>123</v>
      </c>
      <c r="E44" s="18" t="s">
        <v>25</v>
      </c>
      <c r="F44" s="19">
        <v>1</v>
      </c>
      <c r="G44" s="20" t="s">
        <v>26</v>
      </c>
      <c r="H44" s="21">
        <v>56780</v>
      </c>
      <c r="I44" s="21">
        <v>5927.56</v>
      </c>
      <c r="J44" s="21">
        <v>5420.8</v>
      </c>
      <c r="K44" s="22">
        <f t="shared" si="0"/>
        <v>0.10439520958083832</v>
      </c>
      <c r="L44" s="19">
        <f>+J44/H44</f>
        <v>9.5470235998591058E-2</v>
      </c>
      <c r="M44" s="23" t="s">
        <v>27</v>
      </c>
      <c r="N44" s="24" t="s">
        <v>48</v>
      </c>
      <c r="O44" s="24" t="s">
        <v>29</v>
      </c>
      <c r="P44" s="25">
        <f>+F44-L44</f>
        <v>0.90452976400140894</v>
      </c>
      <c r="Q44" s="26"/>
      <c r="R44" s="27" t="s">
        <v>30</v>
      </c>
      <c r="S44" s="34"/>
      <c r="T44" s="34"/>
    </row>
    <row r="45" spans="1:20" ht="90.75" customHeight="1" x14ac:dyDescent="0.25">
      <c r="A45" s="17" t="s">
        <v>108</v>
      </c>
      <c r="B45" s="18" t="s">
        <v>122</v>
      </c>
      <c r="C45" s="18" t="s">
        <v>23</v>
      </c>
      <c r="D45" s="18" t="s">
        <v>124</v>
      </c>
      <c r="E45" s="18" t="s">
        <v>25</v>
      </c>
      <c r="F45" s="19">
        <v>0.55100000000000005</v>
      </c>
      <c r="G45" s="20" t="s">
        <v>33</v>
      </c>
      <c r="H45" s="21">
        <v>35000</v>
      </c>
      <c r="I45" s="21">
        <v>0</v>
      </c>
      <c r="J45" s="21">
        <v>0</v>
      </c>
      <c r="K45" s="22">
        <f t="shared" si="0"/>
        <v>0</v>
      </c>
      <c r="L45" s="19">
        <f>+J45/H45</f>
        <v>0</v>
      </c>
      <c r="M45" s="23" t="s">
        <v>27</v>
      </c>
      <c r="N45" s="24" t="s">
        <v>28</v>
      </c>
      <c r="O45" s="24" t="s">
        <v>29</v>
      </c>
      <c r="P45" s="25">
        <f>+F45-L45</f>
        <v>0.55100000000000005</v>
      </c>
      <c r="Q45" s="25">
        <f>+F45</f>
        <v>0.55100000000000005</v>
      </c>
      <c r="R45" s="27" t="s">
        <v>30</v>
      </c>
      <c r="S45" s="28" t="s">
        <v>125</v>
      </c>
      <c r="T45" s="28"/>
    </row>
    <row r="46" spans="1:20" ht="21.75" customHeight="1" x14ac:dyDescent="0.25">
      <c r="A46" s="17" t="s">
        <v>108</v>
      </c>
      <c r="B46" s="18" t="s">
        <v>126</v>
      </c>
      <c r="C46" s="18" t="s">
        <v>23</v>
      </c>
      <c r="D46" s="18" t="s">
        <v>127</v>
      </c>
      <c r="E46" s="18" t="s">
        <v>25</v>
      </c>
      <c r="F46" s="19">
        <v>0.91310000000000002</v>
      </c>
      <c r="G46" s="20" t="s">
        <v>26</v>
      </c>
      <c r="H46" s="21"/>
      <c r="I46" s="21"/>
      <c r="J46" s="21"/>
      <c r="K46" s="22" t="e">
        <f t="shared" si="0"/>
        <v>#DIV/0!</v>
      </c>
      <c r="L46" s="19" t="s">
        <v>39</v>
      </c>
      <c r="M46" s="23" t="s">
        <v>40</v>
      </c>
      <c r="N46" s="24" t="s">
        <v>28</v>
      </c>
      <c r="O46" s="24" t="s">
        <v>40</v>
      </c>
      <c r="P46" s="30"/>
      <c r="Q46" s="26"/>
      <c r="R46" s="26"/>
      <c r="S46" s="28"/>
      <c r="T46" s="28"/>
    </row>
    <row r="47" spans="1:20" ht="21.75" customHeight="1" x14ac:dyDescent="0.25">
      <c r="A47" s="17" t="s">
        <v>128</v>
      </c>
      <c r="B47" s="18" t="s">
        <v>129</v>
      </c>
      <c r="C47" s="18" t="s">
        <v>79</v>
      </c>
      <c r="D47" s="18" t="s">
        <v>103</v>
      </c>
      <c r="E47" s="18" t="s">
        <v>25</v>
      </c>
      <c r="F47" s="19">
        <v>0.97219999999999995</v>
      </c>
      <c r="G47" s="20" t="s">
        <v>26</v>
      </c>
      <c r="H47" s="21"/>
      <c r="I47" s="21"/>
      <c r="J47" s="21"/>
      <c r="K47" s="22" t="e">
        <f t="shared" si="0"/>
        <v>#DIV/0!</v>
      </c>
      <c r="L47" s="19" t="s">
        <v>39</v>
      </c>
      <c r="M47" s="23" t="s">
        <v>40</v>
      </c>
      <c r="N47" s="24" t="s">
        <v>28</v>
      </c>
      <c r="O47" s="24" t="s">
        <v>40</v>
      </c>
      <c r="P47" s="30"/>
      <c r="Q47" s="26"/>
      <c r="R47" s="26"/>
      <c r="S47" s="28"/>
      <c r="T47" s="28"/>
    </row>
    <row r="48" spans="1:20" ht="89.25" customHeight="1" x14ac:dyDescent="0.25">
      <c r="A48" s="17" t="s">
        <v>128</v>
      </c>
      <c r="B48" s="18" t="s">
        <v>129</v>
      </c>
      <c r="C48" s="18" t="s">
        <v>79</v>
      </c>
      <c r="D48" s="18" t="s">
        <v>130</v>
      </c>
      <c r="E48" s="18" t="s">
        <v>25</v>
      </c>
      <c r="F48" s="19">
        <v>0</v>
      </c>
      <c r="G48" s="20" t="s">
        <v>27</v>
      </c>
      <c r="H48" s="21">
        <v>0</v>
      </c>
      <c r="I48" s="21">
        <v>0</v>
      </c>
      <c r="J48" s="21">
        <v>0</v>
      </c>
      <c r="K48" s="19" t="s">
        <v>39</v>
      </c>
      <c r="L48" s="19" t="s">
        <v>39</v>
      </c>
      <c r="M48" s="23" t="s">
        <v>40</v>
      </c>
      <c r="N48" s="24" t="s">
        <v>28</v>
      </c>
      <c r="O48" s="24" t="s">
        <v>40</v>
      </c>
      <c r="P48" s="30"/>
      <c r="Q48" s="25">
        <f>+F48</f>
        <v>0</v>
      </c>
      <c r="R48" s="27" t="s">
        <v>30</v>
      </c>
      <c r="S48" s="28" t="s">
        <v>131</v>
      </c>
      <c r="T48" s="28" t="s">
        <v>132</v>
      </c>
    </row>
    <row r="49" spans="1:20" ht="21.75" customHeight="1" x14ac:dyDescent="0.25">
      <c r="A49" s="17" t="s">
        <v>128</v>
      </c>
      <c r="B49" s="18" t="s">
        <v>129</v>
      </c>
      <c r="C49" s="18" t="s">
        <v>133</v>
      </c>
      <c r="D49" s="18" t="s">
        <v>134</v>
      </c>
      <c r="E49" s="18" t="s">
        <v>25</v>
      </c>
      <c r="F49" s="19">
        <v>1</v>
      </c>
      <c r="G49" s="20" t="s">
        <v>26</v>
      </c>
      <c r="H49" s="21">
        <v>0</v>
      </c>
      <c r="I49" s="21">
        <v>0</v>
      </c>
      <c r="J49" s="21">
        <v>0</v>
      </c>
      <c r="K49" s="19" t="s">
        <v>39</v>
      </c>
      <c r="L49" s="19" t="s">
        <v>39</v>
      </c>
      <c r="M49" s="23" t="s">
        <v>40</v>
      </c>
      <c r="N49" s="24" t="s">
        <v>48</v>
      </c>
      <c r="O49" s="24" t="s">
        <v>40</v>
      </c>
      <c r="P49" s="30"/>
      <c r="Q49" s="26"/>
      <c r="R49" s="26"/>
      <c r="S49" s="28"/>
      <c r="T49" s="28"/>
    </row>
    <row r="50" spans="1:20" ht="21.75" customHeight="1" x14ac:dyDescent="0.25">
      <c r="A50" s="17" t="s">
        <v>128</v>
      </c>
      <c r="B50" s="18" t="s">
        <v>129</v>
      </c>
      <c r="C50" s="18" t="s">
        <v>133</v>
      </c>
      <c r="D50" s="18" t="s">
        <v>135</v>
      </c>
      <c r="E50" s="18" t="s">
        <v>25</v>
      </c>
      <c r="F50" s="19">
        <v>1</v>
      </c>
      <c r="G50" s="20" t="s">
        <v>26</v>
      </c>
      <c r="H50" s="21">
        <v>93228.15</v>
      </c>
      <c r="I50" s="21">
        <v>92715.36</v>
      </c>
      <c r="J50" s="21">
        <v>92251.82</v>
      </c>
      <c r="K50" s="22">
        <f t="shared" si="0"/>
        <v>0.99449962269979619</v>
      </c>
      <c r="L50" s="19">
        <f>+J50/H50</f>
        <v>0.98952751931685878</v>
      </c>
      <c r="M50" s="23" t="s">
        <v>26</v>
      </c>
      <c r="N50" s="24" t="s">
        <v>48</v>
      </c>
      <c r="O50" s="24" t="s">
        <v>49</v>
      </c>
      <c r="P50" s="30"/>
      <c r="Q50" s="26"/>
      <c r="R50" s="26"/>
      <c r="S50" s="28"/>
      <c r="T50" s="28"/>
    </row>
    <row r="51" spans="1:20" ht="21.75" customHeight="1" x14ac:dyDescent="0.25">
      <c r="A51" s="17" t="s">
        <v>128</v>
      </c>
      <c r="B51" s="18" t="s">
        <v>129</v>
      </c>
      <c r="C51" s="18" t="s">
        <v>136</v>
      </c>
      <c r="D51" s="18" t="s">
        <v>137</v>
      </c>
      <c r="E51" s="18" t="s">
        <v>25</v>
      </c>
      <c r="F51" s="19">
        <v>1</v>
      </c>
      <c r="G51" s="20" t="s">
        <v>26</v>
      </c>
      <c r="H51" s="21">
        <v>0</v>
      </c>
      <c r="I51" s="21">
        <v>0</v>
      </c>
      <c r="J51" s="21">
        <v>0</v>
      </c>
      <c r="K51" s="19" t="s">
        <v>39</v>
      </c>
      <c r="L51" s="19" t="s">
        <v>39</v>
      </c>
      <c r="M51" s="23" t="s">
        <v>40</v>
      </c>
      <c r="N51" s="24" t="s">
        <v>44</v>
      </c>
      <c r="O51" s="24" t="s">
        <v>40</v>
      </c>
      <c r="P51" s="30"/>
      <c r="Q51" s="26"/>
      <c r="R51" s="26"/>
      <c r="S51" s="28"/>
      <c r="T51" s="28"/>
    </row>
    <row r="52" spans="1:20" ht="96.75" customHeight="1" x14ac:dyDescent="0.25">
      <c r="A52" s="17" t="s">
        <v>128</v>
      </c>
      <c r="B52" s="18" t="s">
        <v>129</v>
      </c>
      <c r="C52" s="18" t="s">
        <v>138</v>
      </c>
      <c r="D52" s="18" t="s">
        <v>139</v>
      </c>
      <c r="E52" s="18" t="s">
        <v>25</v>
      </c>
      <c r="F52" s="19">
        <v>0.69409999999999994</v>
      </c>
      <c r="G52" s="20" t="s">
        <v>33</v>
      </c>
      <c r="H52" s="21">
        <v>0</v>
      </c>
      <c r="I52" s="21">
        <v>0</v>
      </c>
      <c r="J52" s="21">
        <v>0</v>
      </c>
      <c r="K52" s="19" t="s">
        <v>39</v>
      </c>
      <c r="L52" s="19" t="s">
        <v>39</v>
      </c>
      <c r="M52" s="23" t="s">
        <v>40</v>
      </c>
      <c r="N52" s="24" t="s">
        <v>28</v>
      </c>
      <c r="O52" s="24" t="s">
        <v>40</v>
      </c>
      <c r="P52" s="30"/>
      <c r="Q52" s="25">
        <f>+F52</f>
        <v>0.69409999999999994</v>
      </c>
      <c r="R52" s="27" t="s">
        <v>30</v>
      </c>
      <c r="S52" s="28" t="s">
        <v>131</v>
      </c>
      <c r="T52" s="28" t="s">
        <v>140</v>
      </c>
    </row>
    <row r="53" spans="1:20" ht="21.75" customHeight="1" x14ac:dyDescent="0.25">
      <c r="A53" s="17" t="s">
        <v>128</v>
      </c>
      <c r="B53" s="18" t="s">
        <v>141</v>
      </c>
      <c r="C53" s="18" t="s">
        <v>133</v>
      </c>
      <c r="D53" s="18" t="s">
        <v>134</v>
      </c>
      <c r="E53" s="18" t="s">
        <v>25</v>
      </c>
      <c r="F53" s="19">
        <v>0.92</v>
      </c>
      <c r="G53" s="20" t="s">
        <v>26</v>
      </c>
      <c r="H53" s="21">
        <v>162623.96</v>
      </c>
      <c r="I53" s="21">
        <v>162500</v>
      </c>
      <c r="J53" s="21">
        <v>162500</v>
      </c>
      <c r="K53" s="22">
        <f t="shared" si="0"/>
        <v>0.9992377506979907</v>
      </c>
      <c r="L53" s="19">
        <f>+J53/H53</f>
        <v>0.9992377506979907</v>
      </c>
      <c r="M53" s="23" t="s">
        <v>26</v>
      </c>
      <c r="N53" s="24" t="s">
        <v>28</v>
      </c>
      <c r="O53" s="24" t="s">
        <v>29</v>
      </c>
      <c r="P53" s="30"/>
      <c r="Q53" s="26"/>
      <c r="R53" s="26"/>
      <c r="S53" s="28"/>
      <c r="T53" s="28"/>
    </row>
    <row r="54" spans="1:20" ht="21.75" customHeight="1" x14ac:dyDescent="0.25">
      <c r="A54" s="17" t="s">
        <v>128</v>
      </c>
      <c r="B54" s="18" t="s">
        <v>142</v>
      </c>
      <c r="C54" s="18" t="s">
        <v>143</v>
      </c>
      <c r="D54" s="18" t="s">
        <v>144</v>
      </c>
      <c r="E54" s="18" t="s">
        <v>25</v>
      </c>
      <c r="F54" s="19">
        <v>0.98329999999999995</v>
      </c>
      <c r="G54" s="20" t="s">
        <v>26</v>
      </c>
      <c r="H54" s="21">
        <v>485858.06</v>
      </c>
      <c r="I54" s="21">
        <v>470498.74</v>
      </c>
      <c r="J54" s="21">
        <v>464712.85</v>
      </c>
      <c r="K54" s="22">
        <f t="shared" si="0"/>
        <v>0.96838722815465894</v>
      </c>
      <c r="L54" s="19">
        <f>+J54/H54</f>
        <v>0.95647862670015182</v>
      </c>
      <c r="M54" s="23" t="s">
        <v>26</v>
      </c>
      <c r="N54" s="24" t="s">
        <v>28</v>
      </c>
      <c r="O54" s="24" t="s">
        <v>29</v>
      </c>
      <c r="P54" s="30"/>
      <c r="Q54" s="26"/>
      <c r="R54" s="26"/>
      <c r="S54" s="28"/>
      <c r="T54" s="28"/>
    </row>
    <row r="55" spans="1:20" ht="109.5" customHeight="1" x14ac:dyDescent="0.25">
      <c r="A55" s="17" t="s">
        <v>128</v>
      </c>
      <c r="B55" s="18" t="s">
        <v>141</v>
      </c>
      <c r="C55" s="18" t="s">
        <v>136</v>
      </c>
      <c r="D55" s="18" t="s">
        <v>137</v>
      </c>
      <c r="E55" s="18" t="s">
        <v>25</v>
      </c>
      <c r="F55" s="19">
        <v>0.85420000000000007</v>
      </c>
      <c r="G55" s="20" t="s">
        <v>26</v>
      </c>
      <c r="H55" s="21">
        <v>27771.5</v>
      </c>
      <c r="I55" s="21">
        <v>16453.939999999999</v>
      </c>
      <c r="J55" s="21">
        <v>16453.939999999999</v>
      </c>
      <c r="K55" s="22">
        <f t="shared" si="0"/>
        <v>0.59247573951713084</v>
      </c>
      <c r="L55" s="19">
        <f>+J55/H55</f>
        <v>0.59247573951713084</v>
      </c>
      <c r="M55" s="23" t="s">
        <v>33</v>
      </c>
      <c r="N55" s="24" t="s">
        <v>28</v>
      </c>
      <c r="O55" s="24" t="s">
        <v>29</v>
      </c>
      <c r="P55" s="25">
        <f>+F55-L55</f>
        <v>0.26172426048286923</v>
      </c>
      <c r="Q55" s="26"/>
      <c r="R55" s="27" t="s">
        <v>30</v>
      </c>
      <c r="S55" s="28" t="s">
        <v>145</v>
      </c>
      <c r="T55" s="28"/>
    </row>
    <row r="56" spans="1:20" ht="21.75" customHeight="1" x14ac:dyDescent="0.25">
      <c r="A56" s="17" t="s">
        <v>128</v>
      </c>
      <c r="B56" s="18" t="s">
        <v>146</v>
      </c>
      <c r="C56" s="18" t="s">
        <v>133</v>
      </c>
      <c r="D56" s="18" t="s">
        <v>134</v>
      </c>
      <c r="E56" s="18" t="s">
        <v>25</v>
      </c>
      <c r="F56" s="19">
        <v>1</v>
      </c>
      <c r="G56" s="20" t="s">
        <v>26</v>
      </c>
      <c r="H56" s="21">
        <v>0</v>
      </c>
      <c r="I56" s="21">
        <v>0</v>
      </c>
      <c r="J56" s="21">
        <v>0</v>
      </c>
      <c r="K56" s="19" t="s">
        <v>39</v>
      </c>
      <c r="L56" s="19" t="s">
        <v>39</v>
      </c>
      <c r="M56" s="23" t="s">
        <v>40</v>
      </c>
      <c r="N56" s="24" t="s">
        <v>48</v>
      </c>
      <c r="O56" s="24" t="s">
        <v>40</v>
      </c>
      <c r="P56" s="30"/>
      <c r="Q56" s="26"/>
      <c r="R56" s="26"/>
      <c r="S56" s="28"/>
      <c r="T56" s="28"/>
    </row>
    <row r="57" spans="1:20" ht="21.75" customHeight="1" x14ac:dyDescent="0.25">
      <c r="A57" s="17" t="s">
        <v>128</v>
      </c>
      <c r="B57" s="18" t="s">
        <v>147</v>
      </c>
      <c r="C57" s="18" t="s">
        <v>133</v>
      </c>
      <c r="D57" s="18" t="s">
        <v>134</v>
      </c>
      <c r="E57" s="18" t="s">
        <v>25</v>
      </c>
      <c r="F57" s="19">
        <v>1</v>
      </c>
      <c r="G57" s="20" t="s">
        <v>26</v>
      </c>
      <c r="H57" s="21">
        <v>33282.14</v>
      </c>
      <c r="I57" s="21">
        <v>33206.26</v>
      </c>
      <c r="J57" s="21">
        <v>33206.26</v>
      </c>
      <c r="K57" s="22">
        <f t="shared" si="0"/>
        <v>0.99772009852731836</v>
      </c>
      <c r="L57" s="19">
        <f>+J57/H57</f>
        <v>0.99772009852731836</v>
      </c>
      <c r="M57" s="23" t="s">
        <v>26</v>
      </c>
      <c r="N57" s="24" t="s">
        <v>48</v>
      </c>
      <c r="O57" s="24" t="s">
        <v>148</v>
      </c>
      <c r="P57" s="30"/>
      <c r="Q57" s="26"/>
      <c r="R57" s="26"/>
      <c r="S57" s="28"/>
      <c r="T57" s="28"/>
    </row>
    <row r="58" spans="1:20" ht="114" customHeight="1" x14ac:dyDescent="0.25">
      <c r="A58" s="17" t="s">
        <v>128</v>
      </c>
      <c r="B58" s="18" t="s">
        <v>129</v>
      </c>
      <c r="C58" s="18" t="s">
        <v>149</v>
      </c>
      <c r="D58" s="18" t="s">
        <v>150</v>
      </c>
      <c r="E58" s="18" t="s">
        <v>25</v>
      </c>
      <c r="F58" s="19">
        <v>0.55380000000000007</v>
      </c>
      <c r="G58" s="20" t="s">
        <v>33</v>
      </c>
      <c r="H58" s="21">
        <v>0</v>
      </c>
      <c r="I58" s="21">
        <v>0</v>
      </c>
      <c r="J58" s="21">
        <v>0</v>
      </c>
      <c r="K58" s="19" t="s">
        <v>39</v>
      </c>
      <c r="L58" s="19" t="s">
        <v>39</v>
      </c>
      <c r="M58" s="23" t="s">
        <v>40</v>
      </c>
      <c r="N58" s="24" t="s">
        <v>28</v>
      </c>
      <c r="O58" s="24" t="s">
        <v>40</v>
      </c>
      <c r="P58" s="30"/>
      <c r="Q58" s="25">
        <f>+F58</f>
        <v>0.55380000000000007</v>
      </c>
      <c r="R58" s="27" t="s">
        <v>30</v>
      </c>
      <c r="S58" s="28" t="s">
        <v>131</v>
      </c>
      <c r="T58" s="28" t="s">
        <v>151</v>
      </c>
    </row>
    <row r="59" spans="1:20" ht="21.75" customHeight="1" x14ac:dyDescent="0.25">
      <c r="A59" s="17" t="s">
        <v>128</v>
      </c>
      <c r="B59" s="18" t="s">
        <v>147</v>
      </c>
      <c r="C59" s="18" t="s">
        <v>133</v>
      </c>
      <c r="D59" s="18" t="s">
        <v>135</v>
      </c>
      <c r="E59" s="18" t="s">
        <v>25</v>
      </c>
      <c r="F59" s="19">
        <v>1</v>
      </c>
      <c r="G59" s="20" t="s">
        <v>26</v>
      </c>
      <c r="H59" s="21">
        <v>10000</v>
      </c>
      <c r="I59" s="21">
        <v>9998.7199999999993</v>
      </c>
      <c r="J59" s="21">
        <v>9998.7199999999993</v>
      </c>
      <c r="K59" s="22">
        <f t="shared" si="0"/>
        <v>0.99987199999999998</v>
      </c>
      <c r="L59" s="19">
        <f>+J59/H59</f>
        <v>0.99987199999999998</v>
      </c>
      <c r="M59" s="23" t="s">
        <v>26</v>
      </c>
      <c r="N59" s="24" t="s">
        <v>48</v>
      </c>
      <c r="O59" s="24" t="s">
        <v>148</v>
      </c>
      <c r="P59" s="30"/>
      <c r="Q59" s="26"/>
      <c r="R59" s="26"/>
      <c r="S59" s="28"/>
      <c r="T59" s="28"/>
    </row>
    <row r="60" spans="1:20" ht="21.75" customHeight="1" x14ac:dyDescent="0.25">
      <c r="A60" s="17" t="s">
        <v>128</v>
      </c>
      <c r="B60" s="18" t="s">
        <v>146</v>
      </c>
      <c r="C60" s="18" t="s">
        <v>133</v>
      </c>
      <c r="D60" s="18" t="s">
        <v>135</v>
      </c>
      <c r="E60" s="18" t="s">
        <v>25</v>
      </c>
      <c r="F60" s="19">
        <v>1</v>
      </c>
      <c r="G60" s="20" t="s">
        <v>26</v>
      </c>
      <c r="H60" s="21">
        <v>0</v>
      </c>
      <c r="I60" s="21">
        <v>0</v>
      </c>
      <c r="J60" s="21">
        <v>0</v>
      </c>
      <c r="K60" s="19" t="s">
        <v>39</v>
      </c>
      <c r="L60" s="19" t="s">
        <v>39</v>
      </c>
      <c r="M60" s="23" t="s">
        <v>40</v>
      </c>
      <c r="N60" s="24" t="s">
        <v>48</v>
      </c>
      <c r="O60" s="24" t="s">
        <v>40</v>
      </c>
      <c r="P60" s="30"/>
      <c r="Q60" s="26"/>
      <c r="R60" s="26"/>
      <c r="S60" s="28"/>
      <c r="T60" s="28"/>
    </row>
    <row r="61" spans="1:20" ht="98.25" customHeight="1" x14ac:dyDescent="0.25">
      <c r="A61" s="17" t="s">
        <v>128</v>
      </c>
      <c r="B61" s="18" t="s">
        <v>129</v>
      </c>
      <c r="C61" s="18" t="s">
        <v>149</v>
      </c>
      <c r="D61" s="18" t="s">
        <v>152</v>
      </c>
      <c r="E61" s="18" t="s">
        <v>25</v>
      </c>
      <c r="F61" s="19">
        <v>0.96250000000000002</v>
      </c>
      <c r="G61" s="20" t="s">
        <v>26</v>
      </c>
      <c r="H61" s="21">
        <v>6315</v>
      </c>
      <c r="I61" s="21">
        <v>0</v>
      </c>
      <c r="J61" s="21">
        <v>0</v>
      </c>
      <c r="K61" s="22">
        <f t="shared" si="0"/>
        <v>0</v>
      </c>
      <c r="L61" s="19">
        <f>+J61/H61</f>
        <v>0</v>
      </c>
      <c r="M61" s="23" t="s">
        <v>27</v>
      </c>
      <c r="N61" s="24" t="s">
        <v>28</v>
      </c>
      <c r="O61" s="24" t="s">
        <v>29</v>
      </c>
      <c r="P61" s="25">
        <f>+F61-L61</f>
        <v>0.96250000000000002</v>
      </c>
      <c r="Q61" s="26"/>
      <c r="R61" s="27" t="s">
        <v>30</v>
      </c>
      <c r="S61" s="28" t="s">
        <v>153</v>
      </c>
      <c r="T61" s="28" t="s">
        <v>131</v>
      </c>
    </row>
    <row r="62" spans="1:20" ht="21.75" customHeight="1" x14ac:dyDescent="0.25">
      <c r="A62" s="17" t="s">
        <v>128</v>
      </c>
      <c r="B62" s="18" t="s">
        <v>146</v>
      </c>
      <c r="C62" s="18" t="s">
        <v>79</v>
      </c>
      <c r="D62" s="18" t="s">
        <v>103</v>
      </c>
      <c r="E62" s="18" t="s">
        <v>25</v>
      </c>
      <c r="F62" s="19">
        <v>1</v>
      </c>
      <c r="G62" s="20" t="s">
        <v>26</v>
      </c>
      <c r="H62" s="21"/>
      <c r="I62" s="21"/>
      <c r="J62" s="21"/>
      <c r="K62" s="22" t="e">
        <f t="shared" si="0"/>
        <v>#DIV/0!</v>
      </c>
      <c r="L62" s="19" t="s">
        <v>39</v>
      </c>
      <c r="M62" s="23" t="s">
        <v>40</v>
      </c>
      <c r="N62" s="24" t="s">
        <v>48</v>
      </c>
      <c r="O62" s="24" t="s">
        <v>40</v>
      </c>
      <c r="P62" s="30"/>
      <c r="Q62" s="26"/>
      <c r="R62" s="26"/>
      <c r="S62" s="28"/>
      <c r="T62" s="28"/>
    </row>
    <row r="63" spans="1:20" ht="21.75" customHeight="1" x14ac:dyDescent="0.25">
      <c r="A63" s="17" t="s">
        <v>128</v>
      </c>
      <c r="B63" s="18" t="s">
        <v>147</v>
      </c>
      <c r="C63" s="18" t="s">
        <v>136</v>
      </c>
      <c r="D63" s="18" t="s">
        <v>137</v>
      </c>
      <c r="E63" s="18" t="s">
        <v>25</v>
      </c>
      <c r="F63" s="19">
        <v>1</v>
      </c>
      <c r="G63" s="20" t="s">
        <v>26</v>
      </c>
      <c r="H63" s="21">
        <v>21256.14</v>
      </c>
      <c r="I63" s="21">
        <v>21256.14</v>
      </c>
      <c r="J63" s="21">
        <v>21256.14</v>
      </c>
      <c r="K63" s="22">
        <f t="shared" si="0"/>
        <v>1</v>
      </c>
      <c r="L63" s="19">
        <f>+J63/H63</f>
        <v>1</v>
      </c>
      <c r="M63" s="23" t="s">
        <v>26</v>
      </c>
      <c r="N63" s="24" t="s">
        <v>44</v>
      </c>
      <c r="O63" s="24" t="s">
        <v>49</v>
      </c>
      <c r="P63" s="30"/>
      <c r="Q63" s="26"/>
      <c r="R63" s="26"/>
      <c r="S63" s="28"/>
      <c r="T63" s="28"/>
    </row>
    <row r="64" spans="1:20" ht="119.25" customHeight="1" x14ac:dyDescent="0.25">
      <c r="A64" s="17" t="s">
        <v>128</v>
      </c>
      <c r="B64" s="18" t="s">
        <v>129</v>
      </c>
      <c r="C64" s="18" t="s">
        <v>149</v>
      </c>
      <c r="D64" s="18" t="s">
        <v>154</v>
      </c>
      <c r="E64" s="18" t="s">
        <v>25</v>
      </c>
      <c r="F64" s="19">
        <v>0.63929999999999998</v>
      </c>
      <c r="G64" s="20" t="s">
        <v>33</v>
      </c>
      <c r="H64" s="21">
        <v>12299.87</v>
      </c>
      <c r="I64" s="21">
        <v>5321.93</v>
      </c>
      <c r="J64" s="21">
        <v>5321.93</v>
      </c>
      <c r="K64" s="22">
        <f t="shared" si="0"/>
        <v>0.43268180883212587</v>
      </c>
      <c r="L64" s="19">
        <f>+J64/H64</f>
        <v>0.43268180883212587</v>
      </c>
      <c r="M64" s="23" t="s">
        <v>27</v>
      </c>
      <c r="N64" s="24" t="s">
        <v>28</v>
      </c>
      <c r="O64" s="24" t="s">
        <v>29</v>
      </c>
      <c r="P64" s="30"/>
      <c r="Q64" s="25">
        <f>+F64</f>
        <v>0.63929999999999998</v>
      </c>
      <c r="R64" s="27" t="s">
        <v>30</v>
      </c>
      <c r="S64" s="28" t="s">
        <v>155</v>
      </c>
      <c r="T64" s="28" t="s">
        <v>156</v>
      </c>
    </row>
    <row r="65" spans="1:20" ht="21.75" customHeight="1" x14ac:dyDescent="0.25">
      <c r="A65" s="17" t="s">
        <v>128</v>
      </c>
      <c r="B65" s="18" t="s">
        <v>146</v>
      </c>
      <c r="C65" s="18" t="s">
        <v>138</v>
      </c>
      <c r="D65" s="18" t="s">
        <v>139</v>
      </c>
      <c r="E65" s="18" t="s">
        <v>25</v>
      </c>
      <c r="F65" s="19">
        <v>1</v>
      </c>
      <c r="G65" s="20" t="s">
        <v>26</v>
      </c>
      <c r="H65" s="21">
        <v>8050</v>
      </c>
      <c r="I65" s="21">
        <v>7050.5</v>
      </c>
      <c r="J65" s="21">
        <v>7050.5</v>
      </c>
      <c r="K65" s="22">
        <f t="shared" si="0"/>
        <v>0.87583850931677021</v>
      </c>
      <c r="L65" s="19">
        <f>+J65/H65</f>
        <v>0.87583850931677021</v>
      </c>
      <c r="M65" s="23" t="s">
        <v>26</v>
      </c>
      <c r="N65" s="24" t="s">
        <v>48</v>
      </c>
      <c r="O65" s="24" t="s">
        <v>49</v>
      </c>
      <c r="P65" s="30"/>
      <c r="Q65" s="26"/>
      <c r="R65" s="26"/>
      <c r="S65" s="28"/>
      <c r="T65" s="28"/>
    </row>
    <row r="66" spans="1:20" ht="21.75" customHeight="1" x14ac:dyDescent="0.25">
      <c r="A66" s="17" t="s">
        <v>128</v>
      </c>
      <c r="B66" s="18" t="s">
        <v>147</v>
      </c>
      <c r="C66" s="18" t="s">
        <v>79</v>
      </c>
      <c r="D66" s="18" t="s">
        <v>103</v>
      </c>
      <c r="E66" s="18" t="s">
        <v>25</v>
      </c>
      <c r="F66" s="19">
        <v>1</v>
      </c>
      <c r="G66" s="20" t="s">
        <v>26</v>
      </c>
      <c r="H66" s="21"/>
      <c r="I66" s="21"/>
      <c r="J66" s="21"/>
      <c r="K66" s="22" t="e">
        <f t="shared" si="0"/>
        <v>#DIV/0!</v>
      </c>
      <c r="L66" s="19" t="s">
        <v>39</v>
      </c>
      <c r="M66" s="23" t="s">
        <v>40</v>
      </c>
      <c r="N66" s="24" t="s">
        <v>48</v>
      </c>
      <c r="O66" s="24" t="s">
        <v>40</v>
      </c>
      <c r="P66" s="30"/>
      <c r="Q66" s="26"/>
      <c r="R66" s="26"/>
      <c r="S66" s="28"/>
      <c r="T66" s="28"/>
    </row>
    <row r="67" spans="1:20" ht="21.75" customHeight="1" x14ac:dyDescent="0.25">
      <c r="A67" s="17" t="s">
        <v>128</v>
      </c>
      <c r="B67" s="18" t="s">
        <v>157</v>
      </c>
      <c r="C67" s="18" t="s">
        <v>143</v>
      </c>
      <c r="D67" s="18" t="s">
        <v>158</v>
      </c>
      <c r="E67" s="18" t="s">
        <v>25</v>
      </c>
      <c r="F67" s="19">
        <v>1</v>
      </c>
      <c r="G67" s="20" t="s">
        <v>26</v>
      </c>
      <c r="H67" s="21">
        <v>2961361.37</v>
      </c>
      <c r="I67" s="21">
        <v>2948415.94</v>
      </c>
      <c r="J67" s="21">
        <v>2884375.48</v>
      </c>
      <c r="K67" s="22">
        <f t="shared" si="0"/>
        <v>0.9956285544442014</v>
      </c>
      <c r="L67" s="19">
        <f>+J67/H67</f>
        <v>0.97400320988181188</v>
      </c>
      <c r="M67" s="23" t="s">
        <v>26</v>
      </c>
      <c r="N67" s="24" t="s">
        <v>159</v>
      </c>
      <c r="O67" s="24" t="s">
        <v>160</v>
      </c>
      <c r="P67" s="30"/>
      <c r="Q67" s="26"/>
      <c r="R67" s="26"/>
      <c r="S67" s="28"/>
      <c r="T67" s="28"/>
    </row>
    <row r="68" spans="1:20" ht="21.75" customHeight="1" x14ac:dyDescent="0.25">
      <c r="A68" s="17" t="s">
        <v>128</v>
      </c>
      <c r="B68" s="18" t="s">
        <v>146</v>
      </c>
      <c r="C68" s="18" t="s">
        <v>136</v>
      </c>
      <c r="D68" s="18" t="s">
        <v>137</v>
      </c>
      <c r="E68" s="18" t="s">
        <v>25</v>
      </c>
      <c r="F68" s="19">
        <v>1</v>
      </c>
      <c r="G68" s="20" t="s">
        <v>26</v>
      </c>
      <c r="H68" s="21">
        <v>0</v>
      </c>
      <c r="I68" s="21">
        <v>0</v>
      </c>
      <c r="J68" s="21">
        <v>0</v>
      </c>
      <c r="K68" s="19" t="s">
        <v>39</v>
      </c>
      <c r="L68" s="19" t="s">
        <v>39</v>
      </c>
      <c r="M68" s="23" t="s">
        <v>40</v>
      </c>
      <c r="N68" s="24" t="s">
        <v>48</v>
      </c>
      <c r="O68" s="24" t="s">
        <v>40</v>
      </c>
      <c r="P68" s="30"/>
      <c r="Q68" s="26"/>
      <c r="R68" s="26"/>
      <c r="S68" s="28"/>
      <c r="T68" s="28"/>
    </row>
    <row r="69" spans="1:20" ht="21.75" customHeight="1" x14ac:dyDescent="0.25">
      <c r="A69" s="17" t="s">
        <v>128</v>
      </c>
      <c r="B69" s="18" t="s">
        <v>142</v>
      </c>
      <c r="C69" s="18" t="s">
        <v>79</v>
      </c>
      <c r="D69" s="18" t="s">
        <v>130</v>
      </c>
      <c r="E69" s="18" t="s">
        <v>25</v>
      </c>
      <c r="F69" s="19">
        <v>1</v>
      </c>
      <c r="G69" s="20" t="s">
        <v>26</v>
      </c>
      <c r="H69" s="21">
        <v>49878.09</v>
      </c>
      <c r="I69" s="21">
        <v>49878.09</v>
      </c>
      <c r="J69" s="21">
        <v>49147.81</v>
      </c>
      <c r="K69" s="22">
        <f t="shared" ref="K69:K103" si="3">+I69/H69</f>
        <v>1</v>
      </c>
      <c r="L69" s="19">
        <f>+J69/H69</f>
        <v>0.98535870158620753</v>
      </c>
      <c r="M69" s="23" t="s">
        <v>26</v>
      </c>
      <c r="N69" s="24" t="s">
        <v>28</v>
      </c>
      <c r="O69" s="24" t="s">
        <v>29</v>
      </c>
      <c r="P69" s="30"/>
      <c r="Q69" s="26"/>
      <c r="R69" s="26"/>
      <c r="S69" s="28"/>
      <c r="T69" s="28"/>
    </row>
    <row r="70" spans="1:20" ht="21.75" customHeight="1" x14ac:dyDescent="0.25">
      <c r="A70" s="17" t="s">
        <v>128</v>
      </c>
      <c r="B70" s="18" t="s">
        <v>146</v>
      </c>
      <c r="C70" s="18" t="s">
        <v>143</v>
      </c>
      <c r="D70" s="18" t="s">
        <v>144</v>
      </c>
      <c r="E70" s="18" t="s">
        <v>25</v>
      </c>
      <c r="F70" s="19">
        <v>1</v>
      </c>
      <c r="G70" s="20" t="s">
        <v>26</v>
      </c>
      <c r="H70" s="21">
        <v>294436.86</v>
      </c>
      <c r="I70" s="21">
        <v>294436.86</v>
      </c>
      <c r="J70" s="21">
        <v>293740.59999999998</v>
      </c>
      <c r="K70" s="22">
        <f t="shared" si="3"/>
        <v>1</v>
      </c>
      <c r="L70" s="19">
        <f>+J70/H70</f>
        <v>0.99763528248467259</v>
      </c>
      <c r="M70" s="23" t="s">
        <v>26</v>
      </c>
      <c r="N70" s="24" t="s">
        <v>48</v>
      </c>
      <c r="O70" s="24" t="s">
        <v>148</v>
      </c>
      <c r="P70" s="30"/>
      <c r="Q70" s="26"/>
      <c r="R70" s="26"/>
      <c r="S70" s="28"/>
      <c r="T70" s="28"/>
    </row>
    <row r="71" spans="1:20" ht="21.75" customHeight="1" x14ac:dyDescent="0.25">
      <c r="A71" s="17" t="s">
        <v>128</v>
      </c>
      <c r="B71" s="18" t="s">
        <v>147</v>
      </c>
      <c r="C71" s="18" t="s">
        <v>149</v>
      </c>
      <c r="D71" s="18" t="s">
        <v>150</v>
      </c>
      <c r="E71" s="18" t="s">
        <v>25</v>
      </c>
      <c r="F71" s="19">
        <v>1</v>
      </c>
      <c r="G71" s="20" t="s">
        <v>26</v>
      </c>
      <c r="H71" s="21">
        <v>0</v>
      </c>
      <c r="I71" s="21">
        <v>0</v>
      </c>
      <c r="J71" s="21">
        <v>0</v>
      </c>
      <c r="K71" s="19" t="s">
        <v>39</v>
      </c>
      <c r="L71" s="19" t="s">
        <v>39</v>
      </c>
      <c r="M71" s="23" t="s">
        <v>40</v>
      </c>
      <c r="N71" s="24" t="s">
        <v>48</v>
      </c>
      <c r="O71" s="24" t="s">
        <v>40</v>
      </c>
      <c r="P71" s="30"/>
      <c r="Q71" s="26"/>
      <c r="R71" s="26"/>
      <c r="S71" s="28"/>
      <c r="T71" s="28"/>
    </row>
    <row r="72" spans="1:20" ht="21.75" customHeight="1" x14ac:dyDescent="0.25">
      <c r="A72" s="17" t="s">
        <v>128</v>
      </c>
      <c r="B72" s="18" t="s">
        <v>147</v>
      </c>
      <c r="C72" s="18" t="s">
        <v>143</v>
      </c>
      <c r="D72" s="18" t="s">
        <v>161</v>
      </c>
      <c r="E72" s="18" t="s">
        <v>25</v>
      </c>
      <c r="F72" s="19">
        <v>1</v>
      </c>
      <c r="G72" s="20" t="s">
        <v>26</v>
      </c>
      <c r="H72" s="21">
        <v>70725.09</v>
      </c>
      <c r="I72" s="21">
        <v>55769.02</v>
      </c>
      <c r="J72" s="21">
        <v>55769</v>
      </c>
      <c r="K72" s="22">
        <f t="shared" si="3"/>
        <v>0.7885323298987672</v>
      </c>
      <c r="L72" s="19">
        <f>+J72/H72</f>
        <v>0.78853204711369052</v>
      </c>
      <c r="M72" s="23" t="s">
        <v>61</v>
      </c>
      <c r="N72" s="24" t="s">
        <v>48</v>
      </c>
      <c r="O72" s="24" t="s">
        <v>160</v>
      </c>
      <c r="P72" s="25">
        <f>+F72-L72</f>
        <v>0.21146795288630948</v>
      </c>
      <c r="Q72" s="26"/>
      <c r="R72" s="27" t="s">
        <v>30</v>
      </c>
      <c r="S72" s="28"/>
      <c r="T72" s="28"/>
    </row>
    <row r="73" spans="1:20" ht="21.75" customHeight="1" x14ac:dyDescent="0.25">
      <c r="A73" s="17" t="s">
        <v>128</v>
      </c>
      <c r="B73" s="18" t="s">
        <v>129</v>
      </c>
      <c r="C73" s="18" t="s">
        <v>143</v>
      </c>
      <c r="D73" s="18" t="s">
        <v>158</v>
      </c>
      <c r="E73" s="18" t="s">
        <v>25</v>
      </c>
      <c r="F73" s="19">
        <v>0.76780000000000004</v>
      </c>
      <c r="G73" s="20" t="s">
        <v>61</v>
      </c>
      <c r="H73" s="21">
        <v>4437357.08</v>
      </c>
      <c r="I73" s="21">
        <v>4128418.14</v>
      </c>
      <c r="J73" s="21">
        <v>4012168.17</v>
      </c>
      <c r="K73" s="22">
        <f t="shared" si="3"/>
        <v>0.93037771483560661</v>
      </c>
      <c r="L73" s="19">
        <f>+J73/H73</f>
        <v>0.90417969472945814</v>
      </c>
      <c r="M73" s="23" t="s">
        <v>26</v>
      </c>
      <c r="N73" s="24" t="s">
        <v>28</v>
      </c>
      <c r="O73" s="24" t="s">
        <v>29</v>
      </c>
      <c r="P73" s="30"/>
      <c r="Q73" s="26"/>
      <c r="R73" s="26"/>
      <c r="S73" s="28"/>
      <c r="T73" s="28"/>
    </row>
    <row r="74" spans="1:20" ht="21.75" customHeight="1" x14ac:dyDescent="0.25">
      <c r="A74" s="17" t="s">
        <v>128</v>
      </c>
      <c r="B74" s="18" t="s">
        <v>146</v>
      </c>
      <c r="C74" s="18" t="s">
        <v>143</v>
      </c>
      <c r="D74" s="18" t="s">
        <v>161</v>
      </c>
      <c r="E74" s="18" t="s">
        <v>25</v>
      </c>
      <c r="F74" s="19">
        <v>1</v>
      </c>
      <c r="G74" s="20" t="s">
        <v>26</v>
      </c>
      <c r="H74" s="21">
        <v>144242.43</v>
      </c>
      <c r="I74" s="21">
        <v>128191.46</v>
      </c>
      <c r="J74" s="21">
        <v>128191.46</v>
      </c>
      <c r="K74" s="22">
        <f t="shared" si="3"/>
        <v>0.88872227124848091</v>
      </c>
      <c r="L74" s="19">
        <f>+J74/H74</f>
        <v>0.88872227124848091</v>
      </c>
      <c r="M74" s="23" t="s">
        <v>26</v>
      </c>
      <c r="N74" s="24" t="s">
        <v>48</v>
      </c>
      <c r="O74" s="24" t="s">
        <v>49</v>
      </c>
      <c r="P74" s="30"/>
      <c r="Q74" s="26"/>
      <c r="R74" s="26"/>
      <c r="S74" s="28"/>
      <c r="T74" s="28"/>
    </row>
    <row r="75" spans="1:20" ht="21.75" customHeight="1" x14ac:dyDescent="0.25">
      <c r="A75" s="17" t="s">
        <v>128</v>
      </c>
      <c r="B75" s="18" t="s">
        <v>162</v>
      </c>
      <c r="C75" s="18" t="s">
        <v>133</v>
      </c>
      <c r="D75" s="18" t="s">
        <v>134</v>
      </c>
      <c r="E75" s="18" t="s">
        <v>25</v>
      </c>
      <c r="F75" s="19">
        <v>0.93330000000000002</v>
      </c>
      <c r="G75" s="20" t="s">
        <v>26</v>
      </c>
      <c r="H75" s="21">
        <v>0</v>
      </c>
      <c r="I75" s="21">
        <v>0</v>
      </c>
      <c r="J75" s="21">
        <v>0</v>
      </c>
      <c r="K75" s="19" t="s">
        <v>39</v>
      </c>
      <c r="L75" s="19" t="s">
        <v>39</v>
      </c>
      <c r="M75" s="23" t="s">
        <v>40</v>
      </c>
      <c r="N75" s="24" t="s">
        <v>28</v>
      </c>
      <c r="O75" s="24" t="s">
        <v>40</v>
      </c>
      <c r="P75" s="30"/>
      <c r="Q75" s="26"/>
      <c r="R75" s="26"/>
      <c r="S75" s="28"/>
      <c r="T75" s="28"/>
    </row>
    <row r="76" spans="1:20" ht="21.75" customHeight="1" x14ac:dyDescent="0.25">
      <c r="A76" s="17" t="s">
        <v>128</v>
      </c>
      <c r="B76" s="18" t="s">
        <v>162</v>
      </c>
      <c r="C76" s="18" t="s">
        <v>79</v>
      </c>
      <c r="D76" s="18" t="s">
        <v>103</v>
      </c>
      <c r="E76" s="18" t="s">
        <v>25</v>
      </c>
      <c r="F76" s="19">
        <v>1</v>
      </c>
      <c r="G76" s="20" t="s">
        <v>26</v>
      </c>
      <c r="H76" s="21"/>
      <c r="I76" s="21"/>
      <c r="J76" s="21"/>
      <c r="K76" s="22" t="e">
        <f>+I76/H76</f>
        <v>#DIV/0!</v>
      </c>
      <c r="L76" s="19" t="s">
        <v>39</v>
      </c>
      <c r="M76" s="23" t="s">
        <v>40</v>
      </c>
      <c r="N76" s="24" t="s">
        <v>48</v>
      </c>
      <c r="O76" s="24" t="s">
        <v>40</v>
      </c>
      <c r="P76" s="30"/>
      <c r="Q76" s="26"/>
      <c r="R76" s="26"/>
      <c r="S76" s="28"/>
      <c r="T76" s="28"/>
    </row>
    <row r="77" spans="1:20" ht="21.75" customHeight="1" x14ac:dyDescent="0.25">
      <c r="A77" s="17" t="s">
        <v>128</v>
      </c>
      <c r="B77" s="18" t="s">
        <v>162</v>
      </c>
      <c r="C77" s="18" t="s">
        <v>138</v>
      </c>
      <c r="D77" s="18" t="s">
        <v>139</v>
      </c>
      <c r="E77" s="18" t="s">
        <v>25</v>
      </c>
      <c r="F77" s="19">
        <v>1</v>
      </c>
      <c r="G77" s="20" t="s">
        <v>26</v>
      </c>
      <c r="H77" s="21">
        <v>0</v>
      </c>
      <c r="I77" s="21">
        <v>0</v>
      </c>
      <c r="J77" s="21">
        <v>0</v>
      </c>
      <c r="K77" s="19" t="s">
        <v>39</v>
      </c>
      <c r="L77" s="19" t="s">
        <v>39</v>
      </c>
      <c r="M77" s="23" t="s">
        <v>40</v>
      </c>
      <c r="N77" s="24" t="s">
        <v>48</v>
      </c>
      <c r="O77" s="24" t="s">
        <v>40</v>
      </c>
      <c r="P77" s="30"/>
      <c r="Q77" s="26"/>
      <c r="R77" s="26"/>
      <c r="S77" s="28"/>
      <c r="T77" s="28"/>
    </row>
    <row r="78" spans="1:20" ht="21.75" customHeight="1" x14ac:dyDescent="0.25">
      <c r="A78" s="17" t="s">
        <v>128</v>
      </c>
      <c r="B78" s="18" t="s">
        <v>162</v>
      </c>
      <c r="C78" s="18" t="s">
        <v>143</v>
      </c>
      <c r="D78" s="18" t="s">
        <v>161</v>
      </c>
      <c r="E78" s="18" t="s">
        <v>25</v>
      </c>
      <c r="F78" s="19">
        <v>0.70810000000000006</v>
      </c>
      <c r="G78" s="20" t="s">
        <v>61</v>
      </c>
      <c r="H78" s="21">
        <v>103684.88</v>
      </c>
      <c r="I78" s="21">
        <v>90265.73</v>
      </c>
      <c r="J78" s="21">
        <v>90265.73</v>
      </c>
      <c r="K78" s="22">
        <f>+I78/H78</f>
        <v>0.8705775615499578</v>
      </c>
      <c r="L78" s="19">
        <f>+J78/H78</f>
        <v>0.8705775615499578</v>
      </c>
      <c r="M78" s="23" t="s">
        <v>26</v>
      </c>
      <c r="N78" s="24" t="s">
        <v>28</v>
      </c>
      <c r="O78" s="24" t="s">
        <v>29</v>
      </c>
      <c r="P78" s="30"/>
      <c r="Q78" s="26"/>
      <c r="R78" s="26"/>
      <c r="S78" s="28"/>
      <c r="T78" s="28"/>
    </row>
    <row r="79" spans="1:20" ht="21.75" customHeight="1" x14ac:dyDescent="0.25">
      <c r="A79" s="17" t="s">
        <v>128</v>
      </c>
      <c r="B79" s="18" t="s">
        <v>162</v>
      </c>
      <c r="C79" s="18" t="s">
        <v>143</v>
      </c>
      <c r="D79" s="18" t="s">
        <v>163</v>
      </c>
      <c r="E79" s="18" t="s">
        <v>25</v>
      </c>
      <c r="F79" s="19">
        <v>1</v>
      </c>
      <c r="G79" s="20" t="s">
        <v>26</v>
      </c>
      <c r="H79" s="21">
        <v>0</v>
      </c>
      <c r="I79" s="21">
        <v>0</v>
      </c>
      <c r="J79" s="21">
        <v>0</v>
      </c>
      <c r="K79" s="19" t="s">
        <v>39</v>
      </c>
      <c r="L79" s="19" t="s">
        <v>39</v>
      </c>
      <c r="M79" s="23" t="s">
        <v>40</v>
      </c>
      <c r="N79" s="24" t="s">
        <v>48</v>
      </c>
      <c r="O79" s="24" t="s">
        <v>40</v>
      </c>
      <c r="P79" s="30"/>
      <c r="Q79" s="26"/>
      <c r="R79" s="26"/>
      <c r="S79" s="28"/>
      <c r="T79" s="28"/>
    </row>
    <row r="80" spans="1:20" ht="21.75" customHeight="1" x14ac:dyDescent="0.25">
      <c r="A80" s="17" t="s">
        <v>128</v>
      </c>
      <c r="B80" s="18" t="s">
        <v>162</v>
      </c>
      <c r="C80" s="18" t="s">
        <v>143</v>
      </c>
      <c r="D80" s="18" t="s">
        <v>164</v>
      </c>
      <c r="E80" s="18" t="s">
        <v>25</v>
      </c>
      <c r="F80" s="19">
        <v>0.70489999999999997</v>
      </c>
      <c r="G80" s="20" t="s">
        <v>61</v>
      </c>
      <c r="H80" s="21">
        <v>19052.12</v>
      </c>
      <c r="I80" s="21">
        <v>19021.12</v>
      </c>
      <c r="J80" s="21">
        <v>19021.12</v>
      </c>
      <c r="K80" s="22">
        <f>+I80/H80</f>
        <v>0.99837288448739558</v>
      </c>
      <c r="L80" s="19">
        <f>+J80/H80</f>
        <v>0.99837288448739558</v>
      </c>
      <c r="M80" s="23" t="s">
        <v>26</v>
      </c>
      <c r="N80" s="24" t="s">
        <v>28</v>
      </c>
      <c r="O80" s="24" t="s">
        <v>29</v>
      </c>
      <c r="P80" s="25">
        <f>+F80-L80</f>
        <v>-0.29347288448739561</v>
      </c>
      <c r="Q80" s="26"/>
      <c r="R80" s="27" t="s">
        <v>30</v>
      </c>
      <c r="S80" s="28"/>
      <c r="T80" s="28"/>
    </row>
    <row r="81" spans="1:20" ht="83.25" customHeight="1" x14ac:dyDescent="0.25">
      <c r="A81" s="17" t="s">
        <v>128</v>
      </c>
      <c r="B81" s="18" t="s">
        <v>162</v>
      </c>
      <c r="C81" s="18" t="s">
        <v>165</v>
      </c>
      <c r="D81" s="18" t="s">
        <v>166</v>
      </c>
      <c r="E81" s="18" t="s">
        <v>25</v>
      </c>
      <c r="F81" s="19">
        <v>0.57050000000000001</v>
      </c>
      <c r="G81" s="20" t="s">
        <v>33</v>
      </c>
      <c r="H81" s="21">
        <v>0</v>
      </c>
      <c r="I81" s="21">
        <v>0</v>
      </c>
      <c r="J81" s="21">
        <v>0</v>
      </c>
      <c r="K81" s="19" t="s">
        <v>39</v>
      </c>
      <c r="L81" s="19" t="s">
        <v>39</v>
      </c>
      <c r="M81" s="23" t="s">
        <v>40</v>
      </c>
      <c r="N81" s="24" t="s">
        <v>28</v>
      </c>
      <c r="O81" s="24" t="s">
        <v>40</v>
      </c>
      <c r="P81" s="30"/>
      <c r="Q81" s="25">
        <f>+F81</f>
        <v>0.57050000000000001</v>
      </c>
      <c r="R81" s="27" t="s">
        <v>30</v>
      </c>
      <c r="S81" s="28"/>
      <c r="T81" s="28" t="s">
        <v>167</v>
      </c>
    </row>
    <row r="82" spans="1:20" ht="108" customHeight="1" x14ac:dyDescent="0.25">
      <c r="A82" s="17" t="s">
        <v>128</v>
      </c>
      <c r="B82" s="18" t="s">
        <v>162</v>
      </c>
      <c r="C82" s="18" t="s">
        <v>149</v>
      </c>
      <c r="D82" s="18" t="s">
        <v>154</v>
      </c>
      <c r="E82" s="18" t="s">
        <v>25</v>
      </c>
      <c r="F82" s="19">
        <v>0.75</v>
      </c>
      <c r="G82" s="20" t="s">
        <v>61</v>
      </c>
      <c r="H82" s="21">
        <v>12299.87</v>
      </c>
      <c r="I82" s="21">
        <v>4938.09</v>
      </c>
      <c r="J82" s="21">
        <v>4938.09</v>
      </c>
      <c r="K82" s="22">
        <f t="shared" si="3"/>
        <v>0.4014749749387595</v>
      </c>
      <c r="L82" s="19">
        <f>+J82/H82</f>
        <v>0.4014749749387595</v>
      </c>
      <c r="M82" s="23" t="s">
        <v>27</v>
      </c>
      <c r="N82" s="24" t="s">
        <v>28</v>
      </c>
      <c r="O82" s="24" t="s">
        <v>29</v>
      </c>
      <c r="P82" s="25">
        <f>+F82-L82</f>
        <v>0.3485250250612405</v>
      </c>
      <c r="Q82" s="26"/>
      <c r="R82" s="27" t="s">
        <v>30</v>
      </c>
      <c r="S82" s="34" t="s">
        <v>168</v>
      </c>
      <c r="T82" s="28"/>
    </row>
    <row r="83" spans="1:20" ht="21.75" customHeight="1" x14ac:dyDescent="0.25">
      <c r="A83" s="17" t="s">
        <v>128</v>
      </c>
      <c r="B83" s="18" t="s">
        <v>162</v>
      </c>
      <c r="C83" s="18" t="s">
        <v>149</v>
      </c>
      <c r="D83" s="18" t="s">
        <v>150</v>
      </c>
      <c r="E83" s="18" t="s">
        <v>25</v>
      </c>
      <c r="F83" s="19">
        <v>0.64810000000000001</v>
      </c>
      <c r="G83" s="20" t="s">
        <v>33</v>
      </c>
      <c r="H83" s="21">
        <v>5000</v>
      </c>
      <c r="I83" s="21">
        <v>0</v>
      </c>
      <c r="J83" s="21">
        <v>0</v>
      </c>
      <c r="K83" s="22">
        <f>+I83/H83</f>
        <v>0</v>
      </c>
      <c r="L83" s="19">
        <f>+J83/H83</f>
        <v>0</v>
      </c>
      <c r="M83" s="23" t="s">
        <v>27</v>
      </c>
      <c r="N83" s="24" t="s">
        <v>28</v>
      </c>
      <c r="O83" s="24" t="s">
        <v>29</v>
      </c>
      <c r="P83" s="25">
        <f>+F83-L83</f>
        <v>0.64810000000000001</v>
      </c>
      <c r="Q83" s="25">
        <f>+F83</f>
        <v>0.64810000000000001</v>
      </c>
      <c r="R83" s="27" t="s">
        <v>30</v>
      </c>
      <c r="S83" s="34"/>
      <c r="T83" s="28"/>
    </row>
    <row r="84" spans="1:20" ht="21.75" customHeight="1" x14ac:dyDescent="0.25">
      <c r="A84" s="17" t="s">
        <v>128</v>
      </c>
      <c r="B84" s="18" t="s">
        <v>162</v>
      </c>
      <c r="C84" s="18" t="s">
        <v>149</v>
      </c>
      <c r="D84" s="18" t="s">
        <v>152</v>
      </c>
      <c r="E84" s="18" t="s">
        <v>25</v>
      </c>
      <c r="F84" s="19">
        <v>0.48899999999999999</v>
      </c>
      <c r="G84" s="20" t="s">
        <v>27</v>
      </c>
      <c r="H84" s="21">
        <v>0</v>
      </c>
      <c r="I84" s="21">
        <v>0</v>
      </c>
      <c r="J84" s="21">
        <v>0</v>
      </c>
      <c r="K84" s="19" t="s">
        <v>39</v>
      </c>
      <c r="L84" s="19" t="s">
        <v>39</v>
      </c>
      <c r="M84" s="23" t="s">
        <v>40</v>
      </c>
      <c r="N84" s="24" t="s">
        <v>28</v>
      </c>
      <c r="O84" s="24" t="s">
        <v>40</v>
      </c>
      <c r="P84" s="30"/>
      <c r="Q84" s="25">
        <f>+F84</f>
        <v>0.48899999999999999</v>
      </c>
      <c r="R84" s="27" t="s">
        <v>30</v>
      </c>
      <c r="S84" s="34"/>
      <c r="T84" s="28"/>
    </row>
    <row r="85" spans="1:20" ht="21.75" customHeight="1" x14ac:dyDescent="0.25">
      <c r="A85" s="17" t="s">
        <v>128</v>
      </c>
      <c r="B85" s="18" t="s">
        <v>162</v>
      </c>
      <c r="C85" s="18" t="s">
        <v>143</v>
      </c>
      <c r="D85" s="18" t="s">
        <v>158</v>
      </c>
      <c r="E85" s="18" t="s">
        <v>25</v>
      </c>
      <c r="F85" s="19">
        <v>0.9948999999999999</v>
      </c>
      <c r="G85" s="20" t="s">
        <v>26</v>
      </c>
      <c r="H85" s="21">
        <v>3044038.94</v>
      </c>
      <c r="I85" s="21">
        <v>3043899.85</v>
      </c>
      <c r="J85" s="21">
        <v>2970828.69</v>
      </c>
      <c r="K85" s="22">
        <f>+I85/H85</f>
        <v>0.99995430741763114</v>
      </c>
      <c r="L85" s="19">
        <f>+J85/H85</f>
        <v>0.97594963420540215</v>
      </c>
      <c r="M85" s="23" t="s">
        <v>26</v>
      </c>
      <c r="N85" s="24" t="s">
        <v>28</v>
      </c>
      <c r="O85" s="24" t="s">
        <v>29</v>
      </c>
      <c r="P85" s="30"/>
      <c r="Q85" s="26"/>
      <c r="R85" s="26"/>
      <c r="S85" s="28"/>
      <c r="T85" s="28"/>
    </row>
    <row r="86" spans="1:20" ht="84.75" customHeight="1" x14ac:dyDescent="0.25">
      <c r="A86" s="17" t="s">
        <v>128</v>
      </c>
      <c r="B86" s="18" t="s">
        <v>162</v>
      </c>
      <c r="C86" s="18" t="s">
        <v>143</v>
      </c>
      <c r="D86" s="18" t="s">
        <v>144</v>
      </c>
      <c r="E86" s="18" t="s">
        <v>25</v>
      </c>
      <c r="F86" s="19">
        <v>0.83329999999999993</v>
      </c>
      <c r="G86" s="20" t="s">
        <v>61</v>
      </c>
      <c r="H86" s="21">
        <v>386647.6</v>
      </c>
      <c r="I86" s="21">
        <v>144893.82999999999</v>
      </c>
      <c r="J86" s="21">
        <v>144333.12</v>
      </c>
      <c r="K86" s="22">
        <f>+I86/H86</f>
        <v>0.37474390116478157</v>
      </c>
      <c r="L86" s="19">
        <f>+J86/H86</f>
        <v>0.37329371758676377</v>
      </c>
      <c r="M86" s="23" t="s">
        <v>27</v>
      </c>
      <c r="N86" s="24" t="s">
        <v>28</v>
      </c>
      <c r="O86" s="24" t="s">
        <v>29</v>
      </c>
      <c r="P86" s="25">
        <f>+F86-L86</f>
        <v>0.46000628241323616</v>
      </c>
      <c r="Q86" s="26"/>
      <c r="R86" s="27" t="s">
        <v>30</v>
      </c>
      <c r="S86" s="28" t="s">
        <v>169</v>
      </c>
      <c r="T86" s="28"/>
    </row>
    <row r="87" spans="1:20" s="46" customFormat="1" ht="48.75" customHeight="1" x14ac:dyDescent="0.25">
      <c r="A87" s="36" t="s">
        <v>128</v>
      </c>
      <c r="B87" s="37" t="s">
        <v>162</v>
      </c>
      <c r="C87" s="37" t="s">
        <v>170</v>
      </c>
      <c r="D87" s="37" t="s">
        <v>171</v>
      </c>
      <c r="E87" s="37" t="s">
        <v>25</v>
      </c>
      <c r="F87" s="38">
        <v>0.35780000000000001</v>
      </c>
      <c r="G87" s="39" t="s">
        <v>27</v>
      </c>
      <c r="H87" s="40">
        <v>0</v>
      </c>
      <c r="I87" s="40">
        <v>0</v>
      </c>
      <c r="J87" s="40">
        <v>0</v>
      </c>
      <c r="K87" s="38" t="s">
        <v>39</v>
      </c>
      <c r="L87" s="38" t="s">
        <v>39</v>
      </c>
      <c r="M87" s="41" t="s">
        <v>40</v>
      </c>
      <c r="N87" s="42" t="s">
        <v>28</v>
      </c>
      <c r="O87" s="42" t="s">
        <v>40</v>
      </c>
      <c r="P87" s="43"/>
      <c r="Q87" s="44">
        <f>+F87</f>
        <v>0.35780000000000001</v>
      </c>
      <c r="R87" s="45" t="s">
        <v>30</v>
      </c>
      <c r="S87" s="34" t="s">
        <v>172</v>
      </c>
      <c r="T87" s="28"/>
    </row>
    <row r="88" spans="1:20" ht="48.75" customHeight="1" x14ac:dyDescent="0.25">
      <c r="A88" s="17" t="s">
        <v>128</v>
      </c>
      <c r="B88" s="18" t="s">
        <v>162</v>
      </c>
      <c r="C88" s="18" t="s">
        <v>170</v>
      </c>
      <c r="D88" s="18" t="s">
        <v>173</v>
      </c>
      <c r="E88" s="18" t="s">
        <v>25</v>
      </c>
      <c r="F88" s="19">
        <v>0.45829999999999999</v>
      </c>
      <c r="G88" s="20" t="s">
        <v>27</v>
      </c>
      <c r="H88" s="21">
        <v>2500</v>
      </c>
      <c r="I88" s="21">
        <v>2211.88</v>
      </c>
      <c r="J88" s="21">
        <v>0</v>
      </c>
      <c r="K88" s="22">
        <f>+I88/H88</f>
        <v>0.88475200000000009</v>
      </c>
      <c r="L88" s="19">
        <f>+J88/H88</f>
        <v>0</v>
      </c>
      <c r="M88" s="23" t="s">
        <v>27</v>
      </c>
      <c r="N88" s="24" t="s">
        <v>28</v>
      </c>
      <c r="O88" s="24" t="s">
        <v>29</v>
      </c>
      <c r="P88" s="25">
        <f>+F88-L88</f>
        <v>0.45829999999999999</v>
      </c>
      <c r="Q88" s="25">
        <f>+F88</f>
        <v>0.45829999999999999</v>
      </c>
      <c r="R88" s="27" t="s">
        <v>30</v>
      </c>
      <c r="S88" s="34"/>
      <c r="T88" s="28"/>
    </row>
    <row r="89" spans="1:20" s="47" customFormat="1" ht="63.75" customHeight="1" x14ac:dyDescent="0.2">
      <c r="A89" s="17" t="s">
        <v>128</v>
      </c>
      <c r="B89" s="18" t="s">
        <v>162</v>
      </c>
      <c r="C89" s="18" t="s">
        <v>133</v>
      </c>
      <c r="D89" s="18" t="s">
        <v>135</v>
      </c>
      <c r="E89" s="18" t="s">
        <v>25</v>
      </c>
      <c r="F89" s="19">
        <v>1</v>
      </c>
      <c r="G89" s="20" t="s">
        <v>26</v>
      </c>
      <c r="H89" s="21">
        <v>125775.43</v>
      </c>
      <c r="I89" s="21">
        <v>111780</v>
      </c>
      <c r="J89" s="21">
        <v>75420</v>
      </c>
      <c r="K89" s="22">
        <f>+I89/H89</f>
        <v>0.88872683639403982</v>
      </c>
      <c r="L89" s="19">
        <f>+J89/H89</f>
        <v>0.59964016819501231</v>
      </c>
      <c r="M89" s="23" t="s">
        <v>33</v>
      </c>
      <c r="N89" s="24" t="s">
        <v>48</v>
      </c>
      <c r="O89" s="24" t="s">
        <v>29</v>
      </c>
      <c r="P89" s="25">
        <f>+F89-L89</f>
        <v>0.40035983180498769</v>
      </c>
      <c r="Q89" s="26"/>
      <c r="R89" s="27" t="s">
        <v>30</v>
      </c>
      <c r="S89" s="28" t="s">
        <v>174</v>
      </c>
      <c r="T89" s="28"/>
    </row>
    <row r="90" spans="1:20" ht="21.75" customHeight="1" x14ac:dyDescent="0.25">
      <c r="A90" s="17" t="s">
        <v>128</v>
      </c>
      <c r="B90" s="18" t="s">
        <v>147</v>
      </c>
      <c r="C90" s="18" t="s">
        <v>143</v>
      </c>
      <c r="D90" s="18" t="s">
        <v>164</v>
      </c>
      <c r="E90" s="18" t="s">
        <v>25</v>
      </c>
      <c r="F90" s="19">
        <v>1</v>
      </c>
      <c r="G90" s="20" t="s">
        <v>26</v>
      </c>
      <c r="H90" s="21">
        <v>0</v>
      </c>
      <c r="I90" s="21">
        <v>0</v>
      </c>
      <c r="J90" s="21">
        <v>0</v>
      </c>
      <c r="K90" s="19" t="s">
        <v>39</v>
      </c>
      <c r="L90" s="19" t="s">
        <v>39</v>
      </c>
      <c r="M90" s="23" t="s">
        <v>40</v>
      </c>
      <c r="N90" s="24" t="s">
        <v>48</v>
      </c>
      <c r="O90" s="24" t="s">
        <v>40</v>
      </c>
      <c r="P90" s="30"/>
      <c r="Q90" s="26"/>
      <c r="R90" s="26"/>
      <c r="S90" s="28"/>
      <c r="T90" s="28"/>
    </row>
    <row r="91" spans="1:20" ht="21.75" customHeight="1" x14ac:dyDescent="0.25">
      <c r="A91" s="17" t="s">
        <v>128</v>
      </c>
      <c r="B91" s="18" t="s">
        <v>147</v>
      </c>
      <c r="C91" s="18" t="s">
        <v>170</v>
      </c>
      <c r="D91" s="18" t="s">
        <v>173</v>
      </c>
      <c r="E91" s="18" t="s">
        <v>25</v>
      </c>
      <c r="F91" s="19">
        <v>1</v>
      </c>
      <c r="G91" s="20" t="s">
        <v>26</v>
      </c>
      <c r="H91" s="21">
        <v>5400</v>
      </c>
      <c r="I91" s="21">
        <v>4380.88</v>
      </c>
      <c r="J91" s="21">
        <v>4380.88</v>
      </c>
      <c r="K91" s="22">
        <f t="shared" si="3"/>
        <v>0.81127407407407415</v>
      </c>
      <c r="L91" s="19">
        <f>+J91/H91</f>
        <v>0.81127407407407415</v>
      </c>
      <c r="M91" s="23" t="s">
        <v>61</v>
      </c>
      <c r="N91" s="24" t="s">
        <v>48</v>
      </c>
      <c r="O91" s="24" t="s">
        <v>160</v>
      </c>
      <c r="P91" s="30"/>
      <c r="Q91" s="26"/>
      <c r="R91" s="26"/>
      <c r="S91" s="28"/>
      <c r="T91" s="28"/>
    </row>
    <row r="92" spans="1:20" ht="91.5" customHeight="1" x14ac:dyDescent="0.25">
      <c r="A92" s="17" t="s">
        <v>128</v>
      </c>
      <c r="B92" s="18" t="s">
        <v>129</v>
      </c>
      <c r="C92" s="18" t="s">
        <v>165</v>
      </c>
      <c r="D92" s="18" t="s">
        <v>166</v>
      </c>
      <c r="E92" s="18" t="s">
        <v>25</v>
      </c>
      <c r="F92" s="19">
        <v>0.39270000000000005</v>
      </c>
      <c r="G92" s="20" t="s">
        <v>27</v>
      </c>
      <c r="H92" s="21">
        <v>0</v>
      </c>
      <c r="I92" s="21">
        <v>0</v>
      </c>
      <c r="J92" s="21">
        <v>0</v>
      </c>
      <c r="K92" s="19" t="s">
        <v>39</v>
      </c>
      <c r="L92" s="19" t="s">
        <v>39</v>
      </c>
      <c r="M92" s="23" t="s">
        <v>40</v>
      </c>
      <c r="N92" s="24" t="s">
        <v>28</v>
      </c>
      <c r="O92" s="24" t="s">
        <v>40</v>
      </c>
      <c r="P92" s="30"/>
      <c r="Q92" s="25">
        <f>+F92</f>
        <v>0.39270000000000005</v>
      </c>
      <c r="R92" s="27" t="s">
        <v>30</v>
      </c>
      <c r="S92" s="28" t="s">
        <v>155</v>
      </c>
      <c r="T92" s="28" t="s">
        <v>156</v>
      </c>
    </row>
    <row r="93" spans="1:20" ht="21.75" customHeight="1" x14ac:dyDescent="0.25">
      <c r="A93" s="17" t="s">
        <v>128</v>
      </c>
      <c r="B93" s="18" t="s">
        <v>142</v>
      </c>
      <c r="C93" s="18" t="s">
        <v>143</v>
      </c>
      <c r="D93" s="18" t="s">
        <v>158</v>
      </c>
      <c r="E93" s="18" t="s">
        <v>25</v>
      </c>
      <c r="F93" s="19">
        <v>0.98</v>
      </c>
      <c r="G93" s="20" t="s">
        <v>26</v>
      </c>
      <c r="H93" s="21">
        <v>2241960.79</v>
      </c>
      <c r="I93" s="21">
        <v>2199133.39</v>
      </c>
      <c r="J93" s="21">
        <v>2180754.54</v>
      </c>
      <c r="K93" s="22">
        <f t="shared" si="3"/>
        <v>0.98089734655885752</v>
      </c>
      <c r="L93" s="19">
        <f>+J93/H93</f>
        <v>0.97269967865941132</v>
      </c>
      <c r="M93" s="23" t="s">
        <v>26</v>
      </c>
      <c r="N93" s="24" t="s">
        <v>28</v>
      </c>
      <c r="O93" s="24" t="s">
        <v>29</v>
      </c>
      <c r="P93" s="30"/>
      <c r="Q93" s="26"/>
      <c r="R93" s="26"/>
      <c r="S93" s="28"/>
      <c r="T93" s="28"/>
    </row>
    <row r="94" spans="1:20" ht="21.75" customHeight="1" x14ac:dyDescent="0.25">
      <c r="A94" s="17" t="s">
        <v>128</v>
      </c>
      <c r="B94" s="18" t="s">
        <v>146</v>
      </c>
      <c r="C94" s="18" t="s">
        <v>143</v>
      </c>
      <c r="D94" s="18" t="s">
        <v>163</v>
      </c>
      <c r="E94" s="18" t="s">
        <v>25</v>
      </c>
      <c r="F94" s="19">
        <v>1</v>
      </c>
      <c r="G94" s="20" t="s">
        <v>26</v>
      </c>
      <c r="H94" s="21">
        <v>0</v>
      </c>
      <c r="I94" s="21">
        <v>0</v>
      </c>
      <c r="J94" s="21">
        <v>0</v>
      </c>
      <c r="K94" s="19" t="s">
        <v>39</v>
      </c>
      <c r="L94" s="19" t="s">
        <v>39</v>
      </c>
      <c r="M94" s="23" t="s">
        <v>40</v>
      </c>
      <c r="N94" s="24" t="s">
        <v>48</v>
      </c>
      <c r="O94" s="24" t="s">
        <v>40</v>
      </c>
      <c r="P94" s="30"/>
      <c r="Q94" s="26"/>
      <c r="R94" s="26"/>
      <c r="S94" s="28"/>
      <c r="T94" s="28"/>
    </row>
    <row r="95" spans="1:20" ht="21.75" customHeight="1" x14ac:dyDescent="0.25">
      <c r="A95" s="17" t="s">
        <v>128</v>
      </c>
      <c r="B95" s="18" t="s">
        <v>147</v>
      </c>
      <c r="C95" s="18" t="s">
        <v>170</v>
      </c>
      <c r="D95" s="18" t="s">
        <v>171</v>
      </c>
      <c r="E95" s="18" t="s">
        <v>25</v>
      </c>
      <c r="F95" s="19">
        <v>1</v>
      </c>
      <c r="G95" s="20" t="s">
        <v>26</v>
      </c>
      <c r="H95" s="21"/>
      <c r="I95" s="21"/>
      <c r="J95" s="21"/>
      <c r="K95" s="22" t="e">
        <f t="shared" si="3"/>
        <v>#DIV/0!</v>
      </c>
      <c r="L95" s="19" t="s">
        <v>39</v>
      </c>
      <c r="M95" s="23" t="s">
        <v>40</v>
      </c>
      <c r="N95" s="24" t="s">
        <v>48</v>
      </c>
      <c r="O95" s="24" t="s">
        <v>40</v>
      </c>
      <c r="P95" s="30"/>
      <c r="Q95" s="26"/>
      <c r="R95" s="26"/>
      <c r="S95" s="28"/>
      <c r="T95" s="28"/>
    </row>
    <row r="96" spans="1:20" ht="21.75" customHeight="1" x14ac:dyDescent="0.25">
      <c r="A96" s="17" t="s">
        <v>128</v>
      </c>
      <c r="B96" s="18" t="s">
        <v>147</v>
      </c>
      <c r="C96" s="18" t="s">
        <v>165</v>
      </c>
      <c r="D96" s="18" t="s">
        <v>166</v>
      </c>
      <c r="E96" s="18" t="s">
        <v>25</v>
      </c>
      <c r="F96" s="19">
        <v>1</v>
      </c>
      <c r="G96" s="20" t="s">
        <v>26</v>
      </c>
      <c r="H96" s="21">
        <v>1000</v>
      </c>
      <c r="I96" s="21">
        <v>754.26</v>
      </c>
      <c r="J96" s="21">
        <v>741.16</v>
      </c>
      <c r="K96" s="22">
        <f t="shared" si="3"/>
        <v>0.75426000000000004</v>
      </c>
      <c r="L96" s="19">
        <f>+J96/H96</f>
        <v>0.74115999999999993</v>
      </c>
      <c r="M96" s="23" t="s">
        <v>61</v>
      </c>
      <c r="N96" s="24" t="s">
        <v>48</v>
      </c>
      <c r="O96" s="24" t="s">
        <v>29</v>
      </c>
      <c r="P96" s="25">
        <f>+F96-L96</f>
        <v>0.25884000000000007</v>
      </c>
      <c r="Q96" s="26"/>
      <c r="R96" s="27" t="s">
        <v>30</v>
      </c>
      <c r="S96" s="28"/>
      <c r="T96" s="28"/>
    </row>
    <row r="97" spans="1:20" ht="75" customHeight="1" x14ac:dyDescent="0.25">
      <c r="A97" s="17" t="s">
        <v>128</v>
      </c>
      <c r="B97" s="18" t="s">
        <v>129</v>
      </c>
      <c r="C97" s="18" t="s">
        <v>170</v>
      </c>
      <c r="D97" s="18" t="s">
        <v>171</v>
      </c>
      <c r="E97" s="18" t="s">
        <v>25</v>
      </c>
      <c r="F97" s="19">
        <v>0.66069999999999995</v>
      </c>
      <c r="G97" s="20" t="s">
        <v>33</v>
      </c>
      <c r="H97" s="21">
        <v>19958.34</v>
      </c>
      <c r="I97" s="21">
        <v>11950.28</v>
      </c>
      <c r="J97" s="21">
        <v>11950.28</v>
      </c>
      <c r="K97" s="22">
        <f t="shared" si="3"/>
        <v>0.59876121962046946</v>
      </c>
      <c r="L97" s="19">
        <f>+J97/H97</f>
        <v>0.59876121962046946</v>
      </c>
      <c r="M97" s="23" t="s">
        <v>33</v>
      </c>
      <c r="N97" s="24" t="s">
        <v>28</v>
      </c>
      <c r="O97" s="24" t="s">
        <v>29</v>
      </c>
      <c r="P97" s="30"/>
      <c r="Q97" s="25">
        <f>+F97</f>
        <v>0.66069999999999995</v>
      </c>
      <c r="R97" s="27" t="s">
        <v>30</v>
      </c>
      <c r="S97" s="28" t="s">
        <v>155</v>
      </c>
      <c r="T97" s="28" t="s">
        <v>156</v>
      </c>
    </row>
    <row r="98" spans="1:20" ht="21.75" customHeight="1" x14ac:dyDescent="0.25">
      <c r="A98" s="17" t="s">
        <v>128</v>
      </c>
      <c r="B98" s="18" t="s">
        <v>147</v>
      </c>
      <c r="C98" s="18" t="s">
        <v>143</v>
      </c>
      <c r="D98" s="18" t="s">
        <v>175</v>
      </c>
      <c r="E98" s="18" t="s">
        <v>25</v>
      </c>
      <c r="F98" s="19">
        <v>1</v>
      </c>
      <c r="G98" s="20" t="s">
        <v>26</v>
      </c>
      <c r="H98" s="21">
        <v>0</v>
      </c>
      <c r="I98" s="21">
        <v>0</v>
      </c>
      <c r="J98" s="21">
        <v>0</v>
      </c>
      <c r="K98" s="19" t="s">
        <v>39</v>
      </c>
      <c r="L98" s="19" t="s">
        <v>39</v>
      </c>
      <c r="M98" s="23" t="s">
        <v>40</v>
      </c>
      <c r="N98" s="24" t="s">
        <v>48</v>
      </c>
      <c r="O98" s="24" t="s">
        <v>40</v>
      </c>
      <c r="P98" s="30"/>
      <c r="Q98" s="26"/>
      <c r="R98" s="26"/>
      <c r="S98" s="28"/>
      <c r="T98" s="28"/>
    </row>
    <row r="99" spans="1:20" ht="101.25" customHeight="1" x14ac:dyDescent="0.25">
      <c r="A99" s="17" t="s">
        <v>128</v>
      </c>
      <c r="B99" s="18" t="s">
        <v>146</v>
      </c>
      <c r="C99" s="18" t="s">
        <v>143</v>
      </c>
      <c r="D99" s="18" t="s">
        <v>164</v>
      </c>
      <c r="E99" s="18" t="s">
        <v>25</v>
      </c>
      <c r="F99" s="19">
        <v>1</v>
      </c>
      <c r="G99" s="20" t="s">
        <v>26</v>
      </c>
      <c r="H99" s="21">
        <v>13084.03</v>
      </c>
      <c r="I99" s="21">
        <v>0</v>
      </c>
      <c r="J99" s="21">
        <v>0</v>
      </c>
      <c r="K99" s="22">
        <f t="shared" si="3"/>
        <v>0</v>
      </c>
      <c r="L99" s="19">
        <f>+J99/H99</f>
        <v>0</v>
      </c>
      <c r="M99" s="23" t="s">
        <v>27</v>
      </c>
      <c r="N99" s="24" t="s">
        <v>48</v>
      </c>
      <c r="O99" s="24" t="s">
        <v>29</v>
      </c>
      <c r="P99" s="25">
        <f>+F99-L99</f>
        <v>1</v>
      </c>
      <c r="Q99" s="26"/>
      <c r="R99" s="27" t="s">
        <v>30</v>
      </c>
      <c r="S99" s="28" t="s">
        <v>176</v>
      </c>
      <c r="T99" s="28"/>
    </row>
    <row r="100" spans="1:20" ht="21.75" customHeight="1" x14ac:dyDescent="0.25">
      <c r="A100" s="17" t="s">
        <v>128</v>
      </c>
      <c r="B100" s="18" t="s">
        <v>129</v>
      </c>
      <c r="C100" s="18" t="s">
        <v>170</v>
      </c>
      <c r="D100" s="18" t="s">
        <v>173</v>
      </c>
      <c r="E100" s="18" t="s">
        <v>25</v>
      </c>
      <c r="F100" s="19">
        <v>0.875</v>
      </c>
      <c r="G100" s="20" t="s">
        <v>26</v>
      </c>
      <c r="H100" s="21">
        <v>4000</v>
      </c>
      <c r="I100" s="21">
        <v>3997</v>
      </c>
      <c r="J100" s="21">
        <v>3997</v>
      </c>
      <c r="K100" s="22">
        <f t="shared" si="3"/>
        <v>0.99924999999999997</v>
      </c>
      <c r="L100" s="19">
        <f>+J100/H100</f>
        <v>0.99924999999999997</v>
      </c>
      <c r="M100" s="23" t="s">
        <v>26</v>
      </c>
      <c r="N100" s="24" t="s">
        <v>28</v>
      </c>
      <c r="O100" s="24" t="s">
        <v>29</v>
      </c>
      <c r="P100" s="30"/>
      <c r="Q100" s="26"/>
      <c r="R100" s="26"/>
      <c r="S100" s="28"/>
      <c r="T100" s="28"/>
    </row>
    <row r="101" spans="1:20" ht="21.75" customHeight="1" x14ac:dyDescent="0.25">
      <c r="A101" s="17" t="s">
        <v>128</v>
      </c>
      <c r="B101" s="18" t="s">
        <v>146</v>
      </c>
      <c r="C101" s="18" t="s">
        <v>143</v>
      </c>
      <c r="D101" s="18" t="s">
        <v>175</v>
      </c>
      <c r="E101" s="18" t="s">
        <v>25</v>
      </c>
      <c r="F101" s="19">
        <v>1</v>
      </c>
      <c r="G101" s="20" t="s">
        <v>26</v>
      </c>
      <c r="H101" s="21">
        <v>0</v>
      </c>
      <c r="I101" s="21">
        <v>0</v>
      </c>
      <c r="J101" s="21">
        <v>0</v>
      </c>
      <c r="K101" s="19" t="s">
        <v>39</v>
      </c>
      <c r="L101" s="19" t="s">
        <v>39</v>
      </c>
      <c r="M101" s="23" t="s">
        <v>40</v>
      </c>
      <c r="N101" s="24" t="s">
        <v>48</v>
      </c>
      <c r="O101" s="24" t="s">
        <v>40</v>
      </c>
      <c r="P101" s="30"/>
      <c r="Q101" s="26"/>
      <c r="R101" s="26"/>
      <c r="S101" s="28"/>
      <c r="T101" s="28"/>
    </row>
    <row r="102" spans="1:20" ht="21.75" customHeight="1" x14ac:dyDescent="0.25">
      <c r="A102" s="17" t="s">
        <v>128</v>
      </c>
      <c r="B102" s="18" t="s">
        <v>129</v>
      </c>
      <c r="C102" s="18" t="s">
        <v>143</v>
      </c>
      <c r="D102" s="18" t="s">
        <v>164</v>
      </c>
      <c r="E102" s="18" t="s">
        <v>25</v>
      </c>
      <c r="F102" s="19">
        <v>0.96719999999999995</v>
      </c>
      <c r="G102" s="20" t="s">
        <v>26</v>
      </c>
      <c r="H102" s="21">
        <v>19400.349999999999</v>
      </c>
      <c r="I102" s="21">
        <v>17182.36</v>
      </c>
      <c r="J102" s="21">
        <v>17182.36</v>
      </c>
      <c r="K102" s="22">
        <f t="shared" ref="K102:K153" si="4">+I102/H102</f>
        <v>0.88567268116296882</v>
      </c>
      <c r="L102" s="19">
        <f>+J102/H102</f>
        <v>0.88567268116296882</v>
      </c>
      <c r="M102" s="23" t="s">
        <v>26</v>
      </c>
      <c r="N102" s="24" t="s">
        <v>28</v>
      </c>
      <c r="O102" s="24" t="s">
        <v>29</v>
      </c>
      <c r="P102" s="30"/>
      <c r="Q102" s="26"/>
      <c r="R102" s="26"/>
      <c r="S102" s="28"/>
      <c r="T102" s="28"/>
    </row>
    <row r="103" spans="1:20" ht="21.75" customHeight="1" x14ac:dyDescent="0.25">
      <c r="A103" s="17" t="s">
        <v>128</v>
      </c>
      <c r="B103" s="18" t="s">
        <v>146</v>
      </c>
      <c r="C103" s="18" t="s">
        <v>170</v>
      </c>
      <c r="D103" s="18" t="s">
        <v>173</v>
      </c>
      <c r="E103" s="18" t="s">
        <v>25</v>
      </c>
      <c r="F103" s="19">
        <v>1</v>
      </c>
      <c r="G103" s="20" t="s">
        <v>26</v>
      </c>
      <c r="H103" s="21">
        <v>4505.09</v>
      </c>
      <c r="I103" s="21">
        <v>4505.09</v>
      </c>
      <c r="J103" s="21">
        <v>4505.09</v>
      </c>
      <c r="K103" s="22">
        <f t="shared" si="4"/>
        <v>1</v>
      </c>
      <c r="L103" s="19">
        <f>+J103/H103</f>
        <v>1</v>
      </c>
      <c r="M103" s="23" t="s">
        <v>26</v>
      </c>
      <c r="N103" s="24" t="s">
        <v>48</v>
      </c>
      <c r="O103" s="24" t="s">
        <v>148</v>
      </c>
      <c r="P103" s="30"/>
      <c r="Q103" s="26"/>
      <c r="R103" s="26"/>
      <c r="S103" s="28"/>
      <c r="T103" s="28"/>
    </row>
    <row r="104" spans="1:20" ht="21.75" customHeight="1" x14ac:dyDescent="0.25">
      <c r="A104" s="17" t="s">
        <v>128</v>
      </c>
      <c r="B104" s="18" t="s">
        <v>146</v>
      </c>
      <c r="C104" s="18" t="s">
        <v>170</v>
      </c>
      <c r="D104" s="18" t="s">
        <v>171</v>
      </c>
      <c r="E104" s="18" t="s">
        <v>25</v>
      </c>
      <c r="F104" s="19">
        <v>1</v>
      </c>
      <c r="G104" s="20" t="s">
        <v>26</v>
      </c>
      <c r="H104" s="21">
        <v>0</v>
      </c>
      <c r="I104" s="21">
        <v>0</v>
      </c>
      <c r="J104" s="21">
        <v>0</v>
      </c>
      <c r="K104" s="19" t="s">
        <v>39</v>
      </c>
      <c r="L104" s="19" t="s">
        <v>39</v>
      </c>
      <c r="M104" s="23" t="s">
        <v>40</v>
      </c>
      <c r="N104" s="24" t="s">
        <v>48</v>
      </c>
      <c r="O104" s="24" t="s">
        <v>40</v>
      </c>
      <c r="P104" s="30"/>
      <c r="Q104" s="26"/>
      <c r="R104" s="26"/>
      <c r="S104" s="28"/>
      <c r="T104" s="28"/>
    </row>
    <row r="105" spans="1:20" ht="21.75" customHeight="1" x14ac:dyDescent="0.25">
      <c r="A105" s="17" t="s">
        <v>128</v>
      </c>
      <c r="B105" s="18" t="s">
        <v>142</v>
      </c>
      <c r="C105" s="18" t="s">
        <v>133</v>
      </c>
      <c r="D105" s="18" t="s">
        <v>134</v>
      </c>
      <c r="E105" s="18" t="s">
        <v>25</v>
      </c>
      <c r="F105" s="19">
        <v>1</v>
      </c>
      <c r="G105" s="20" t="s">
        <v>26</v>
      </c>
      <c r="H105" s="21">
        <v>10590</v>
      </c>
      <c r="I105" s="21">
        <v>10338</v>
      </c>
      <c r="J105" s="21">
        <v>10338</v>
      </c>
      <c r="K105" s="22">
        <f t="shared" si="4"/>
        <v>0.97620396600566572</v>
      </c>
      <c r="L105" s="19">
        <f>+J105/H105</f>
        <v>0.97620396600566572</v>
      </c>
      <c r="M105" s="23" t="s">
        <v>26</v>
      </c>
      <c r="N105" s="24" t="s">
        <v>48</v>
      </c>
      <c r="O105" s="24" t="s">
        <v>49</v>
      </c>
      <c r="P105" s="30"/>
      <c r="Q105" s="26"/>
      <c r="R105" s="26"/>
      <c r="S105" s="28"/>
      <c r="T105" s="28"/>
    </row>
    <row r="106" spans="1:20" ht="21.75" customHeight="1" x14ac:dyDescent="0.25">
      <c r="A106" s="17" t="s">
        <v>128</v>
      </c>
      <c r="B106" s="18" t="s">
        <v>129</v>
      </c>
      <c r="C106" s="18" t="s">
        <v>143</v>
      </c>
      <c r="D106" s="18" t="s">
        <v>175</v>
      </c>
      <c r="E106" s="18" t="s">
        <v>25</v>
      </c>
      <c r="F106" s="19">
        <v>0.77500000000000002</v>
      </c>
      <c r="G106" s="20" t="s">
        <v>61</v>
      </c>
      <c r="H106" s="21">
        <v>0</v>
      </c>
      <c r="I106" s="21">
        <v>0</v>
      </c>
      <c r="J106" s="21">
        <v>0</v>
      </c>
      <c r="K106" s="19" t="s">
        <v>39</v>
      </c>
      <c r="L106" s="19" t="s">
        <v>39</v>
      </c>
      <c r="M106" s="23" t="s">
        <v>40</v>
      </c>
      <c r="N106" s="24" t="s">
        <v>28</v>
      </c>
      <c r="O106" s="24" t="s">
        <v>40</v>
      </c>
      <c r="P106" s="30"/>
      <c r="Q106" s="26"/>
      <c r="R106" s="26"/>
      <c r="S106" s="28"/>
      <c r="T106" s="28"/>
    </row>
    <row r="107" spans="1:20" ht="21.75" customHeight="1" x14ac:dyDescent="0.25">
      <c r="A107" s="17" t="s">
        <v>128</v>
      </c>
      <c r="B107" s="18" t="s">
        <v>146</v>
      </c>
      <c r="C107" s="18" t="s">
        <v>165</v>
      </c>
      <c r="D107" s="18" t="s">
        <v>166</v>
      </c>
      <c r="E107" s="18" t="s">
        <v>25</v>
      </c>
      <c r="F107" s="19">
        <v>1</v>
      </c>
      <c r="G107" s="20" t="s">
        <v>26</v>
      </c>
      <c r="H107" s="21">
        <v>0</v>
      </c>
      <c r="I107" s="21">
        <v>0</v>
      </c>
      <c r="J107" s="21">
        <v>0</v>
      </c>
      <c r="K107" s="19" t="s">
        <v>39</v>
      </c>
      <c r="L107" s="19" t="s">
        <v>39</v>
      </c>
      <c r="M107" s="23" t="s">
        <v>40</v>
      </c>
      <c r="N107" s="24" t="s">
        <v>48</v>
      </c>
      <c r="O107" s="24" t="s">
        <v>40</v>
      </c>
      <c r="P107" s="30"/>
      <c r="Q107" s="26"/>
      <c r="R107" s="26"/>
      <c r="S107" s="28"/>
      <c r="T107" s="28"/>
    </row>
    <row r="108" spans="1:20" ht="21.75" customHeight="1" x14ac:dyDescent="0.25">
      <c r="A108" s="17" t="s">
        <v>128</v>
      </c>
      <c r="B108" s="18" t="s">
        <v>142</v>
      </c>
      <c r="C108" s="18" t="s">
        <v>133</v>
      </c>
      <c r="D108" s="18" t="s">
        <v>135</v>
      </c>
      <c r="E108" s="18" t="s">
        <v>25</v>
      </c>
      <c r="F108" s="19">
        <v>1</v>
      </c>
      <c r="G108" s="20" t="s">
        <v>26</v>
      </c>
      <c r="H108" s="21">
        <v>14995</v>
      </c>
      <c r="I108" s="21">
        <v>14974.2</v>
      </c>
      <c r="J108" s="21">
        <v>14974.2</v>
      </c>
      <c r="K108" s="22">
        <f t="shared" si="4"/>
        <v>0.9986128709569857</v>
      </c>
      <c r="L108" s="19">
        <f>+J108/H108</f>
        <v>0.9986128709569857</v>
      </c>
      <c r="M108" s="23" t="s">
        <v>26</v>
      </c>
      <c r="N108" s="24" t="s">
        <v>48</v>
      </c>
      <c r="O108" s="24" t="s">
        <v>148</v>
      </c>
      <c r="P108" s="30"/>
      <c r="Q108" s="26"/>
      <c r="R108" s="26"/>
      <c r="S108" s="28"/>
      <c r="T108" s="28"/>
    </row>
    <row r="109" spans="1:20" ht="21.75" customHeight="1" x14ac:dyDescent="0.25">
      <c r="A109" s="17" t="s">
        <v>128</v>
      </c>
      <c r="B109" s="18" t="s">
        <v>129</v>
      </c>
      <c r="C109" s="18" t="s">
        <v>143</v>
      </c>
      <c r="D109" s="18" t="s">
        <v>163</v>
      </c>
      <c r="E109" s="18" t="s">
        <v>25</v>
      </c>
      <c r="F109" s="19">
        <v>1</v>
      </c>
      <c r="G109" s="20" t="s">
        <v>26</v>
      </c>
      <c r="H109" s="21">
        <v>0</v>
      </c>
      <c r="I109" s="21">
        <v>0</v>
      </c>
      <c r="J109" s="21">
        <v>0</v>
      </c>
      <c r="K109" s="19" t="s">
        <v>39</v>
      </c>
      <c r="L109" s="19" t="s">
        <v>39</v>
      </c>
      <c r="M109" s="23" t="s">
        <v>40</v>
      </c>
      <c r="N109" s="24" t="s">
        <v>28</v>
      </c>
      <c r="O109" s="24" t="s">
        <v>40</v>
      </c>
      <c r="P109" s="30"/>
      <c r="Q109" s="26"/>
      <c r="R109" s="26"/>
      <c r="S109" s="28"/>
      <c r="T109" s="28"/>
    </row>
    <row r="110" spans="1:20" ht="63" customHeight="1" x14ac:dyDescent="0.25">
      <c r="A110" s="17" t="s">
        <v>128</v>
      </c>
      <c r="B110" s="18" t="s">
        <v>146</v>
      </c>
      <c r="C110" s="18" t="s">
        <v>149</v>
      </c>
      <c r="D110" s="18" t="s">
        <v>154</v>
      </c>
      <c r="E110" s="18" t="s">
        <v>25</v>
      </c>
      <c r="F110" s="19">
        <v>1</v>
      </c>
      <c r="G110" s="20" t="s">
        <v>26</v>
      </c>
      <c r="H110" s="21">
        <v>13772.33</v>
      </c>
      <c r="I110" s="21">
        <v>8055.8</v>
      </c>
      <c r="J110" s="21">
        <v>8055.8</v>
      </c>
      <c r="K110" s="22">
        <f t="shared" si="4"/>
        <v>0.58492644309278097</v>
      </c>
      <c r="L110" s="19">
        <f>+J110/H110</f>
        <v>0.58492644309278097</v>
      </c>
      <c r="M110" s="23" t="s">
        <v>33</v>
      </c>
      <c r="N110" s="24" t="s">
        <v>48</v>
      </c>
      <c r="O110" s="24" t="s">
        <v>29</v>
      </c>
      <c r="P110" s="25">
        <f>+F110-L110</f>
        <v>0.41507355690721903</v>
      </c>
      <c r="Q110" s="26"/>
      <c r="R110" s="27" t="s">
        <v>30</v>
      </c>
      <c r="S110" s="28" t="s">
        <v>177</v>
      </c>
      <c r="T110" s="28"/>
    </row>
    <row r="111" spans="1:20" ht="98.25" customHeight="1" x14ac:dyDescent="0.25">
      <c r="A111" s="17" t="s">
        <v>128</v>
      </c>
      <c r="B111" s="18" t="s">
        <v>146</v>
      </c>
      <c r="C111" s="18" t="s">
        <v>149</v>
      </c>
      <c r="D111" s="18" t="s">
        <v>150</v>
      </c>
      <c r="E111" s="18" t="s">
        <v>25</v>
      </c>
      <c r="F111" s="19">
        <v>0.98329999999999995</v>
      </c>
      <c r="G111" s="20" t="s">
        <v>26</v>
      </c>
      <c r="H111" s="21">
        <v>19126.28</v>
      </c>
      <c r="I111" s="21">
        <v>7030.28</v>
      </c>
      <c r="J111" s="21">
        <v>7030.28</v>
      </c>
      <c r="K111" s="22">
        <f t="shared" si="4"/>
        <v>0.36757173898949508</v>
      </c>
      <c r="L111" s="19">
        <f>+J111/H111</f>
        <v>0.36757173898949508</v>
      </c>
      <c r="M111" s="23" t="s">
        <v>27</v>
      </c>
      <c r="N111" s="24" t="s">
        <v>28</v>
      </c>
      <c r="O111" s="24" t="s">
        <v>29</v>
      </c>
      <c r="P111" s="25">
        <f>+F111-L111</f>
        <v>0.61572826101050482</v>
      </c>
      <c r="Q111" s="26"/>
      <c r="R111" s="27" t="s">
        <v>30</v>
      </c>
      <c r="S111" s="28" t="s">
        <v>178</v>
      </c>
      <c r="T111" s="28"/>
    </row>
    <row r="112" spans="1:20" ht="21.75" customHeight="1" x14ac:dyDescent="0.25">
      <c r="A112" s="17" t="s">
        <v>128</v>
      </c>
      <c r="B112" s="18" t="s">
        <v>129</v>
      </c>
      <c r="C112" s="18" t="s">
        <v>143</v>
      </c>
      <c r="D112" s="18" t="s">
        <v>161</v>
      </c>
      <c r="E112" s="18" t="s">
        <v>25</v>
      </c>
      <c r="F112" s="19">
        <v>1</v>
      </c>
      <c r="G112" s="20" t="s">
        <v>26</v>
      </c>
      <c r="H112" s="21">
        <v>263838.57</v>
      </c>
      <c r="I112" s="21">
        <v>248603.71</v>
      </c>
      <c r="J112" s="21">
        <v>242362.69</v>
      </c>
      <c r="K112" s="22">
        <f t="shared" si="4"/>
        <v>0.94225688836927812</v>
      </c>
      <c r="L112" s="19">
        <f>+J112/H112</f>
        <v>0.91860219679025701</v>
      </c>
      <c r="M112" s="23" t="s">
        <v>26</v>
      </c>
      <c r="N112" s="24" t="s">
        <v>48</v>
      </c>
      <c r="O112" s="24" t="s">
        <v>49</v>
      </c>
      <c r="P112" s="30"/>
      <c r="Q112" s="26"/>
      <c r="R112" s="26"/>
      <c r="S112" s="28"/>
      <c r="T112" s="28"/>
    </row>
    <row r="113" spans="1:20" ht="83.25" customHeight="1" x14ac:dyDescent="0.25">
      <c r="A113" s="17" t="s">
        <v>128</v>
      </c>
      <c r="B113" s="18" t="s">
        <v>146</v>
      </c>
      <c r="C113" s="18" t="s">
        <v>149</v>
      </c>
      <c r="D113" s="18" t="s">
        <v>152</v>
      </c>
      <c r="E113" s="18" t="s">
        <v>25</v>
      </c>
      <c r="F113" s="19">
        <v>0.94279999999999997</v>
      </c>
      <c r="G113" s="20" t="s">
        <v>26</v>
      </c>
      <c r="H113" s="21">
        <v>6048</v>
      </c>
      <c r="I113" s="21">
        <v>0</v>
      </c>
      <c r="J113" s="21">
        <v>0</v>
      </c>
      <c r="K113" s="22">
        <f t="shared" si="4"/>
        <v>0</v>
      </c>
      <c r="L113" s="19">
        <f>+J113/H113</f>
        <v>0</v>
      </c>
      <c r="M113" s="23" t="s">
        <v>27</v>
      </c>
      <c r="N113" s="24" t="s">
        <v>28</v>
      </c>
      <c r="O113" s="24" t="s">
        <v>29</v>
      </c>
      <c r="P113" s="25">
        <f>+F113-L113</f>
        <v>0.94279999999999997</v>
      </c>
      <c r="Q113" s="26"/>
      <c r="R113" s="27" t="s">
        <v>30</v>
      </c>
      <c r="S113" s="28" t="s">
        <v>178</v>
      </c>
      <c r="T113" s="28"/>
    </row>
    <row r="114" spans="1:20" ht="21.75" customHeight="1" x14ac:dyDescent="0.25">
      <c r="A114" s="17" t="s">
        <v>128</v>
      </c>
      <c r="B114" s="18" t="s">
        <v>146</v>
      </c>
      <c r="C114" s="18" t="s">
        <v>143</v>
      </c>
      <c r="D114" s="18" t="s">
        <v>158</v>
      </c>
      <c r="E114" s="18" t="s">
        <v>25</v>
      </c>
      <c r="F114" s="19">
        <v>0.99950000000000006</v>
      </c>
      <c r="G114" s="20" t="s">
        <v>26</v>
      </c>
      <c r="H114" s="21">
        <v>5682273.2400000002</v>
      </c>
      <c r="I114" s="21">
        <v>5601493.1299999999</v>
      </c>
      <c r="J114" s="21">
        <v>5465783.9900000002</v>
      </c>
      <c r="K114" s="22">
        <f t="shared" si="4"/>
        <v>0.98578383921572899</v>
      </c>
      <c r="L114" s="19">
        <f>+J114/H114</f>
        <v>0.96190094336258991</v>
      </c>
      <c r="M114" s="23" t="s">
        <v>26</v>
      </c>
      <c r="N114" s="24" t="s">
        <v>28</v>
      </c>
      <c r="O114" s="24" t="s">
        <v>29</v>
      </c>
      <c r="P114" s="30"/>
      <c r="Q114" s="26"/>
      <c r="R114" s="26"/>
      <c r="S114" s="28"/>
      <c r="T114" s="28"/>
    </row>
    <row r="115" spans="1:20" ht="21.75" customHeight="1" x14ac:dyDescent="0.25">
      <c r="A115" s="17" t="s">
        <v>128</v>
      </c>
      <c r="B115" s="18" t="s">
        <v>179</v>
      </c>
      <c r="C115" s="18" t="s">
        <v>143</v>
      </c>
      <c r="D115" s="18" t="s">
        <v>164</v>
      </c>
      <c r="E115" s="18" t="s">
        <v>25</v>
      </c>
      <c r="F115" s="19">
        <v>1</v>
      </c>
      <c r="G115" s="20" t="s">
        <v>26</v>
      </c>
      <c r="H115" s="21">
        <v>0</v>
      </c>
      <c r="I115" s="21">
        <v>0</v>
      </c>
      <c r="J115" s="21">
        <v>0</v>
      </c>
      <c r="K115" s="19" t="s">
        <v>39</v>
      </c>
      <c r="L115" s="19" t="s">
        <v>39</v>
      </c>
      <c r="M115" s="23" t="s">
        <v>40</v>
      </c>
      <c r="N115" s="24" t="s">
        <v>48</v>
      </c>
      <c r="O115" s="24" t="s">
        <v>40</v>
      </c>
      <c r="P115" s="30"/>
      <c r="Q115" s="26"/>
      <c r="R115" s="26"/>
      <c r="S115" s="28"/>
      <c r="T115" s="28"/>
    </row>
    <row r="116" spans="1:20" ht="21.75" customHeight="1" x14ac:dyDescent="0.25">
      <c r="A116" s="17" t="s">
        <v>128</v>
      </c>
      <c r="B116" s="18" t="s">
        <v>179</v>
      </c>
      <c r="C116" s="18" t="s">
        <v>143</v>
      </c>
      <c r="D116" s="18" t="s">
        <v>161</v>
      </c>
      <c r="E116" s="18" t="s">
        <v>25</v>
      </c>
      <c r="F116" s="19">
        <v>1</v>
      </c>
      <c r="G116" s="20" t="s">
        <v>26</v>
      </c>
      <c r="H116" s="21">
        <v>48311.21</v>
      </c>
      <c r="I116" s="21">
        <v>41607.5</v>
      </c>
      <c r="J116" s="21">
        <v>41607.5</v>
      </c>
      <c r="K116" s="22">
        <f t="shared" si="4"/>
        <v>0.86123903748219099</v>
      </c>
      <c r="L116" s="19">
        <f>+J116/H116</f>
        <v>0.86123903748219099</v>
      </c>
      <c r="M116" s="23" t="s">
        <v>26</v>
      </c>
      <c r="N116" s="24" t="s">
        <v>48</v>
      </c>
      <c r="O116" s="24" t="s">
        <v>49</v>
      </c>
      <c r="P116" s="30"/>
      <c r="Q116" s="26"/>
      <c r="R116" s="26"/>
      <c r="S116" s="28"/>
      <c r="T116" s="28"/>
    </row>
    <row r="117" spans="1:20" ht="75.75" customHeight="1" x14ac:dyDescent="0.25">
      <c r="A117" s="17" t="s">
        <v>128</v>
      </c>
      <c r="B117" s="18" t="s">
        <v>179</v>
      </c>
      <c r="C117" s="18" t="s">
        <v>143</v>
      </c>
      <c r="D117" s="18" t="s">
        <v>175</v>
      </c>
      <c r="E117" s="18" t="s">
        <v>25</v>
      </c>
      <c r="F117" s="19">
        <v>1</v>
      </c>
      <c r="G117" s="20" t="s">
        <v>26</v>
      </c>
      <c r="H117" s="21">
        <v>3897.36</v>
      </c>
      <c r="I117" s="21">
        <v>2500</v>
      </c>
      <c r="J117" s="21">
        <v>2500</v>
      </c>
      <c r="K117" s="22">
        <f t="shared" si="4"/>
        <v>0.64145986000780009</v>
      </c>
      <c r="L117" s="19">
        <f>+J117/H117</f>
        <v>0.64145986000780009</v>
      </c>
      <c r="M117" s="23" t="s">
        <v>33</v>
      </c>
      <c r="N117" s="24" t="s">
        <v>48</v>
      </c>
      <c r="O117" s="24" t="s">
        <v>29</v>
      </c>
      <c r="P117" s="25">
        <f>+F117-L117</f>
        <v>0.35854013999219991</v>
      </c>
      <c r="Q117" s="26"/>
      <c r="R117" s="27" t="s">
        <v>30</v>
      </c>
      <c r="S117" s="48" t="s">
        <v>180</v>
      </c>
      <c r="T117" s="28"/>
    </row>
    <row r="118" spans="1:20" ht="21.75" customHeight="1" x14ac:dyDescent="0.25">
      <c r="A118" s="17" t="s">
        <v>128</v>
      </c>
      <c r="B118" s="18" t="s">
        <v>179</v>
      </c>
      <c r="C118" s="18" t="s">
        <v>143</v>
      </c>
      <c r="D118" s="18" t="s">
        <v>163</v>
      </c>
      <c r="E118" s="18" t="s">
        <v>25</v>
      </c>
      <c r="F118" s="19">
        <v>1</v>
      </c>
      <c r="G118" s="20" t="s">
        <v>26</v>
      </c>
      <c r="H118" s="21">
        <v>7840</v>
      </c>
      <c r="I118" s="21">
        <v>7840</v>
      </c>
      <c r="J118" s="21">
        <v>7840</v>
      </c>
      <c r="K118" s="22">
        <f t="shared" si="4"/>
        <v>1</v>
      </c>
      <c r="L118" s="19">
        <f>+J118/H118</f>
        <v>1</v>
      </c>
      <c r="M118" s="23" t="s">
        <v>26</v>
      </c>
      <c r="N118" s="24" t="s">
        <v>48</v>
      </c>
      <c r="O118" s="24" t="s">
        <v>148</v>
      </c>
      <c r="P118" s="30"/>
      <c r="Q118" s="26"/>
      <c r="R118" s="26"/>
      <c r="S118" s="28"/>
      <c r="T118" s="28"/>
    </row>
    <row r="119" spans="1:20" ht="21.75" customHeight="1" x14ac:dyDescent="0.25">
      <c r="A119" s="17" t="s">
        <v>128</v>
      </c>
      <c r="B119" s="18" t="s">
        <v>179</v>
      </c>
      <c r="C119" s="18" t="s">
        <v>143</v>
      </c>
      <c r="D119" s="18" t="s">
        <v>181</v>
      </c>
      <c r="E119" s="18" t="s">
        <v>25</v>
      </c>
      <c r="F119" s="19">
        <v>1</v>
      </c>
      <c r="G119" s="20" t="s">
        <v>26</v>
      </c>
      <c r="H119" s="21">
        <v>1004500</v>
      </c>
      <c r="I119" s="21">
        <v>1004499.99</v>
      </c>
      <c r="J119" s="21">
        <v>1004499.98</v>
      </c>
      <c r="K119" s="22">
        <f t="shared" si="4"/>
        <v>0.99999999004479845</v>
      </c>
      <c r="L119" s="19">
        <f>+J119/H119</f>
        <v>0.99999998008959678</v>
      </c>
      <c r="M119" s="23" t="s">
        <v>26</v>
      </c>
      <c r="N119" s="24" t="s">
        <v>48</v>
      </c>
      <c r="O119" s="24" t="s">
        <v>148</v>
      </c>
      <c r="P119" s="30"/>
      <c r="Q119" s="26"/>
      <c r="R119" s="26"/>
      <c r="S119" s="28"/>
      <c r="T119" s="28"/>
    </row>
    <row r="120" spans="1:20" ht="21.75" customHeight="1" x14ac:dyDescent="0.25">
      <c r="A120" s="17" t="s">
        <v>128</v>
      </c>
      <c r="B120" s="18" t="s">
        <v>179</v>
      </c>
      <c r="C120" s="18" t="s">
        <v>143</v>
      </c>
      <c r="D120" s="18" t="s">
        <v>182</v>
      </c>
      <c r="E120" s="18" t="s">
        <v>25</v>
      </c>
      <c r="F120" s="19">
        <v>0.92859999999999998</v>
      </c>
      <c r="G120" s="20" t="s">
        <v>26</v>
      </c>
      <c r="H120" s="21">
        <v>0</v>
      </c>
      <c r="I120" s="21">
        <v>0</v>
      </c>
      <c r="J120" s="21">
        <v>0</v>
      </c>
      <c r="K120" s="19" t="s">
        <v>39</v>
      </c>
      <c r="L120" s="19" t="s">
        <v>39</v>
      </c>
      <c r="M120" s="23" t="s">
        <v>40</v>
      </c>
      <c r="N120" s="24" t="s">
        <v>28</v>
      </c>
      <c r="O120" s="24" t="s">
        <v>40</v>
      </c>
      <c r="P120" s="30"/>
      <c r="Q120" s="26"/>
      <c r="R120" s="26"/>
      <c r="S120" s="28"/>
      <c r="T120" s="28"/>
    </row>
    <row r="121" spans="1:20" ht="21.75" customHeight="1" x14ac:dyDescent="0.25">
      <c r="A121" s="17" t="s">
        <v>128</v>
      </c>
      <c r="B121" s="18" t="s">
        <v>183</v>
      </c>
      <c r="C121" s="18" t="s">
        <v>184</v>
      </c>
      <c r="D121" s="18" t="s">
        <v>185</v>
      </c>
      <c r="E121" s="18" t="s">
        <v>25</v>
      </c>
      <c r="F121" s="19">
        <v>1</v>
      </c>
      <c r="G121" s="20" t="s">
        <v>26</v>
      </c>
      <c r="H121" s="21">
        <v>295010</v>
      </c>
      <c r="I121" s="21">
        <v>131634.81</v>
      </c>
      <c r="J121" s="21">
        <v>129453.16</v>
      </c>
      <c r="K121" s="22">
        <f t="shared" si="4"/>
        <v>0.44620456933663266</v>
      </c>
      <c r="L121" s="19">
        <f>+J121/H121</f>
        <v>0.43880939629165117</v>
      </c>
      <c r="M121" s="23" t="s">
        <v>27</v>
      </c>
      <c r="N121" s="24" t="s">
        <v>48</v>
      </c>
      <c r="O121" s="24" t="s">
        <v>29</v>
      </c>
      <c r="P121" s="25">
        <f>+F121-L121</f>
        <v>0.56119060370834883</v>
      </c>
      <c r="Q121" s="26"/>
      <c r="R121" s="27" t="s">
        <v>30</v>
      </c>
      <c r="S121" s="28"/>
      <c r="T121" s="28"/>
    </row>
    <row r="122" spans="1:20" ht="21.75" customHeight="1" x14ac:dyDescent="0.25">
      <c r="A122" s="17" t="s">
        <v>128</v>
      </c>
      <c r="B122" s="18" t="s">
        <v>162</v>
      </c>
      <c r="C122" s="18" t="s">
        <v>136</v>
      </c>
      <c r="D122" s="18" t="s">
        <v>137</v>
      </c>
      <c r="E122" s="18" t="s">
        <v>25</v>
      </c>
      <c r="F122" s="19">
        <v>1</v>
      </c>
      <c r="G122" s="20" t="s">
        <v>26</v>
      </c>
      <c r="H122" s="21">
        <v>0</v>
      </c>
      <c r="I122" s="21">
        <v>0</v>
      </c>
      <c r="J122" s="21">
        <v>0</v>
      </c>
      <c r="K122" s="19" t="s">
        <v>39</v>
      </c>
      <c r="L122" s="19" t="s">
        <v>39</v>
      </c>
      <c r="M122" s="23" t="s">
        <v>40</v>
      </c>
      <c r="N122" s="24" t="s">
        <v>48</v>
      </c>
      <c r="O122" s="24" t="s">
        <v>40</v>
      </c>
      <c r="P122" s="30"/>
      <c r="Q122" s="26"/>
      <c r="R122" s="26"/>
      <c r="S122" s="28"/>
      <c r="T122" s="28"/>
    </row>
    <row r="123" spans="1:20" ht="21.75" customHeight="1" x14ac:dyDescent="0.25">
      <c r="A123" s="17" t="s">
        <v>128</v>
      </c>
      <c r="B123" s="18" t="s">
        <v>162</v>
      </c>
      <c r="C123" s="18" t="s">
        <v>143</v>
      </c>
      <c r="D123" s="18" t="s">
        <v>175</v>
      </c>
      <c r="E123" s="18" t="s">
        <v>25</v>
      </c>
      <c r="F123" s="19">
        <v>0.71319999999999995</v>
      </c>
      <c r="G123" s="20" t="s">
        <v>61</v>
      </c>
      <c r="H123" s="21">
        <v>0</v>
      </c>
      <c r="I123" s="21">
        <v>0</v>
      </c>
      <c r="J123" s="21">
        <v>0</v>
      </c>
      <c r="K123" s="19" t="s">
        <v>39</v>
      </c>
      <c r="L123" s="19" t="s">
        <v>39</v>
      </c>
      <c r="M123" s="23" t="s">
        <v>40</v>
      </c>
      <c r="N123" s="24" t="s">
        <v>28</v>
      </c>
      <c r="O123" s="24" t="s">
        <v>40</v>
      </c>
      <c r="P123" s="30"/>
      <c r="Q123" s="26"/>
      <c r="R123" s="26"/>
      <c r="S123" s="28"/>
      <c r="T123" s="28"/>
    </row>
    <row r="124" spans="1:20" ht="21.75" customHeight="1" x14ac:dyDescent="0.25">
      <c r="A124" s="17" t="s">
        <v>128</v>
      </c>
      <c r="B124" s="18" t="s">
        <v>129</v>
      </c>
      <c r="C124" s="18" t="s">
        <v>143</v>
      </c>
      <c r="D124" s="18" t="s">
        <v>144</v>
      </c>
      <c r="E124" s="18" t="s">
        <v>25</v>
      </c>
      <c r="F124" s="19">
        <v>1</v>
      </c>
      <c r="G124" s="20" t="s">
        <v>26</v>
      </c>
      <c r="H124" s="21">
        <v>423111.76</v>
      </c>
      <c r="I124" s="21">
        <v>369808.4</v>
      </c>
      <c r="J124" s="21">
        <v>369116.45</v>
      </c>
      <c r="K124" s="22">
        <f t="shared" si="4"/>
        <v>0.87402061337174841</v>
      </c>
      <c r="L124" s="19">
        <f>+J124/H124</f>
        <v>0.8723852298503828</v>
      </c>
      <c r="M124" s="23" t="s">
        <v>26</v>
      </c>
      <c r="N124" s="24" t="s">
        <v>159</v>
      </c>
      <c r="O124" s="24" t="s">
        <v>29</v>
      </c>
      <c r="P124" s="30"/>
      <c r="Q124" s="26"/>
      <c r="R124" s="26"/>
      <c r="S124" s="28"/>
      <c r="T124" s="28"/>
    </row>
    <row r="125" spans="1:20" ht="21.75" customHeight="1" x14ac:dyDescent="0.25">
      <c r="A125" s="17" t="s">
        <v>128</v>
      </c>
      <c r="B125" s="18" t="s">
        <v>142</v>
      </c>
      <c r="C125" s="18" t="s">
        <v>138</v>
      </c>
      <c r="D125" s="18" t="s">
        <v>139</v>
      </c>
      <c r="E125" s="18" t="s">
        <v>25</v>
      </c>
      <c r="F125" s="19">
        <v>0.99040000000000006</v>
      </c>
      <c r="G125" s="20" t="s">
        <v>26</v>
      </c>
      <c r="H125" s="21">
        <v>13943.53</v>
      </c>
      <c r="I125" s="21">
        <v>13527.78</v>
      </c>
      <c r="J125" s="21">
        <v>13527.78</v>
      </c>
      <c r="K125" s="22">
        <f t="shared" si="4"/>
        <v>0.97018330365409622</v>
      </c>
      <c r="L125" s="19">
        <f>+J125/H125</f>
        <v>0.97018330365409622</v>
      </c>
      <c r="M125" s="23" t="s">
        <v>26</v>
      </c>
      <c r="N125" s="24" t="s">
        <v>28</v>
      </c>
      <c r="O125" s="24" t="s">
        <v>29</v>
      </c>
      <c r="P125" s="30"/>
      <c r="Q125" s="26"/>
      <c r="R125" s="26"/>
      <c r="S125" s="28"/>
      <c r="T125" s="28"/>
    </row>
    <row r="126" spans="1:20" ht="21.75" customHeight="1" x14ac:dyDescent="0.25">
      <c r="A126" s="17" t="s">
        <v>128</v>
      </c>
      <c r="B126" s="18" t="s">
        <v>142</v>
      </c>
      <c r="C126" s="18" t="s">
        <v>170</v>
      </c>
      <c r="D126" s="18" t="s">
        <v>171</v>
      </c>
      <c r="E126" s="18" t="s">
        <v>25</v>
      </c>
      <c r="F126" s="19">
        <v>1</v>
      </c>
      <c r="G126" s="20" t="s">
        <v>26</v>
      </c>
      <c r="H126" s="21">
        <v>13000</v>
      </c>
      <c r="I126" s="21">
        <v>12483.52</v>
      </c>
      <c r="J126" s="21">
        <v>12483.52</v>
      </c>
      <c r="K126" s="22">
        <f t="shared" si="4"/>
        <v>0.96027076923076926</v>
      </c>
      <c r="L126" s="19">
        <f>+J126/H126</f>
        <v>0.96027076923076926</v>
      </c>
      <c r="M126" s="23" t="s">
        <v>26</v>
      </c>
      <c r="N126" s="24" t="s">
        <v>48</v>
      </c>
      <c r="O126" s="24" t="s">
        <v>49</v>
      </c>
      <c r="P126" s="30"/>
      <c r="Q126" s="26"/>
      <c r="R126" s="26"/>
      <c r="S126" s="28"/>
      <c r="T126" s="28"/>
    </row>
    <row r="127" spans="1:20" ht="21.75" customHeight="1" x14ac:dyDescent="0.25">
      <c r="A127" s="17" t="s">
        <v>128</v>
      </c>
      <c r="B127" s="18" t="s">
        <v>142</v>
      </c>
      <c r="C127" s="18" t="s">
        <v>79</v>
      </c>
      <c r="D127" s="18" t="s">
        <v>103</v>
      </c>
      <c r="E127" s="18" t="s">
        <v>25</v>
      </c>
      <c r="F127" s="19">
        <v>1</v>
      </c>
      <c r="G127" s="20" t="s">
        <v>26</v>
      </c>
      <c r="H127" s="21"/>
      <c r="I127" s="21"/>
      <c r="J127" s="21"/>
      <c r="K127" s="22" t="e">
        <f t="shared" si="4"/>
        <v>#DIV/0!</v>
      </c>
      <c r="L127" s="19" t="s">
        <v>39</v>
      </c>
      <c r="M127" s="23" t="s">
        <v>40</v>
      </c>
      <c r="N127" s="24" t="s">
        <v>48</v>
      </c>
      <c r="O127" s="24" t="s">
        <v>40</v>
      </c>
      <c r="P127" s="30"/>
      <c r="Q127" s="26"/>
      <c r="R127" s="26"/>
      <c r="S127" s="28"/>
      <c r="T127" s="28"/>
    </row>
    <row r="128" spans="1:20" ht="21.75" customHeight="1" x14ac:dyDescent="0.25">
      <c r="A128" s="17" t="s">
        <v>128</v>
      </c>
      <c r="B128" s="18" t="s">
        <v>142</v>
      </c>
      <c r="C128" s="18" t="s">
        <v>136</v>
      </c>
      <c r="D128" s="18" t="s">
        <v>137</v>
      </c>
      <c r="E128" s="18" t="s">
        <v>25</v>
      </c>
      <c r="F128" s="19">
        <v>1</v>
      </c>
      <c r="G128" s="20" t="s">
        <v>26</v>
      </c>
      <c r="H128" s="21">
        <v>7000</v>
      </c>
      <c r="I128" s="21">
        <v>7000</v>
      </c>
      <c r="J128" s="21">
        <v>7000</v>
      </c>
      <c r="K128" s="22">
        <f t="shared" si="4"/>
        <v>1</v>
      </c>
      <c r="L128" s="19">
        <f t="shared" ref="L128:L133" si="5">+J128/H128</f>
        <v>1</v>
      </c>
      <c r="M128" s="23" t="s">
        <v>26</v>
      </c>
      <c r="N128" s="24" t="s">
        <v>44</v>
      </c>
      <c r="O128" s="24" t="s">
        <v>49</v>
      </c>
      <c r="P128" s="30"/>
      <c r="Q128" s="26"/>
      <c r="R128" s="26"/>
      <c r="S128" s="28"/>
      <c r="T128" s="28"/>
    </row>
    <row r="129" spans="1:20" ht="21.75" customHeight="1" x14ac:dyDescent="0.25">
      <c r="A129" s="17" t="s">
        <v>128</v>
      </c>
      <c r="B129" s="18" t="s">
        <v>142</v>
      </c>
      <c r="C129" s="18" t="s">
        <v>170</v>
      </c>
      <c r="D129" s="18" t="s">
        <v>173</v>
      </c>
      <c r="E129" s="18" t="s">
        <v>25</v>
      </c>
      <c r="F129" s="19">
        <v>1</v>
      </c>
      <c r="G129" s="20" t="s">
        <v>26</v>
      </c>
      <c r="H129" s="21">
        <v>3200</v>
      </c>
      <c r="I129" s="21">
        <v>3153.36</v>
      </c>
      <c r="J129" s="21">
        <v>3153.36</v>
      </c>
      <c r="K129" s="22">
        <f t="shared" si="4"/>
        <v>0.985425</v>
      </c>
      <c r="L129" s="19">
        <f t="shared" si="5"/>
        <v>0.985425</v>
      </c>
      <c r="M129" s="23" t="s">
        <v>26</v>
      </c>
      <c r="N129" s="24" t="s">
        <v>48</v>
      </c>
      <c r="O129" s="24" t="s">
        <v>49</v>
      </c>
      <c r="P129" s="30"/>
      <c r="Q129" s="26"/>
      <c r="R129" s="26"/>
      <c r="S129" s="28"/>
      <c r="T129" s="28"/>
    </row>
    <row r="130" spans="1:20" ht="21.75" customHeight="1" x14ac:dyDescent="0.25">
      <c r="A130" s="17" t="s">
        <v>128</v>
      </c>
      <c r="B130" s="18" t="s">
        <v>142</v>
      </c>
      <c r="C130" s="18" t="s">
        <v>143</v>
      </c>
      <c r="D130" s="18" t="s">
        <v>161</v>
      </c>
      <c r="E130" s="18" t="s">
        <v>25</v>
      </c>
      <c r="F130" s="19">
        <v>1</v>
      </c>
      <c r="G130" s="20" t="s">
        <v>26</v>
      </c>
      <c r="H130" s="21">
        <v>428678.02</v>
      </c>
      <c r="I130" s="21">
        <v>406254.28</v>
      </c>
      <c r="J130" s="21">
        <v>399266.72</v>
      </c>
      <c r="K130" s="22">
        <f t="shared" si="4"/>
        <v>0.94769094995819947</v>
      </c>
      <c r="L130" s="19">
        <f t="shared" si="5"/>
        <v>0.93139069738168512</v>
      </c>
      <c r="M130" s="23" t="s">
        <v>26</v>
      </c>
      <c r="N130" s="24" t="s">
        <v>44</v>
      </c>
      <c r="O130" s="24" t="s">
        <v>49</v>
      </c>
      <c r="P130" s="30"/>
      <c r="Q130" s="26"/>
      <c r="R130" s="26"/>
      <c r="S130" s="28"/>
      <c r="T130" s="28"/>
    </row>
    <row r="131" spans="1:20" ht="21.75" customHeight="1" x14ac:dyDescent="0.25">
      <c r="A131" s="17" t="s">
        <v>128</v>
      </c>
      <c r="B131" s="18" t="s">
        <v>142</v>
      </c>
      <c r="C131" s="18" t="s">
        <v>143</v>
      </c>
      <c r="D131" s="18" t="s">
        <v>163</v>
      </c>
      <c r="E131" s="18" t="s">
        <v>25</v>
      </c>
      <c r="F131" s="19">
        <v>1</v>
      </c>
      <c r="G131" s="20" t="s">
        <v>26</v>
      </c>
      <c r="H131" s="21">
        <v>18605.41</v>
      </c>
      <c r="I131" s="21">
        <v>18523.87</v>
      </c>
      <c r="J131" s="21">
        <v>18523.87</v>
      </c>
      <c r="K131" s="22">
        <f t="shared" si="4"/>
        <v>0.99561740375514429</v>
      </c>
      <c r="L131" s="19">
        <f t="shared" si="5"/>
        <v>0.99561740375514429</v>
      </c>
      <c r="M131" s="23" t="s">
        <v>26</v>
      </c>
      <c r="N131" s="24" t="s">
        <v>44</v>
      </c>
      <c r="O131" s="24" t="s">
        <v>49</v>
      </c>
      <c r="P131" s="30"/>
      <c r="Q131" s="26"/>
      <c r="R131" s="26"/>
      <c r="S131" s="28"/>
      <c r="T131" s="28"/>
    </row>
    <row r="132" spans="1:20" ht="21.75" customHeight="1" x14ac:dyDescent="0.25">
      <c r="A132" s="17" t="s">
        <v>128</v>
      </c>
      <c r="B132" s="18" t="s">
        <v>157</v>
      </c>
      <c r="C132" s="18" t="s">
        <v>143</v>
      </c>
      <c r="D132" s="18" t="s">
        <v>144</v>
      </c>
      <c r="E132" s="18" t="s">
        <v>25</v>
      </c>
      <c r="F132" s="19">
        <v>1</v>
      </c>
      <c r="G132" s="20" t="s">
        <v>26</v>
      </c>
      <c r="H132" s="21">
        <v>106400</v>
      </c>
      <c r="I132" s="21">
        <v>106400</v>
      </c>
      <c r="J132" s="21">
        <v>98532.43</v>
      </c>
      <c r="K132" s="22">
        <f t="shared" si="4"/>
        <v>1</v>
      </c>
      <c r="L132" s="19">
        <f t="shared" si="5"/>
        <v>0.92605667293233074</v>
      </c>
      <c r="M132" s="23" t="s">
        <v>26</v>
      </c>
      <c r="N132" s="24" t="s">
        <v>44</v>
      </c>
      <c r="O132" s="24" t="s">
        <v>49</v>
      </c>
      <c r="P132" s="30"/>
      <c r="Q132" s="26"/>
      <c r="R132" s="26"/>
      <c r="S132" s="28"/>
      <c r="T132" s="28"/>
    </row>
    <row r="133" spans="1:20" ht="21.75" customHeight="1" x14ac:dyDescent="0.25">
      <c r="A133" s="17" t="s">
        <v>128</v>
      </c>
      <c r="B133" s="18" t="s">
        <v>142</v>
      </c>
      <c r="C133" s="18" t="s">
        <v>143</v>
      </c>
      <c r="D133" s="18" t="s">
        <v>164</v>
      </c>
      <c r="E133" s="18" t="s">
        <v>25</v>
      </c>
      <c r="F133" s="19">
        <v>1</v>
      </c>
      <c r="G133" s="20" t="s">
        <v>26</v>
      </c>
      <c r="H133" s="21">
        <v>7900</v>
      </c>
      <c r="I133" s="21">
        <v>7896</v>
      </c>
      <c r="J133" s="21">
        <v>7896</v>
      </c>
      <c r="K133" s="22">
        <f t="shared" si="4"/>
        <v>0.99949367088607599</v>
      </c>
      <c r="L133" s="19">
        <f t="shared" si="5"/>
        <v>0.99949367088607599</v>
      </c>
      <c r="M133" s="23" t="s">
        <v>26</v>
      </c>
      <c r="N133" s="24" t="s">
        <v>44</v>
      </c>
      <c r="O133" s="24" t="s">
        <v>49</v>
      </c>
      <c r="P133" s="30"/>
      <c r="Q133" s="26"/>
      <c r="R133" s="26"/>
      <c r="S133" s="28"/>
      <c r="T133" s="28"/>
    </row>
    <row r="134" spans="1:20" ht="21.75" customHeight="1" x14ac:dyDescent="0.25">
      <c r="A134" s="17" t="s">
        <v>128</v>
      </c>
      <c r="B134" s="18" t="s">
        <v>142</v>
      </c>
      <c r="C134" s="18" t="s">
        <v>143</v>
      </c>
      <c r="D134" s="18" t="s">
        <v>175</v>
      </c>
      <c r="E134" s="18" t="s">
        <v>25</v>
      </c>
      <c r="F134" s="19">
        <v>1</v>
      </c>
      <c r="G134" s="20" t="s">
        <v>26</v>
      </c>
      <c r="H134" s="21">
        <v>0</v>
      </c>
      <c r="I134" s="21">
        <v>0</v>
      </c>
      <c r="J134" s="21">
        <v>0</v>
      </c>
      <c r="K134" s="19" t="s">
        <v>39</v>
      </c>
      <c r="L134" s="19" t="s">
        <v>39</v>
      </c>
      <c r="M134" s="23" t="s">
        <v>40</v>
      </c>
      <c r="N134" s="24" t="s">
        <v>48</v>
      </c>
      <c r="O134" s="24" t="s">
        <v>40</v>
      </c>
      <c r="P134" s="30"/>
      <c r="Q134" s="26"/>
      <c r="R134" s="26"/>
      <c r="S134" s="28"/>
      <c r="T134" s="28"/>
    </row>
    <row r="135" spans="1:20" ht="21.75" customHeight="1" x14ac:dyDescent="0.25">
      <c r="A135" s="17" t="s">
        <v>128</v>
      </c>
      <c r="B135" s="18" t="s">
        <v>142</v>
      </c>
      <c r="C135" s="18" t="s">
        <v>165</v>
      </c>
      <c r="D135" s="18" t="s">
        <v>166</v>
      </c>
      <c r="E135" s="18" t="s">
        <v>25</v>
      </c>
      <c r="F135" s="19">
        <v>0.95450000000000002</v>
      </c>
      <c r="G135" s="20" t="s">
        <v>26</v>
      </c>
      <c r="H135" s="21">
        <v>3632.72</v>
      </c>
      <c r="I135" s="21">
        <v>3632.72</v>
      </c>
      <c r="J135" s="21">
        <v>3632.72</v>
      </c>
      <c r="K135" s="22">
        <f t="shared" si="4"/>
        <v>1</v>
      </c>
      <c r="L135" s="19">
        <f t="shared" ref="L135:L140" si="6">+J135/H135</f>
        <v>1</v>
      </c>
      <c r="M135" s="23" t="s">
        <v>26</v>
      </c>
      <c r="N135" s="24" t="s">
        <v>28</v>
      </c>
      <c r="O135" s="24" t="s">
        <v>29</v>
      </c>
      <c r="P135" s="30"/>
      <c r="Q135" s="26"/>
      <c r="R135" s="26"/>
      <c r="S135" s="28"/>
      <c r="T135" s="28"/>
    </row>
    <row r="136" spans="1:20" ht="21.75" customHeight="1" x14ac:dyDescent="0.25">
      <c r="A136" s="17" t="s">
        <v>128</v>
      </c>
      <c r="B136" s="18" t="s">
        <v>142</v>
      </c>
      <c r="C136" s="18" t="s">
        <v>149</v>
      </c>
      <c r="D136" s="18" t="s">
        <v>154</v>
      </c>
      <c r="E136" s="18" t="s">
        <v>25</v>
      </c>
      <c r="F136" s="19">
        <v>1</v>
      </c>
      <c r="G136" s="20" t="s">
        <v>26</v>
      </c>
      <c r="H136" s="21">
        <v>13772.33</v>
      </c>
      <c r="I136" s="21">
        <v>7122.74</v>
      </c>
      <c r="J136" s="21">
        <v>7122.74</v>
      </c>
      <c r="K136" s="22">
        <f t="shared" si="4"/>
        <v>0.51717755819095246</v>
      </c>
      <c r="L136" s="19">
        <f t="shared" si="6"/>
        <v>0.51717755819095246</v>
      </c>
      <c r="M136" s="23" t="s">
        <v>27</v>
      </c>
      <c r="N136" s="24" t="s">
        <v>48</v>
      </c>
      <c r="O136" s="24" t="s">
        <v>29</v>
      </c>
      <c r="P136" s="25">
        <f t="shared" ref="P136:P139" si="7">+F136-L136</f>
        <v>0.48282244180904754</v>
      </c>
      <c r="Q136" s="26"/>
      <c r="R136" s="27" t="s">
        <v>30</v>
      </c>
      <c r="S136" s="28"/>
      <c r="T136" s="28"/>
    </row>
    <row r="137" spans="1:20" ht="21.75" customHeight="1" x14ac:dyDescent="0.25">
      <c r="A137" s="17" t="s">
        <v>128</v>
      </c>
      <c r="B137" s="18" t="s">
        <v>142</v>
      </c>
      <c r="C137" s="18" t="s">
        <v>149</v>
      </c>
      <c r="D137" s="18" t="s">
        <v>150</v>
      </c>
      <c r="E137" s="18" t="s">
        <v>25</v>
      </c>
      <c r="F137" s="19">
        <v>1</v>
      </c>
      <c r="G137" s="20" t="s">
        <v>26</v>
      </c>
      <c r="H137" s="21">
        <v>13248.39</v>
      </c>
      <c r="I137" s="21">
        <v>12100.39</v>
      </c>
      <c r="J137" s="21">
        <v>12100.39</v>
      </c>
      <c r="K137" s="22">
        <f t="shared" si="4"/>
        <v>0.91334796152589104</v>
      </c>
      <c r="L137" s="19">
        <f t="shared" si="6"/>
        <v>0.91334796152589104</v>
      </c>
      <c r="M137" s="23" t="s">
        <v>26</v>
      </c>
      <c r="N137" s="24" t="s">
        <v>48</v>
      </c>
      <c r="O137" s="24" t="s">
        <v>49</v>
      </c>
      <c r="P137" s="30"/>
      <c r="Q137" s="26"/>
      <c r="R137" s="26"/>
      <c r="S137" s="28"/>
      <c r="T137" s="28"/>
    </row>
    <row r="138" spans="1:20" ht="21.75" customHeight="1" x14ac:dyDescent="0.25">
      <c r="A138" s="17" t="s">
        <v>128</v>
      </c>
      <c r="B138" s="18" t="s">
        <v>142</v>
      </c>
      <c r="C138" s="18" t="s">
        <v>149</v>
      </c>
      <c r="D138" s="18" t="s">
        <v>152</v>
      </c>
      <c r="E138" s="18" t="s">
        <v>25</v>
      </c>
      <c r="F138" s="19">
        <v>0.9153</v>
      </c>
      <c r="G138" s="20" t="s">
        <v>26</v>
      </c>
      <c r="H138" s="21">
        <v>10720</v>
      </c>
      <c r="I138" s="21">
        <v>9319.6</v>
      </c>
      <c r="J138" s="21">
        <v>9319.6</v>
      </c>
      <c r="K138" s="22">
        <f t="shared" si="4"/>
        <v>0.86936567164179113</v>
      </c>
      <c r="L138" s="19">
        <f t="shared" si="6"/>
        <v>0.86936567164179113</v>
      </c>
      <c r="M138" s="23" t="s">
        <v>26</v>
      </c>
      <c r="N138" s="24" t="s">
        <v>28</v>
      </c>
      <c r="O138" s="24" t="s">
        <v>29</v>
      </c>
      <c r="P138" s="30"/>
      <c r="Q138" s="26"/>
      <c r="R138" s="26"/>
      <c r="S138" s="28"/>
      <c r="T138" s="28"/>
    </row>
    <row r="139" spans="1:20" ht="53.25" customHeight="1" x14ac:dyDescent="0.25">
      <c r="A139" s="17" t="s">
        <v>128</v>
      </c>
      <c r="B139" s="18" t="s">
        <v>186</v>
      </c>
      <c r="C139" s="18" t="s">
        <v>133</v>
      </c>
      <c r="D139" s="18" t="s">
        <v>134</v>
      </c>
      <c r="E139" s="18" t="s">
        <v>25</v>
      </c>
      <c r="F139" s="19">
        <v>1</v>
      </c>
      <c r="G139" s="20" t="s">
        <v>26</v>
      </c>
      <c r="H139" s="21">
        <v>33000</v>
      </c>
      <c r="I139" s="21">
        <v>33000</v>
      </c>
      <c r="J139" s="21">
        <v>3900</v>
      </c>
      <c r="K139" s="22">
        <f t="shared" si="4"/>
        <v>1</v>
      </c>
      <c r="L139" s="19">
        <f t="shared" si="6"/>
        <v>0.11818181818181818</v>
      </c>
      <c r="M139" s="23" t="s">
        <v>27</v>
      </c>
      <c r="N139" s="24" t="s">
        <v>48</v>
      </c>
      <c r="O139" s="24" t="s">
        <v>29</v>
      </c>
      <c r="P139" s="25">
        <f t="shared" si="7"/>
        <v>0.88181818181818183</v>
      </c>
      <c r="Q139" s="26"/>
      <c r="R139" s="27" t="s">
        <v>30</v>
      </c>
      <c r="S139" s="28" t="s">
        <v>187</v>
      </c>
      <c r="T139" s="28"/>
    </row>
    <row r="140" spans="1:20" ht="21.75" customHeight="1" x14ac:dyDescent="0.25">
      <c r="A140" s="17" t="s">
        <v>128</v>
      </c>
      <c r="B140" s="18" t="s">
        <v>186</v>
      </c>
      <c r="C140" s="18" t="s">
        <v>133</v>
      </c>
      <c r="D140" s="18" t="s">
        <v>135</v>
      </c>
      <c r="E140" s="18" t="s">
        <v>25</v>
      </c>
      <c r="F140" s="19">
        <v>1</v>
      </c>
      <c r="G140" s="20" t="s">
        <v>26</v>
      </c>
      <c r="H140" s="21">
        <v>40000</v>
      </c>
      <c r="I140" s="21">
        <v>40000</v>
      </c>
      <c r="J140" s="21">
        <v>34300</v>
      </c>
      <c r="K140" s="22">
        <f t="shared" si="4"/>
        <v>1</v>
      </c>
      <c r="L140" s="19">
        <f t="shared" si="6"/>
        <v>0.85750000000000004</v>
      </c>
      <c r="M140" s="23" t="s">
        <v>26</v>
      </c>
      <c r="N140" s="24" t="s">
        <v>44</v>
      </c>
      <c r="O140" s="24" t="s">
        <v>49</v>
      </c>
      <c r="P140" s="30"/>
      <c r="Q140" s="26"/>
      <c r="R140" s="26"/>
      <c r="S140" s="28"/>
      <c r="T140" s="28"/>
    </row>
    <row r="141" spans="1:20" ht="59.25" customHeight="1" x14ac:dyDescent="0.25">
      <c r="A141" s="17" t="s">
        <v>128</v>
      </c>
      <c r="B141" s="18" t="s">
        <v>186</v>
      </c>
      <c r="C141" s="18" t="s">
        <v>79</v>
      </c>
      <c r="D141" s="18" t="s">
        <v>130</v>
      </c>
      <c r="E141" s="18" t="s">
        <v>25</v>
      </c>
      <c r="F141" s="19">
        <v>0</v>
      </c>
      <c r="G141" s="20" t="s">
        <v>27</v>
      </c>
      <c r="H141" s="21">
        <v>0</v>
      </c>
      <c r="I141" s="21">
        <v>0</v>
      </c>
      <c r="J141" s="21">
        <v>0</v>
      </c>
      <c r="K141" s="19" t="s">
        <v>39</v>
      </c>
      <c r="L141" s="19" t="s">
        <v>39</v>
      </c>
      <c r="M141" s="23" t="s">
        <v>40</v>
      </c>
      <c r="N141" s="24" t="s">
        <v>28</v>
      </c>
      <c r="O141" s="24" t="s">
        <v>40</v>
      </c>
      <c r="P141" s="30"/>
      <c r="Q141" s="25">
        <f>+F141</f>
        <v>0</v>
      </c>
      <c r="R141" s="27" t="s">
        <v>30</v>
      </c>
      <c r="S141" s="28" t="s">
        <v>188</v>
      </c>
      <c r="T141" s="28"/>
    </row>
    <row r="142" spans="1:20" ht="21.75" customHeight="1" x14ac:dyDescent="0.25">
      <c r="A142" s="17" t="s">
        <v>128</v>
      </c>
      <c r="B142" s="18" t="s">
        <v>186</v>
      </c>
      <c r="C142" s="18" t="s">
        <v>79</v>
      </c>
      <c r="D142" s="18" t="s">
        <v>103</v>
      </c>
      <c r="E142" s="18" t="s">
        <v>25</v>
      </c>
      <c r="F142" s="19">
        <v>0.85180000000000011</v>
      </c>
      <c r="G142" s="20" t="s">
        <v>26</v>
      </c>
      <c r="H142" s="21"/>
      <c r="I142" s="21"/>
      <c r="J142" s="21"/>
      <c r="K142" s="22" t="e">
        <f t="shared" si="4"/>
        <v>#DIV/0!</v>
      </c>
      <c r="L142" s="19" t="s">
        <v>39</v>
      </c>
      <c r="M142" s="23" t="s">
        <v>40</v>
      </c>
      <c r="N142" s="24" t="s">
        <v>28</v>
      </c>
      <c r="O142" s="24" t="s">
        <v>40</v>
      </c>
      <c r="P142" s="30"/>
      <c r="Q142" s="26"/>
      <c r="R142" s="26"/>
      <c r="S142" s="28"/>
      <c r="T142" s="28"/>
    </row>
    <row r="143" spans="1:20" ht="21.75" customHeight="1" x14ac:dyDescent="0.25">
      <c r="A143" s="17" t="s">
        <v>128</v>
      </c>
      <c r="B143" s="18" t="s">
        <v>186</v>
      </c>
      <c r="C143" s="18" t="s">
        <v>138</v>
      </c>
      <c r="D143" s="18" t="s">
        <v>139</v>
      </c>
      <c r="E143" s="18" t="s">
        <v>25</v>
      </c>
      <c r="F143" s="19">
        <v>1</v>
      </c>
      <c r="G143" s="20" t="s">
        <v>26</v>
      </c>
      <c r="H143" s="21">
        <v>2000</v>
      </c>
      <c r="I143" s="21">
        <v>1999.75</v>
      </c>
      <c r="J143" s="21">
        <v>1999.75</v>
      </c>
      <c r="K143" s="22">
        <f t="shared" si="4"/>
        <v>0.99987499999999996</v>
      </c>
      <c r="L143" s="19">
        <f>+J143/H143</f>
        <v>0.99987499999999996</v>
      </c>
      <c r="M143" s="23" t="s">
        <v>26</v>
      </c>
      <c r="N143" s="24" t="s">
        <v>48</v>
      </c>
      <c r="O143" s="24" t="s">
        <v>148</v>
      </c>
      <c r="P143" s="30"/>
      <c r="Q143" s="26"/>
      <c r="R143" s="26"/>
      <c r="S143" s="28"/>
      <c r="T143" s="28"/>
    </row>
    <row r="144" spans="1:20" ht="21.75" customHeight="1" x14ac:dyDescent="0.25">
      <c r="A144" s="17" t="s">
        <v>128</v>
      </c>
      <c r="B144" s="18" t="s">
        <v>186</v>
      </c>
      <c r="C144" s="18" t="s">
        <v>143</v>
      </c>
      <c r="D144" s="18" t="s">
        <v>164</v>
      </c>
      <c r="E144" s="18" t="s">
        <v>25</v>
      </c>
      <c r="F144" s="19">
        <v>1</v>
      </c>
      <c r="G144" s="20" t="s">
        <v>26</v>
      </c>
      <c r="H144" s="21">
        <v>10147.049999999999</v>
      </c>
      <c r="I144" s="21">
        <v>9084.7099999999991</v>
      </c>
      <c r="J144" s="21">
        <v>9084.7099999999991</v>
      </c>
      <c r="K144" s="22">
        <f t="shared" si="4"/>
        <v>0.89530553214973807</v>
      </c>
      <c r="L144" s="19">
        <f>+J144/H144</f>
        <v>0.89530553214973807</v>
      </c>
      <c r="M144" s="23" t="s">
        <v>26</v>
      </c>
      <c r="N144" s="24" t="s">
        <v>48</v>
      </c>
      <c r="O144" s="24" t="s">
        <v>49</v>
      </c>
      <c r="P144" s="30"/>
      <c r="Q144" s="26"/>
      <c r="R144" s="26"/>
      <c r="S144" s="28"/>
      <c r="T144" s="28"/>
    </row>
    <row r="145" spans="1:20" ht="21.75" customHeight="1" x14ac:dyDescent="0.25">
      <c r="A145" s="17" t="s">
        <v>128</v>
      </c>
      <c r="B145" s="18" t="s">
        <v>186</v>
      </c>
      <c r="C145" s="18" t="s">
        <v>143</v>
      </c>
      <c r="D145" s="18" t="s">
        <v>175</v>
      </c>
      <c r="E145" s="18" t="s">
        <v>25</v>
      </c>
      <c r="F145" s="19">
        <v>0.89469999999999994</v>
      </c>
      <c r="G145" s="20" t="s">
        <v>26</v>
      </c>
      <c r="H145" s="21">
        <v>0</v>
      </c>
      <c r="I145" s="21">
        <v>0</v>
      </c>
      <c r="J145" s="21">
        <v>0</v>
      </c>
      <c r="K145" s="19" t="s">
        <v>39</v>
      </c>
      <c r="L145" s="19" t="s">
        <v>39</v>
      </c>
      <c r="M145" s="23" t="s">
        <v>40</v>
      </c>
      <c r="N145" s="24" t="s">
        <v>28</v>
      </c>
      <c r="O145" s="24" t="s">
        <v>40</v>
      </c>
      <c r="P145" s="30"/>
      <c r="Q145" s="26"/>
      <c r="R145" s="26"/>
      <c r="S145" s="28"/>
      <c r="T145" s="28"/>
    </row>
    <row r="146" spans="1:20" ht="21.75" customHeight="1" x14ac:dyDescent="0.25">
      <c r="A146" s="17" t="s">
        <v>128</v>
      </c>
      <c r="B146" s="18" t="s">
        <v>186</v>
      </c>
      <c r="C146" s="18" t="s">
        <v>143</v>
      </c>
      <c r="D146" s="18" t="s">
        <v>161</v>
      </c>
      <c r="E146" s="18" t="s">
        <v>25</v>
      </c>
      <c r="F146" s="19">
        <v>1</v>
      </c>
      <c r="G146" s="20" t="s">
        <v>26</v>
      </c>
      <c r="H146" s="21">
        <v>75403.03</v>
      </c>
      <c r="I146" s="21">
        <v>67237.320000000007</v>
      </c>
      <c r="J146" s="21">
        <v>67237.320000000007</v>
      </c>
      <c r="K146" s="22">
        <f t="shared" si="4"/>
        <v>0.89170581076118571</v>
      </c>
      <c r="L146" s="19">
        <f>+J146/H146</f>
        <v>0.89170581076118571</v>
      </c>
      <c r="M146" s="23" t="s">
        <v>26</v>
      </c>
      <c r="N146" s="24" t="s">
        <v>48</v>
      </c>
      <c r="O146" s="24" t="s">
        <v>49</v>
      </c>
      <c r="P146" s="30"/>
      <c r="Q146" s="26"/>
      <c r="R146" s="26"/>
      <c r="S146" s="28"/>
      <c r="T146" s="28"/>
    </row>
    <row r="147" spans="1:20" ht="21.75" customHeight="1" x14ac:dyDescent="0.25">
      <c r="A147" s="17" t="s">
        <v>128</v>
      </c>
      <c r="B147" s="18" t="s">
        <v>186</v>
      </c>
      <c r="C147" s="18" t="s">
        <v>143</v>
      </c>
      <c r="D147" s="18" t="s">
        <v>163</v>
      </c>
      <c r="E147" s="18" t="s">
        <v>25</v>
      </c>
      <c r="F147" s="19">
        <v>1</v>
      </c>
      <c r="G147" s="20" t="s">
        <v>26</v>
      </c>
      <c r="H147" s="21">
        <v>0</v>
      </c>
      <c r="I147" s="21">
        <v>0</v>
      </c>
      <c r="J147" s="21">
        <v>0</v>
      </c>
      <c r="K147" s="19" t="s">
        <v>39</v>
      </c>
      <c r="L147" s="19" t="s">
        <v>39</v>
      </c>
      <c r="M147" s="23" t="s">
        <v>40</v>
      </c>
      <c r="N147" s="24" t="s">
        <v>44</v>
      </c>
      <c r="O147" s="24" t="s">
        <v>40</v>
      </c>
      <c r="P147" s="30"/>
      <c r="Q147" s="26"/>
      <c r="R147" s="26"/>
      <c r="S147" s="28"/>
      <c r="T147" s="28"/>
    </row>
    <row r="148" spans="1:20" ht="33.75" customHeight="1" x14ac:dyDescent="0.25">
      <c r="A148" s="17" t="s">
        <v>128</v>
      </c>
      <c r="B148" s="18" t="s">
        <v>186</v>
      </c>
      <c r="C148" s="18" t="s">
        <v>170</v>
      </c>
      <c r="D148" s="18" t="s">
        <v>173</v>
      </c>
      <c r="E148" s="18" t="s">
        <v>25</v>
      </c>
      <c r="F148" s="19">
        <v>0.625</v>
      </c>
      <c r="G148" s="20" t="s">
        <v>33</v>
      </c>
      <c r="H148" s="21">
        <v>700</v>
      </c>
      <c r="I148" s="21">
        <v>0</v>
      </c>
      <c r="J148" s="21">
        <v>0</v>
      </c>
      <c r="K148" s="22">
        <f t="shared" si="4"/>
        <v>0</v>
      </c>
      <c r="L148" s="19">
        <f>+J148/H148</f>
        <v>0</v>
      </c>
      <c r="M148" s="23" t="s">
        <v>27</v>
      </c>
      <c r="N148" s="24" t="s">
        <v>28</v>
      </c>
      <c r="O148" s="24" t="s">
        <v>29</v>
      </c>
      <c r="P148" s="25">
        <f>+F148-L148</f>
        <v>0.625</v>
      </c>
      <c r="Q148" s="25">
        <f t="shared" ref="Q148:Q153" si="8">+F148</f>
        <v>0.625</v>
      </c>
      <c r="R148" s="27" t="s">
        <v>30</v>
      </c>
      <c r="S148" s="34" t="s">
        <v>189</v>
      </c>
      <c r="T148" s="34"/>
    </row>
    <row r="149" spans="1:20" ht="33.75" customHeight="1" x14ac:dyDescent="0.25">
      <c r="A149" s="17" t="s">
        <v>128</v>
      </c>
      <c r="B149" s="18" t="s">
        <v>186</v>
      </c>
      <c r="C149" s="18" t="s">
        <v>170</v>
      </c>
      <c r="D149" s="18" t="s">
        <v>171</v>
      </c>
      <c r="E149" s="18" t="s">
        <v>25</v>
      </c>
      <c r="F149" s="19">
        <v>0.29920000000000002</v>
      </c>
      <c r="G149" s="20" t="s">
        <v>27</v>
      </c>
      <c r="H149" s="21">
        <v>6300</v>
      </c>
      <c r="I149" s="21">
        <v>0</v>
      </c>
      <c r="J149" s="21">
        <v>0</v>
      </c>
      <c r="K149" s="22">
        <f t="shared" si="4"/>
        <v>0</v>
      </c>
      <c r="L149" s="19">
        <f>+J149/H149</f>
        <v>0</v>
      </c>
      <c r="M149" s="23" t="s">
        <v>27</v>
      </c>
      <c r="N149" s="24" t="s">
        <v>28</v>
      </c>
      <c r="O149" s="24" t="s">
        <v>29</v>
      </c>
      <c r="P149" s="25">
        <f>+F149-L149</f>
        <v>0.29920000000000002</v>
      </c>
      <c r="Q149" s="25">
        <f t="shared" si="8"/>
        <v>0.29920000000000002</v>
      </c>
      <c r="R149" s="27" t="s">
        <v>30</v>
      </c>
      <c r="S149" s="34"/>
      <c r="T149" s="34"/>
    </row>
    <row r="150" spans="1:20" ht="33.75" customHeight="1" x14ac:dyDescent="0.25">
      <c r="A150" s="17" t="s">
        <v>128</v>
      </c>
      <c r="B150" s="18" t="s">
        <v>186</v>
      </c>
      <c r="C150" s="18" t="s">
        <v>165</v>
      </c>
      <c r="D150" s="18" t="s">
        <v>166</v>
      </c>
      <c r="E150" s="18" t="s">
        <v>25</v>
      </c>
      <c r="F150" s="19">
        <v>0.50409999999999999</v>
      </c>
      <c r="G150" s="20" t="s">
        <v>27</v>
      </c>
      <c r="H150" s="21">
        <v>0</v>
      </c>
      <c r="I150" s="21">
        <v>0</v>
      </c>
      <c r="J150" s="21">
        <v>0</v>
      </c>
      <c r="K150" s="19" t="s">
        <v>39</v>
      </c>
      <c r="L150" s="19" t="s">
        <v>39</v>
      </c>
      <c r="M150" s="23" t="s">
        <v>40</v>
      </c>
      <c r="N150" s="24" t="s">
        <v>28</v>
      </c>
      <c r="O150" s="24" t="s">
        <v>40</v>
      </c>
      <c r="P150" s="30"/>
      <c r="Q150" s="25">
        <f t="shared" si="8"/>
        <v>0.50409999999999999</v>
      </c>
      <c r="R150" s="27" t="s">
        <v>30</v>
      </c>
      <c r="S150" s="34"/>
      <c r="T150" s="34"/>
    </row>
    <row r="151" spans="1:20" ht="116.25" customHeight="1" x14ac:dyDescent="0.25">
      <c r="A151" s="17" t="s">
        <v>128</v>
      </c>
      <c r="B151" s="18" t="s">
        <v>186</v>
      </c>
      <c r="C151" s="18" t="s">
        <v>149</v>
      </c>
      <c r="D151" s="18" t="s">
        <v>154</v>
      </c>
      <c r="E151" s="18" t="s">
        <v>25</v>
      </c>
      <c r="F151" s="19">
        <v>0.45899999999999996</v>
      </c>
      <c r="G151" s="20" t="s">
        <v>27</v>
      </c>
      <c r="H151" s="21">
        <v>20416.02</v>
      </c>
      <c r="I151" s="21">
        <v>6450.81</v>
      </c>
      <c r="J151" s="21">
        <v>6450.81</v>
      </c>
      <c r="K151" s="22">
        <f t="shared" si="4"/>
        <v>0.31596804862064204</v>
      </c>
      <c r="L151" s="19">
        <f>+J151/H151</f>
        <v>0.31596804862064204</v>
      </c>
      <c r="M151" s="23" t="s">
        <v>27</v>
      </c>
      <c r="N151" s="24" t="s">
        <v>28</v>
      </c>
      <c r="O151" s="24" t="s">
        <v>29</v>
      </c>
      <c r="P151" s="30"/>
      <c r="Q151" s="25">
        <f t="shared" si="8"/>
        <v>0.45899999999999996</v>
      </c>
      <c r="R151" s="27" t="s">
        <v>30</v>
      </c>
      <c r="S151" s="28"/>
      <c r="T151" s="28" t="s">
        <v>190</v>
      </c>
    </row>
    <row r="152" spans="1:20" ht="21.75" customHeight="1" x14ac:dyDescent="0.25">
      <c r="A152" s="17" t="s">
        <v>128</v>
      </c>
      <c r="B152" s="18" t="s">
        <v>186</v>
      </c>
      <c r="C152" s="18" t="s">
        <v>149</v>
      </c>
      <c r="D152" s="18" t="s">
        <v>150</v>
      </c>
      <c r="E152" s="18" t="s">
        <v>25</v>
      </c>
      <c r="F152" s="19">
        <v>0.47710000000000002</v>
      </c>
      <c r="G152" s="20" t="s">
        <v>27</v>
      </c>
      <c r="H152" s="21">
        <v>29947.77</v>
      </c>
      <c r="I152" s="21">
        <v>1569.39</v>
      </c>
      <c r="J152" s="21">
        <v>1569.39</v>
      </c>
      <c r="K152" s="22">
        <f t="shared" si="4"/>
        <v>5.2404235774483381E-2</v>
      </c>
      <c r="L152" s="19">
        <f>+J152/H152</f>
        <v>5.2404235774483381E-2</v>
      </c>
      <c r="M152" s="23" t="s">
        <v>27</v>
      </c>
      <c r="N152" s="24" t="s">
        <v>28</v>
      </c>
      <c r="O152" s="24" t="s">
        <v>29</v>
      </c>
      <c r="P152" s="25">
        <f>+F152-L152</f>
        <v>0.42469576422551664</v>
      </c>
      <c r="Q152" s="25">
        <f t="shared" si="8"/>
        <v>0.47710000000000002</v>
      </c>
      <c r="R152" s="27" t="s">
        <v>30</v>
      </c>
      <c r="S152" s="28"/>
      <c r="T152" s="28"/>
    </row>
    <row r="153" spans="1:20" ht="21.75" customHeight="1" x14ac:dyDescent="0.25">
      <c r="A153" s="17" t="s">
        <v>128</v>
      </c>
      <c r="B153" s="18" t="s">
        <v>186</v>
      </c>
      <c r="C153" s="18" t="s">
        <v>149</v>
      </c>
      <c r="D153" s="18" t="s">
        <v>152</v>
      </c>
      <c r="E153" s="18" t="s">
        <v>25</v>
      </c>
      <c r="F153" s="19">
        <v>0.38829999999999998</v>
      </c>
      <c r="G153" s="20" t="s">
        <v>27</v>
      </c>
      <c r="H153" s="21">
        <v>22100.82</v>
      </c>
      <c r="I153" s="21">
        <v>0</v>
      </c>
      <c r="J153" s="21">
        <v>0</v>
      </c>
      <c r="K153" s="22">
        <f t="shared" si="4"/>
        <v>0</v>
      </c>
      <c r="L153" s="19">
        <f>+J153/H153</f>
        <v>0</v>
      </c>
      <c r="M153" s="23" t="s">
        <v>27</v>
      </c>
      <c r="N153" s="24" t="s">
        <v>28</v>
      </c>
      <c r="O153" s="24" t="s">
        <v>29</v>
      </c>
      <c r="P153" s="25">
        <f>+F153-L153</f>
        <v>0.38829999999999998</v>
      </c>
      <c r="Q153" s="25">
        <f t="shared" si="8"/>
        <v>0.38829999999999998</v>
      </c>
      <c r="R153" s="27" t="s">
        <v>30</v>
      </c>
      <c r="S153" s="28"/>
      <c r="T153" s="28"/>
    </row>
    <row r="154" spans="1:20" ht="21.75" customHeight="1" x14ac:dyDescent="0.25">
      <c r="A154" s="17" t="s">
        <v>128</v>
      </c>
      <c r="B154" s="18" t="s">
        <v>186</v>
      </c>
      <c r="C154" s="18" t="s">
        <v>136</v>
      </c>
      <c r="D154" s="18" t="s">
        <v>137</v>
      </c>
      <c r="E154" s="18" t="s">
        <v>25</v>
      </c>
      <c r="F154" s="19">
        <v>1</v>
      </c>
      <c r="G154" s="20" t="s">
        <v>26</v>
      </c>
      <c r="H154" s="21">
        <v>0</v>
      </c>
      <c r="I154" s="21">
        <v>0</v>
      </c>
      <c r="J154" s="21">
        <v>0</v>
      </c>
      <c r="K154" s="19" t="s">
        <v>39</v>
      </c>
      <c r="L154" s="19" t="s">
        <v>39</v>
      </c>
      <c r="M154" s="23" t="s">
        <v>40</v>
      </c>
      <c r="N154" s="24" t="s">
        <v>44</v>
      </c>
      <c r="O154" s="24" t="s">
        <v>40</v>
      </c>
      <c r="P154" s="30"/>
      <c r="Q154" s="26"/>
      <c r="R154" s="26"/>
      <c r="S154" s="28"/>
      <c r="T154" s="28"/>
    </row>
    <row r="155" spans="1:20" ht="21.75" customHeight="1" x14ac:dyDescent="0.25">
      <c r="A155" s="17" t="s">
        <v>128</v>
      </c>
      <c r="B155" s="18" t="s">
        <v>186</v>
      </c>
      <c r="C155" s="18" t="s">
        <v>143</v>
      </c>
      <c r="D155" s="18" t="s">
        <v>144</v>
      </c>
      <c r="E155" s="18" t="s">
        <v>25</v>
      </c>
      <c r="F155" s="19">
        <v>1</v>
      </c>
      <c r="G155" s="20" t="s">
        <v>26</v>
      </c>
      <c r="H155" s="21">
        <v>699180.58</v>
      </c>
      <c r="I155" s="21">
        <v>585281.71</v>
      </c>
      <c r="J155" s="21">
        <v>572821.88</v>
      </c>
      <c r="K155" s="22">
        <f t="shared" ref="K155:K220" si="9">+I155/H155</f>
        <v>0.83709663389106148</v>
      </c>
      <c r="L155" s="19">
        <f>+J155/H155</f>
        <v>0.8192760159328224</v>
      </c>
      <c r="M155" s="23" t="s">
        <v>61</v>
      </c>
      <c r="N155" s="24" t="s">
        <v>48</v>
      </c>
      <c r="O155" s="24" t="s">
        <v>160</v>
      </c>
      <c r="P155" s="30"/>
      <c r="Q155" s="26"/>
      <c r="R155" s="26"/>
      <c r="S155" s="28"/>
      <c r="T155" s="28"/>
    </row>
    <row r="156" spans="1:20" ht="21.75" customHeight="1" x14ac:dyDescent="0.25">
      <c r="A156" s="17" t="s">
        <v>128</v>
      </c>
      <c r="B156" s="18" t="s">
        <v>186</v>
      </c>
      <c r="C156" s="18" t="s">
        <v>143</v>
      </c>
      <c r="D156" s="18" t="s">
        <v>158</v>
      </c>
      <c r="E156" s="18" t="s">
        <v>25</v>
      </c>
      <c r="F156" s="19">
        <v>0.78439999999999999</v>
      </c>
      <c r="G156" s="20" t="s">
        <v>61</v>
      </c>
      <c r="H156" s="21">
        <v>4880433.84</v>
      </c>
      <c r="I156" s="21">
        <v>4440045.41</v>
      </c>
      <c r="J156" s="21">
        <v>4373754.7</v>
      </c>
      <c r="K156" s="22">
        <f t="shared" si="9"/>
        <v>0.90976449134694148</v>
      </c>
      <c r="L156" s="19">
        <f>+J156/H156</f>
        <v>0.89618153700860337</v>
      </c>
      <c r="M156" s="23" t="s">
        <v>26</v>
      </c>
      <c r="N156" s="24" t="s">
        <v>28</v>
      </c>
      <c r="O156" s="24" t="s">
        <v>29</v>
      </c>
      <c r="P156" s="30"/>
      <c r="Q156" s="26"/>
      <c r="R156" s="26"/>
      <c r="S156" s="28"/>
      <c r="T156" s="28"/>
    </row>
    <row r="157" spans="1:20" ht="21.75" customHeight="1" x14ac:dyDescent="0.25">
      <c r="A157" s="17" t="s">
        <v>128</v>
      </c>
      <c r="B157" s="18" t="s">
        <v>141</v>
      </c>
      <c r="C157" s="18" t="s">
        <v>143</v>
      </c>
      <c r="D157" s="18" t="s">
        <v>175</v>
      </c>
      <c r="E157" s="18" t="s">
        <v>25</v>
      </c>
      <c r="F157" s="19">
        <v>0.92310000000000003</v>
      </c>
      <c r="G157" s="20" t="s">
        <v>26</v>
      </c>
      <c r="H157" s="21">
        <v>0</v>
      </c>
      <c r="I157" s="21">
        <v>0</v>
      </c>
      <c r="J157" s="21">
        <v>0</v>
      </c>
      <c r="K157" s="19" t="s">
        <v>39</v>
      </c>
      <c r="L157" s="19" t="s">
        <v>39</v>
      </c>
      <c r="M157" s="23" t="s">
        <v>40</v>
      </c>
      <c r="N157" s="24" t="s">
        <v>28</v>
      </c>
      <c r="O157" s="24" t="s">
        <v>40</v>
      </c>
      <c r="P157" s="30"/>
      <c r="Q157" s="26"/>
      <c r="R157" s="26"/>
      <c r="S157" s="28"/>
      <c r="T157" s="28"/>
    </row>
    <row r="158" spans="1:20" ht="89.25" customHeight="1" x14ac:dyDescent="0.25">
      <c r="A158" s="17" t="s">
        <v>128</v>
      </c>
      <c r="B158" s="18" t="s">
        <v>141</v>
      </c>
      <c r="C158" s="18" t="s">
        <v>149</v>
      </c>
      <c r="D158" s="18" t="s">
        <v>150</v>
      </c>
      <c r="E158" s="18" t="s">
        <v>25</v>
      </c>
      <c r="F158" s="19">
        <v>0.52180000000000004</v>
      </c>
      <c r="G158" s="20" t="s">
        <v>27</v>
      </c>
      <c r="H158" s="21">
        <v>0</v>
      </c>
      <c r="I158" s="21">
        <v>0</v>
      </c>
      <c r="J158" s="21">
        <v>0</v>
      </c>
      <c r="K158" s="19" t="s">
        <v>39</v>
      </c>
      <c r="L158" s="19" t="s">
        <v>39</v>
      </c>
      <c r="M158" s="23" t="s">
        <v>40</v>
      </c>
      <c r="N158" s="24" t="s">
        <v>28</v>
      </c>
      <c r="O158" s="24" t="s">
        <v>40</v>
      </c>
      <c r="P158" s="30"/>
      <c r="Q158" s="25">
        <f>+F158</f>
        <v>0.52180000000000004</v>
      </c>
      <c r="R158" s="27" t="s">
        <v>30</v>
      </c>
      <c r="S158" s="28"/>
      <c r="T158" s="28"/>
    </row>
    <row r="159" spans="1:20" ht="21.75" customHeight="1" x14ac:dyDescent="0.25">
      <c r="A159" s="17" t="s">
        <v>128</v>
      </c>
      <c r="B159" s="18" t="s">
        <v>141</v>
      </c>
      <c r="C159" s="18" t="s">
        <v>170</v>
      </c>
      <c r="D159" s="18" t="s">
        <v>173</v>
      </c>
      <c r="E159" s="18" t="s">
        <v>25</v>
      </c>
      <c r="F159" s="19">
        <v>0.97439999999999993</v>
      </c>
      <c r="G159" s="20" t="s">
        <v>26</v>
      </c>
      <c r="H159" s="21">
        <v>15000</v>
      </c>
      <c r="I159" s="21">
        <v>13877.92</v>
      </c>
      <c r="J159" s="21">
        <v>13877.92</v>
      </c>
      <c r="K159" s="22">
        <f t="shared" si="9"/>
        <v>0.92519466666666672</v>
      </c>
      <c r="L159" s="19">
        <f>+J159/H159</f>
        <v>0.92519466666666672</v>
      </c>
      <c r="M159" s="23" t="s">
        <v>26</v>
      </c>
      <c r="N159" s="24" t="s">
        <v>28</v>
      </c>
      <c r="O159" s="24" t="s">
        <v>29</v>
      </c>
      <c r="P159" s="30"/>
      <c r="Q159" s="26"/>
      <c r="R159" s="26"/>
      <c r="S159" s="28"/>
      <c r="T159" s="28"/>
    </row>
    <row r="160" spans="1:20" ht="21.75" customHeight="1" x14ac:dyDescent="0.25">
      <c r="A160" s="17" t="s">
        <v>128</v>
      </c>
      <c r="B160" s="18" t="s">
        <v>141</v>
      </c>
      <c r="C160" s="18" t="s">
        <v>170</v>
      </c>
      <c r="D160" s="18" t="s">
        <v>171</v>
      </c>
      <c r="E160" s="18" t="s">
        <v>25</v>
      </c>
      <c r="F160" s="19">
        <v>0.83790000000000009</v>
      </c>
      <c r="G160" s="20" t="s">
        <v>61</v>
      </c>
      <c r="H160" s="21">
        <v>19000</v>
      </c>
      <c r="I160" s="21">
        <v>16725.650000000001</v>
      </c>
      <c r="J160" s="21">
        <v>16725.650000000001</v>
      </c>
      <c r="K160" s="22">
        <f t="shared" si="9"/>
        <v>0.88029736842105266</v>
      </c>
      <c r="L160" s="19">
        <f>+J160/H160</f>
        <v>0.88029736842105266</v>
      </c>
      <c r="M160" s="23" t="s">
        <v>26</v>
      </c>
      <c r="N160" s="24" t="s">
        <v>28</v>
      </c>
      <c r="O160" s="24" t="s">
        <v>29</v>
      </c>
      <c r="P160" s="30"/>
      <c r="Q160" s="26"/>
      <c r="R160" s="26"/>
      <c r="S160" s="28"/>
      <c r="T160" s="28"/>
    </row>
    <row r="161" spans="1:20" ht="21.75" customHeight="1" x14ac:dyDescent="0.25">
      <c r="A161" s="17" t="s">
        <v>128</v>
      </c>
      <c r="B161" s="18" t="s">
        <v>141</v>
      </c>
      <c r="C161" s="18" t="s">
        <v>143</v>
      </c>
      <c r="D161" s="18" t="s">
        <v>163</v>
      </c>
      <c r="E161" s="18" t="s">
        <v>25</v>
      </c>
      <c r="F161" s="19">
        <v>1</v>
      </c>
      <c r="G161" s="20" t="s">
        <v>26</v>
      </c>
      <c r="H161" s="21">
        <v>0</v>
      </c>
      <c r="I161" s="21">
        <v>0</v>
      </c>
      <c r="J161" s="21">
        <v>0</v>
      </c>
      <c r="K161" s="22" t="e">
        <f t="shared" si="9"/>
        <v>#DIV/0!</v>
      </c>
      <c r="L161" s="19" t="s">
        <v>39</v>
      </c>
      <c r="M161" s="23" t="s">
        <v>40</v>
      </c>
      <c r="N161" s="24" t="s">
        <v>28</v>
      </c>
      <c r="O161" s="24" t="s">
        <v>40</v>
      </c>
      <c r="P161" s="30"/>
      <c r="Q161" s="26"/>
      <c r="R161" s="26"/>
      <c r="S161" s="28"/>
      <c r="T161" s="28"/>
    </row>
    <row r="162" spans="1:20" ht="21.75" customHeight="1" x14ac:dyDescent="0.25">
      <c r="A162" s="17" t="s">
        <v>128</v>
      </c>
      <c r="B162" s="18" t="s">
        <v>141</v>
      </c>
      <c r="C162" s="18" t="s">
        <v>165</v>
      </c>
      <c r="D162" s="18" t="s">
        <v>166</v>
      </c>
      <c r="E162" s="18" t="s">
        <v>25</v>
      </c>
      <c r="F162" s="19">
        <v>0.93480000000000008</v>
      </c>
      <c r="G162" s="20" t="s">
        <v>26</v>
      </c>
      <c r="H162" s="21">
        <v>5500</v>
      </c>
      <c r="I162" s="21">
        <v>4048.8</v>
      </c>
      <c r="J162" s="21">
        <v>4047.68</v>
      </c>
      <c r="K162" s="22">
        <f>+I162/H162</f>
        <v>0.73614545454545455</v>
      </c>
      <c r="L162" s="19">
        <f>+J162/H162</f>
        <v>0.73594181818181814</v>
      </c>
      <c r="M162" s="23" t="s">
        <v>61</v>
      </c>
      <c r="N162" s="24" t="s">
        <v>28</v>
      </c>
      <c r="O162" s="24" t="s">
        <v>29</v>
      </c>
      <c r="P162" s="30"/>
      <c r="Q162" s="26"/>
      <c r="R162" s="26"/>
      <c r="S162" s="28"/>
      <c r="T162" s="28"/>
    </row>
    <row r="163" spans="1:20" ht="21.75" customHeight="1" x14ac:dyDescent="0.25">
      <c r="A163" s="17" t="s">
        <v>128</v>
      </c>
      <c r="B163" s="18" t="s">
        <v>191</v>
      </c>
      <c r="C163" s="18" t="s">
        <v>143</v>
      </c>
      <c r="D163" s="18" t="s">
        <v>158</v>
      </c>
      <c r="E163" s="18" t="s">
        <v>25</v>
      </c>
      <c r="F163" s="19">
        <v>0.87959999999999994</v>
      </c>
      <c r="G163" s="20" t="s">
        <v>26</v>
      </c>
      <c r="H163" s="21">
        <v>6660551.9400000004</v>
      </c>
      <c r="I163" s="21">
        <v>6542036.7000000002</v>
      </c>
      <c r="J163" s="21">
        <v>6270390.2599999998</v>
      </c>
      <c r="K163" s="22">
        <f>+I163/H163</f>
        <v>0.98220639354401607</v>
      </c>
      <c r="L163" s="19">
        <f>+J163/H163</f>
        <v>0.94142201974931217</v>
      </c>
      <c r="M163" s="23" t="s">
        <v>26</v>
      </c>
      <c r="N163" s="24" t="s">
        <v>28</v>
      </c>
      <c r="O163" s="24" t="s">
        <v>29</v>
      </c>
      <c r="P163" s="30"/>
      <c r="Q163" s="26"/>
      <c r="R163" s="26"/>
      <c r="S163" s="28"/>
      <c r="T163" s="28"/>
    </row>
    <row r="164" spans="1:20" ht="21.75" customHeight="1" x14ac:dyDescent="0.25">
      <c r="A164" s="17" t="s">
        <v>128</v>
      </c>
      <c r="B164" s="18" t="s">
        <v>191</v>
      </c>
      <c r="C164" s="18" t="s">
        <v>143</v>
      </c>
      <c r="D164" s="18" t="s">
        <v>144</v>
      </c>
      <c r="E164" s="18" t="s">
        <v>25</v>
      </c>
      <c r="F164" s="19">
        <v>0.5</v>
      </c>
      <c r="G164" s="20" t="s">
        <v>27</v>
      </c>
      <c r="H164" s="21">
        <v>217851.22</v>
      </c>
      <c r="I164" s="21">
        <v>217851.22</v>
      </c>
      <c r="J164" s="21">
        <v>217844.46</v>
      </c>
      <c r="K164" s="22">
        <f t="shared" si="9"/>
        <v>1</v>
      </c>
      <c r="L164" s="19">
        <f>+J164/H164</f>
        <v>0.9999689696481846</v>
      </c>
      <c r="M164" s="23" t="s">
        <v>26</v>
      </c>
      <c r="N164" s="24" t="s">
        <v>28</v>
      </c>
      <c r="O164" s="24" t="s">
        <v>29</v>
      </c>
      <c r="P164" s="25">
        <f>+F164-L164</f>
        <v>-0.4999689696481846</v>
      </c>
      <c r="Q164" s="25">
        <f>+F164</f>
        <v>0.5</v>
      </c>
      <c r="R164" s="27" t="s">
        <v>30</v>
      </c>
      <c r="S164" s="28" t="s">
        <v>192</v>
      </c>
      <c r="T164" s="28"/>
    </row>
    <row r="165" spans="1:20" ht="21.75" customHeight="1" x14ac:dyDescent="0.25">
      <c r="A165" s="17" t="s">
        <v>128</v>
      </c>
      <c r="B165" s="18" t="s">
        <v>191</v>
      </c>
      <c r="C165" s="18" t="s">
        <v>133</v>
      </c>
      <c r="D165" s="18" t="s">
        <v>134</v>
      </c>
      <c r="E165" s="18" t="s">
        <v>25</v>
      </c>
      <c r="F165" s="19">
        <v>1</v>
      </c>
      <c r="G165" s="20" t="s">
        <v>26</v>
      </c>
      <c r="H165" s="21">
        <v>136200</v>
      </c>
      <c r="I165" s="21">
        <v>136000</v>
      </c>
      <c r="J165" s="21">
        <v>136000</v>
      </c>
      <c r="K165" s="22">
        <f t="shared" si="9"/>
        <v>0.99853157121879588</v>
      </c>
      <c r="L165" s="19">
        <f>+J165/H165</f>
        <v>0.99853157121879588</v>
      </c>
      <c r="M165" s="23" t="s">
        <v>26</v>
      </c>
      <c r="N165" s="24" t="s">
        <v>48</v>
      </c>
      <c r="O165" s="24" t="s">
        <v>148</v>
      </c>
      <c r="P165" s="30"/>
      <c r="Q165" s="26"/>
      <c r="R165" s="26"/>
      <c r="S165" s="28"/>
      <c r="T165" s="28"/>
    </row>
    <row r="166" spans="1:20" ht="62.25" customHeight="1" x14ac:dyDescent="0.25">
      <c r="A166" s="17" t="s">
        <v>128</v>
      </c>
      <c r="B166" s="18" t="s">
        <v>191</v>
      </c>
      <c r="C166" s="18" t="s">
        <v>138</v>
      </c>
      <c r="D166" s="18" t="s">
        <v>139</v>
      </c>
      <c r="E166" s="18" t="s">
        <v>25</v>
      </c>
      <c r="F166" s="19">
        <v>0.60140000000000005</v>
      </c>
      <c r="G166" s="20" t="s">
        <v>33</v>
      </c>
      <c r="H166" s="21">
        <v>2504.5500000000002</v>
      </c>
      <c r="I166" s="21">
        <v>2504.5500000000002</v>
      </c>
      <c r="J166" s="21">
        <v>2504.5500000000002</v>
      </c>
      <c r="K166" s="22">
        <f t="shared" si="9"/>
        <v>1</v>
      </c>
      <c r="L166" s="19">
        <f>+J166/H166</f>
        <v>1</v>
      </c>
      <c r="M166" s="23" t="s">
        <v>26</v>
      </c>
      <c r="N166" s="24" t="s">
        <v>28</v>
      </c>
      <c r="O166" s="24" t="s">
        <v>29</v>
      </c>
      <c r="P166" s="25">
        <f>+F166-L166</f>
        <v>-0.39859999999999995</v>
      </c>
      <c r="Q166" s="25">
        <f>+F166</f>
        <v>0.60140000000000005</v>
      </c>
      <c r="R166" s="27" t="s">
        <v>30</v>
      </c>
      <c r="S166" s="49" t="s">
        <v>193</v>
      </c>
      <c r="T166" s="28"/>
    </row>
    <row r="167" spans="1:20" ht="21.75" customHeight="1" x14ac:dyDescent="0.25">
      <c r="A167" s="17" t="s">
        <v>128</v>
      </c>
      <c r="B167" s="18" t="s">
        <v>191</v>
      </c>
      <c r="C167" s="18" t="s">
        <v>136</v>
      </c>
      <c r="D167" s="18" t="s">
        <v>137</v>
      </c>
      <c r="E167" s="18" t="s">
        <v>25</v>
      </c>
      <c r="F167" s="19">
        <v>1</v>
      </c>
      <c r="G167" s="20" t="s">
        <v>26</v>
      </c>
      <c r="H167" s="21">
        <v>0</v>
      </c>
      <c r="I167" s="21">
        <v>0</v>
      </c>
      <c r="J167" s="21">
        <v>0</v>
      </c>
      <c r="K167" s="22" t="e">
        <f t="shared" si="9"/>
        <v>#DIV/0!</v>
      </c>
      <c r="L167" s="19" t="s">
        <v>39</v>
      </c>
      <c r="M167" s="23" t="s">
        <v>40</v>
      </c>
      <c r="N167" s="24" t="s">
        <v>28</v>
      </c>
      <c r="O167" s="24" t="s">
        <v>40</v>
      </c>
      <c r="P167" s="30"/>
      <c r="Q167" s="26"/>
      <c r="R167" s="26"/>
      <c r="S167" s="28"/>
      <c r="T167" s="28"/>
    </row>
    <row r="168" spans="1:20" ht="21.75" customHeight="1" x14ac:dyDescent="0.25">
      <c r="A168" s="17" t="s">
        <v>128</v>
      </c>
      <c r="B168" s="18" t="s">
        <v>191</v>
      </c>
      <c r="C168" s="18" t="s">
        <v>170</v>
      </c>
      <c r="D168" s="18" t="s">
        <v>173</v>
      </c>
      <c r="E168" s="18" t="s">
        <v>25</v>
      </c>
      <c r="F168" s="19">
        <v>0.91670000000000007</v>
      </c>
      <c r="G168" s="20" t="s">
        <v>26</v>
      </c>
      <c r="H168" s="21">
        <v>1186.47</v>
      </c>
      <c r="I168" s="21">
        <v>1186.47</v>
      </c>
      <c r="J168" s="21">
        <v>1186.47</v>
      </c>
      <c r="K168" s="22">
        <f t="shared" si="9"/>
        <v>1</v>
      </c>
      <c r="L168" s="19">
        <f>+J168/H168</f>
        <v>1</v>
      </c>
      <c r="M168" s="23" t="s">
        <v>26</v>
      </c>
      <c r="N168" s="24" t="s">
        <v>28</v>
      </c>
      <c r="O168" s="24" t="s">
        <v>29</v>
      </c>
      <c r="P168" s="30"/>
      <c r="Q168" s="26"/>
      <c r="R168" s="26"/>
      <c r="S168" s="28"/>
      <c r="T168" s="28"/>
    </row>
    <row r="169" spans="1:20" ht="21.75" customHeight="1" x14ac:dyDescent="0.25">
      <c r="A169" s="17" t="s">
        <v>128</v>
      </c>
      <c r="B169" s="18" t="s">
        <v>191</v>
      </c>
      <c r="C169" s="18" t="s">
        <v>170</v>
      </c>
      <c r="D169" s="18" t="s">
        <v>171</v>
      </c>
      <c r="E169" s="18" t="s">
        <v>25</v>
      </c>
      <c r="F169" s="19">
        <v>0.7853</v>
      </c>
      <c r="G169" s="20" t="s">
        <v>61</v>
      </c>
      <c r="H169" s="21">
        <v>0</v>
      </c>
      <c r="I169" s="21">
        <v>0</v>
      </c>
      <c r="J169" s="21">
        <v>0</v>
      </c>
      <c r="K169" s="22" t="e">
        <f t="shared" si="9"/>
        <v>#DIV/0!</v>
      </c>
      <c r="L169" s="19" t="s">
        <v>39</v>
      </c>
      <c r="M169" s="23" t="s">
        <v>40</v>
      </c>
      <c r="N169" s="24" t="s">
        <v>28</v>
      </c>
      <c r="O169" s="24" t="s">
        <v>40</v>
      </c>
      <c r="P169" s="30"/>
      <c r="Q169" s="26"/>
      <c r="R169" s="26"/>
      <c r="S169" s="28"/>
      <c r="T169" s="28"/>
    </row>
    <row r="170" spans="1:20" ht="21.75" customHeight="1" x14ac:dyDescent="0.25">
      <c r="A170" s="17" t="s">
        <v>128</v>
      </c>
      <c r="B170" s="18" t="s">
        <v>191</v>
      </c>
      <c r="C170" s="18" t="s">
        <v>143</v>
      </c>
      <c r="D170" s="18" t="s">
        <v>163</v>
      </c>
      <c r="E170" s="18" t="s">
        <v>25</v>
      </c>
      <c r="F170" s="19">
        <v>1</v>
      </c>
      <c r="G170" s="20" t="s">
        <v>26</v>
      </c>
      <c r="H170" s="21">
        <v>0</v>
      </c>
      <c r="I170" s="21">
        <v>0</v>
      </c>
      <c r="J170" s="21">
        <v>0</v>
      </c>
      <c r="K170" s="22" t="e">
        <f t="shared" si="9"/>
        <v>#DIV/0!</v>
      </c>
      <c r="L170" s="19" t="s">
        <v>39</v>
      </c>
      <c r="M170" s="23" t="s">
        <v>40</v>
      </c>
      <c r="N170" s="24" t="s">
        <v>28</v>
      </c>
      <c r="O170" s="24" t="s">
        <v>40</v>
      </c>
      <c r="P170" s="30"/>
      <c r="Q170" s="26"/>
      <c r="R170" s="26"/>
      <c r="S170" s="28"/>
      <c r="T170" s="28"/>
    </row>
    <row r="171" spans="1:20" ht="21.75" customHeight="1" x14ac:dyDescent="0.25">
      <c r="A171" s="17" t="s">
        <v>128</v>
      </c>
      <c r="B171" s="18" t="s">
        <v>191</v>
      </c>
      <c r="C171" s="18" t="s">
        <v>143</v>
      </c>
      <c r="D171" s="18" t="s">
        <v>164</v>
      </c>
      <c r="E171" s="18" t="s">
        <v>25</v>
      </c>
      <c r="F171" s="19">
        <v>1</v>
      </c>
      <c r="G171" s="20" t="s">
        <v>26</v>
      </c>
      <c r="H171" s="21">
        <v>0</v>
      </c>
      <c r="I171" s="21">
        <v>0</v>
      </c>
      <c r="J171" s="21">
        <v>0</v>
      </c>
      <c r="K171" s="22" t="e">
        <f t="shared" si="9"/>
        <v>#DIV/0!</v>
      </c>
      <c r="L171" s="19" t="s">
        <v>39</v>
      </c>
      <c r="M171" s="23" t="s">
        <v>40</v>
      </c>
      <c r="N171" s="24" t="s">
        <v>48</v>
      </c>
      <c r="O171" s="24" t="s">
        <v>40</v>
      </c>
      <c r="P171" s="30"/>
      <c r="Q171" s="26"/>
      <c r="R171" s="26"/>
      <c r="S171" s="28"/>
      <c r="T171" s="28"/>
    </row>
    <row r="172" spans="1:20" ht="21.75" customHeight="1" x14ac:dyDescent="0.25">
      <c r="A172" s="17" t="s">
        <v>128</v>
      </c>
      <c r="B172" s="18" t="s">
        <v>191</v>
      </c>
      <c r="C172" s="18" t="s">
        <v>143</v>
      </c>
      <c r="D172" s="18" t="s">
        <v>175</v>
      </c>
      <c r="E172" s="18" t="s">
        <v>25</v>
      </c>
      <c r="F172" s="19">
        <v>1</v>
      </c>
      <c r="G172" s="20" t="s">
        <v>26</v>
      </c>
      <c r="H172" s="21">
        <v>0</v>
      </c>
      <c r="I172" s="21">
        <v>0</v>
      </c>
      <c r="J172" s="21">
        <v>0</v>
      </c>
      <c r="K172" s="22" t="e">
        <f t="shared" si="9"/>
        <v>#DIV/0!</v>
      </c>
      <c r="L172" s="19" t="s">
        <v>39</v>
      </c>
      <c r="M172" s="23" t="s">
        <v>40</v>
      </c>
      <c r="N172" s="24" t="s">
        <v>48</v>
      </c>
      <c r="O172" s="24" t="s">
        <v>40</v>
      </c>
      <c r="P172" s="30"/>
      <c r="Q172" s="26"/>
      <c r="R172" s="26"/>
      <c r="S172" s="28"/>
      <c r="T172" s="28"/>
    </row>
    <row r="173" spans="1:20" ht="21.75" customHeight="1" x14ac:dyDescent="0.25">
      <c r="A173" s="17" t="s">
        <v>128</v>
      </c>
      <c r="B173" s="18" t="s">
        <v>191</v>
      </c>
      <c r="C173" s="18" t="s">
        <v>149</v>
      </c>
      <c r="D173" s="18" t="s">
        <v>154</v>
      </c>
      <c r="E173" s="18" t="s">
        <v>25</v>
      </c>
      <c r="F173" s="19">
        <v>0.3115</v>
      </c>
      <c r="G173" s="20" t="s">
        <v>27</v>
      </c>
      <c r="H173" s="21">
        <v>8785.6299999999992</v>
      </c>
      <c r="I173" s="21">
        <v>4938.09</v>
      </c>
      <c r="J173" s="21">
        <v>4938.09</v>
      </c>
      <c r="K173" s="22">
        <f t="shared" si="9"/>
        <v>0.56206441655293937</v>
      </c>
      <c r="L173" s="19">
        <f>+J173/H173</f>
        <v>0.56206441655293937</v>
      </c>
      <c r="M173" s="23" t="s">
        <v>33</v>
      </c>
      <c r="N173" s="24" t="s">
        <v>28</v>
      </c>
      <c r="O173" s="24" t="s">
        <v>29</v>
      </c>
      <c r="P173" s="25">
        <f>+F173-L173</f>
        <v>-0.25056441655293937</v>
      </c>
      <c r="Q173" s="25">
        <f>+F173</f>
        <v>0.3115</v>
      </c>
      <c r="R173" s="27" t="s">
        <v>30</v>
      </c>
      <c r="S173" s="34" t="s">
        <v>194</v>
      </c>
      <c r="T173" s="28"/>
    </row>
    <row r="174" spans="1:20" ht="50.25" customHeight="1" x14ac:dyDescent="0.25">
      <c r="A174" s="17" t="s">
        <v>128</v>
      </c>
      <c r="B174" s="18" t="s">
        <v>191</v>
      </c>
      <c r="C174" s="18" t="s">
        <v>149</v>
      </c>
      <c r="D174" s="18" t="s">
        <v>150</v>
      </c>
      <c r="E174" s="18" t="s">
        <v>25</v>
      </c>
      <c r="F174" s="19">
        <v>0.1825</v>
      </c>
      <c r="G174" s="20" t="s">
        <v>27</v>
      </c>
      <c r="H174" s="21">
        <v>0</v>
      </c>
      <c r="I174" s="21">
        <v>0</v>
      </c>
      <c r="J174" s="21">
        <v>0</v>
      </c>
      <c r="K174" s="22" t="e">
        <f t="shared" si="9"/>
        <v>#DIV/0!</v>
      </c>
      <c r="L174" s="19" t="s">
        <v>39</v>
      </c>
      <c r="M174" s="23" t="s">
        <v>40</v>
      </c>
      <c r="N174" s="24" t="s">
        <v>28</v>
      </c>
      <c r="O174" s="24" t="s">
        <v>40</v>
      </c>
      <c r="P174" s="30"/>
      <c r="Q174" s="25">
        <f>+F174</f>
        <v>0.1825</v>
      </c>
      <c r="R174" s="27" t="s">
        <v>30</v>
      </c>
      <c r="S174" s="34"/>
      <c r="T174" s="28" t="s">
        <v>195</v>
      </c>
    </row>
    <row r="175" spans="1:20" ht="50.25" customHeight="1" x14ac:dyDescent="0.25">
      <c r="A175" s="17" t="s">
        <v>128</v>
      </c>
      <c r="B175" s="18" t="s">
        <v>191</v>
      </c>
      <c r="C175" s="18" t="s">
        <v>149</v>
      </c>
      <c r="D175" s="18" t="s">
        <v>152</v>
      </c>
      <c r="E175" s="18" t="s">
        <v>25</v>
      </c>
      <c r="F175" s="19">
        <v>0</v>
      </c>
      <c r="G175" s="20" t="s">
        <v>27</v>
      </c>
      <c r="H175" s="21">
        <v>0</v>
      </c>
      <c r="I175" s="21">
        <v>0</v>
      </c>
      <c r="J175" s="21">
        <v>0</v>
      </c>
      <c r="K175" s="22" t="e">
        <f t="shared" si="9"/>
        <v>#DIV/0!</v>
      </c>
      <c r="L175" s="19" t="s">
        <v>39</v>
      </c>
      <c r="M175" s="23" t="s">
        <v>40</v>
      </c>
      <c r="N175" s="24" t="s">
        <v>28</v>
      </c>
      <c r="O175" s="24" t="s">
        <v>40</v>
      </c>
      <c r="P175" s="30"/>
      <c r="Q175" s="25">
        <f>+F175</f>
        <v>0</v>
      </c>
      <c r="R175" s="27" t="s">
        <v>30</v>
      </c>
      <c r="S175" s="34"/>
      <c r="T175" s="28" t="s">
        <v>195</v>
      </c>
    </row>
    <row r="176" spans="1:20" ht="21.75" customHeight="1" x14ac:dyDescent="0.25">
      <c r="A176" s="17" t="s">
        <v>128</v>
      </c>
      <c r="B176" s="18" t="s">
        <v>191</v>
      </c>
      <c r="C176" s="18" t="s">
        <v>79</v>
      </c>
      <c r="D176" s="18" t="s">
        <v>103</v>
      </c>
      <c r="E176" s="18" t="s">
        <v>25</v>
      </c>
      <c r="F176" s="19">
        <v>1</v>
      </c>
      <c r="G176" s="20" t="s">
        <v>26</v>
      </c>
      <c r="H176" s="21"/>
      <c r="I176" s="21"/>
      <c r="J176" s="21"/>
      <c r="K176" s="22" t="e">
        <f t="shared" si="9"/>
        <v>#DIV/0!</v>
      </c>
      <c r="L176" s="19" t="s">
        <v>39</v>
      </c>
      <c r="M176" s="23" t="s">
        <v>40</v>
      </c>
      <c r="N176" s="24" t="s">
        <v>48</v>
      </c>
      <c r="O176" s="24" t="s">
        <v>40</v>
      </c>
      <c r="P176" s="30"/>
      <c r="Q176" s="26"/>
      <c r="R176" s="26"/>
      <c r="S176" s="28"/>
      <c r="T176" s="28"/>
    </row>
    <row r="177" spans="1:20" ht="21.75" customHeight="1" x14ac:dyDescent="0.25">
      <c r="A177" s="17" t="s">
        <v>128</v>
      </c>
      <c r="B177" s="18" t="s">
        <v>191</v>
      </c>
      <c r="C177" s="18" t="s">
        <v>133</v>
      </c>
      <c r="D177" s="18" t="s">
        <v>135</v>
      </c>
      <c r="E177" s="18" t="s">
        <v>25</v>
      </c>
      <c r="F177" s="19">
        <v>1</v>
      </c>
      <c r="G177" s="20" t="s">
        <v>26</v>
      </c>
      <c r="H177" s="21">
        <v>0</v>
      </c>
      <c r="I177" s="21">
        <v>0</v>
      </c>
      <c r="J177" s="21">
        <v>0</v>
      </c>
      <c r="K177" s="19" t="s">
        <v>39</v>
      </c>
      <c r="L177" s="19" t="s">
        <v>39</v>
      </c>
      <c r="M177" s="23" t="s">
        <v>40</v>
      </c>
      <c r="N177" s="24" t="s">
        <v>48</v>
      </c>
      <c r="O177" s="24" t="s">
        <v>40</v>
      </c>
      <c r="P177" s="30"/>
      <c r="Q177" s="26"/>
      <c r="R177" s="26"/>
      <c r="S177" s="28"/>
      <c r="T177" s="28"/>
    </row>
    <row r="178" spans="1:20" ht="21.75" customHeight="1" x14ac:dyDescent="0.25">
      <c r="A178" s="17" t="s">
        <v>128</v>
      </c>
      <c r="B178" s="18" t="s">
        <v>191</v>
      </c>
      <c r="C178" s="18" t="s">
        <v>143</v>
      </c>
      <c r="D178" s="18" t="s">
        <v>161</v>
      </c>
      <c r="E178" s="18" t="s">
        <v>25</v>
      </c>
      <c r="F178" s="19">
        <v>1</v>
      </c>
      <c r="G178" s="20" t="s">
        <v>26</v>
      </c>
      <c r="H178" s="21">
        <v>171683.81</v>
      </c>
      <c r="I178" s="21">
        <v>155163.29</v>
      </c>
      <c r="J178" s="21">
        <v>155163.29</v>
      </c>
      <c r="K178" s="22">
        <f>+I178/H178</f>
        <v>0.90377357072865527</v>
      </c>
      <c r="L178" s="19">
        <f>+J178/H178</f>
        <v>0.90377357072865527</v>
      </c>
      <c r="M178" s="23" t="s">
        <v>26</v>
      </c>
      <c r="N178" s="24" t="s">
        <v>48</v>
      </c>
      <c r="O178" s="24" t="s">
        <v>49</v>
      </c>
      <c r="P178" s="30"/>
      <c r="Q178" s="26"/>
      <c r="R178" s="26"/>
      <c r="S178" s="28"/>
      <c r="T178" s="28"/>
    </row>
    <row r="179" spans="1:20" ht="21.75" customHeight="1" x14ac:dyDescent="0.25">
      <c r="A179" s="17" t="s">
        <v>128</v>
      </c>
      <c r="B179" s="18" t="s">
        <v>191</v>
      </c>
      <c r="C179" s="18" t="s">
        <v>165</v>
      </c>
      <c r="D179" s="18" t="s">
        <v>166</v>
      </c>
      <c r="E179" s="18" t="s">
        <v>25</v>
      </c>
      <c r="F179" s="19">
        <v>0.75269999999999992</v>
      </c>
      <c r="G179" s="20" t="s">
        <v>61</v>
      </c>
      <c r="H179" s="21">
        <v>0</v>
      </c>
      <c r="I179" s="21">
        <v>0</v>
      </c>
      <c r="J179" s="21">
        <v>0</v>
      </c>
      <c r="K179" s="22" t="e">
        <f>+I179/H179</f>
        <v>#DIV/0!</v>
      </c>
      <c r="L179" s="19" t="s">
        <v>39</v>
      </c>
      <c r="M179" s="23" t="s">
        <v>40</v>
      </c>
      <c r="N179" s="24" t="s">
        <v>28</v>
      </c>
      <c r="O179" s="24" t="s">
        <v>40</v>
      </c>
      <c r="P179" s="30"/>
      <c r="Q179" s="26"/>
      <c r="R179" s="26"/>
      <c r="S179" s="28"/>
      <c r="T179" s="28"/>
    </row>
    <row r="180" spans="1:20" ht="21.75" customHeight="1" x14ac:dyDescent="0.25">
      <c r="A180" s="17" t="s">
        <v>128</v>
      </c>
      <c r="B180" s="18" t="s">
        <v>157</v>
      </c>
      <c r="C180" s="18" t="s">
        <v>133</v>
      </c>
      <c r="D180" s="18" t="s">
        <v>134</v>
      </c>
      <c r="E180" s="18" t="s">
        <v>25</v>
      </c>
      <c r="F180" s="19">
        <v>1</v>
      </c>
      <c r="G180" s="20" t="s">
        <v>26</v>
      </c>
      <c r="H180" s="21">
        <v>31224.46</v>
      </c>
      <c r="I180" s="21">
        <v>31224.46</v>
      </c>
      <c r="J180" s="21">
        <v>29470</v>
      </c>
      <c r="K180" s="22">
        <f t="shared" si="9"/>
        <v>1</v>
      </c>
      <c r="L180" s="19">
        <f>+J180/H180</f>
        <v>0.94381135814678618</v>
      </c>
      <c r="M180" s="23" t="s">
        <v>26</v>
      </c>
      <c r="N180" s="24" t="s">
        <v>48</v>
      </c>
      <c r="O180" s="24" t="s">
        <v>49</v>
      </c>
      <c r="P180" s="30"/>
      <c r="Q180" s="26"/>
      <c r="R180" s="26"/>
      <c r="S180" s="28"/>
      <c r="T180" s="28"/>
    </row>
    <row r="181" spans="1:20" ht="21.75" customHeight="1" x14ac:dyDescent="0.25">
      <c r="A181" s="17" t="s">
        <v>128</v>
      </c>
      <c r="B181" s="18" t="s">
        <v>157</v>
      </c>
      <c r="C181" s="18" t="s">
        <v>133</v>
      </c>
      <c r="D181" s="18" t="s">
        <v>135</v>
      </c>
      <c r="E181" s="18" t="s">
        <v>25</v>
      </c>
      <c r="F181" s="19">
        <v>1</v>
      </c>
      <c r="G181" s="20" t="s">
        <v>26</v>
      </c>
      <c r="H181" s="21">
        <v>0</v>
      </c>
      <c r="I181" s="21">
        <v>0</v>
      </c>
      <c r="J181" s="21">
        <v>0</v>
      </c>
      <c r="K181" s="22" t="e">
        <f t="shared" si="9"/>
        <v>#DIV/0!</v>
      </c>
      <c r="L181" s="19" t="s">
        <v>39</v>
      </c>
      <c r="M181" s="23" t="s">
        <v>40</v>
      </c>
      <c r="N181" s="24" t="s">
        <v>48</v>
      </c>
      <c r="O181" s="24" t="s">
        <v>40</v>
      </c>
      <c r="P181" s="30"/>
      <c r="Q181" s="26"/>
      <c r="R181" s="26"/>
      <c r="S181" s="28"/>
      <c r="T181" s="28"/>
    </row>
    <row r="182" spans="1:20" ht="21.75" customHeight="1" x14ac:dyDescent="0.25">
      <c r="A182" s="17" t="s">
        <v>128</v>
      </c>
      <c r="B182" s="18" t="s">
        <v>157</v>
      </c>
      <c r="C182" s="18" t="s">
        <v>143</v>
      </c>
      <c r="D182" s="18" t="s">
        <v>161</v>
      </c>
      <c r="E182" s="18" t="s">
        <v>25</v>
      </c>
      <c r="F182" s="19">
        <v>1</v>
      </c>
      <c r="G182" s="20" t="s">
        <v>26</v>
      </c>
      <c r="H182" s="21">
        <v>186182.84</v>
      </c>
      <c r="I182" s="21">
        <v>174737.96</v>
      </c>
      <c r="J182" s="21">
        <v>174737.96</v>
      </c>
      <c r="K182" s="22">
        <f t="shared" si="9"/>
        <v>0.93852881393365784</v>
      </c>
      <c r="L182" s="19">
        <f>+J182/H182</f>
        <v>0.93852881393365784</v>
      </c>
      <c r="M182" s="23" t="s">
        <v>26</v>
      </c>
      <c r="N182" s="24" t="s">
        <v>48</v>
      </c>
      <c r="O182" s="24" t="s">
        <v>49</v>
      </c>
      <c r="P182" s="30"/>
      <c r="Q182" s="26"/>
      <c r="R182" s="26"/>
      <c r="S182" s="28"/>
      <c r="T182" s="28"/>
    </row>
    <row r="183" spans="1:20" ht="102.75" customHeight="1" x14ac:dyDescent="0.25">
      <c r="A183" s="17" t="s">
        <v>128</v>
      </c>
      <c r="B183" s="18" t="s">
        <v>157</v>
      </c>
      <c r="C183" s="18" t="s">
        <v>149</v>
      </c>
      <c r="D183" s="18" t="s">
        <v>154</v>
      </c>
      <c r="E183" s="18" t="s">
        <v>25</v>
      </c>
      <c r="F183" s="19">
        <v>1</v>
      </c>
      <c r="G183" s="20" t="s">
        <v>26</v>
      </c>
      <c r="H183" s="21">
        <v>12299.87</v>
      </c>
      <c r="I183" s="21">
        <v>6145.18</v>
      </c>
      <c r="J183" s="21">
        <v>6145.18</v>
      </c>
      <c r="K183" s="22">
        <f t="shared" si="9"/>
        <v>0.49961341054824154</v>
      </c>
      <c r="L183" s="19">
        <f>+J183/H183</f>
        <v>0.49961341054824154</v>
      </c>
      <c r="M183" s="23" t="s">
        <v>27</v>
      </c>
      <c r="N183" s="24" t="s">
        <v>48</v>
      </c>
      <c r="O183" s="24" t="s">
        <v>29</v>
      </c>
      <c r="P183" s="25">
        <f>+F183-L183</f>
        <v>0.50038658945175851</v>
      </c>
      <c r="Q183" s="26"/>
      <c r="R183" s="27" t="s">
        <v>30</v>
      </c>
      <c r="S183" s="28" t="s">
        <v>196</v>
      </c>
      <c r="T183" s="28"/>
    </row>
    <row r="184" spans="1:20" ht="21.75" customHeight="1" x14ac:dyDescent="0.25">
      <c r="A184" s="17" t="s">
        <v>128</v>
      </c>
      <c r="B184" s="18" t="s">
        <v>157</v>
      </c>
      <c r="C184" s="18" t="s">
        <v>149</v>
      </c>
      <c r="D184" s="18" t="s">
        <v>150</v>
      </c>
      <c r="E184" s="18" t="s">
        <v>25</v>
      </c>
      <c r="F184" s="19">
        <v>1</v>
      </c>
      <c r="G184" s="20" t="s">
        <v>26</v>
      </c>
      <c r="H184" s="21">
        <v>0</v>
      </c>
      <c r="I184" s="21">
        <v>0</v>
      </c>
      <c r="J184" s="21">
        <v>0</v>
      </c>
      <c r="K184" s="22" t="e">
        <f t="shared" si="9"/>
        <v>#DIV/0!</v>
      </c>
      <c r="L184" s="19" t="s">
        <v>39</v>
      </c>
      <c r="M184" s="23" t="s">
        <v>40</v>
      </c>
      <c r="N184" s="24" t="s">
        <v>48</v>
      </c>
      <c r="O184" s="24" t="s">
        <v>40</v>
      </c>
      <c r="P184" s="30"/>
      <c r="Q184" s="26"/>
      <c r="R184" s="26"/>
      <c r="S184" s="28"/>
      <c r="T184" s="28"/>
    </row>
    <row r="185" spans="1:20" ht="21.75" customHeight="1" x14ac:dyDescent="0.25">
      <c r="A185" s="17" t="s">
        <v>128</v>
      </c>
      <c r="B185" s="18" t="s">
        <v>157</v>
      </c>
      <c r="C185" s="18" t="s">
        <v>149</v>
      </c>
      <c r="D185" s="18" t="s">
        <v>152</v>
      </c>
      <c r="E185" s="18" t="s">
        <v>25</v>
      </c>
      <c r="F185" s="19">
        <v>1</v>
      </c>
      <c r="G185" s="20" t="s">
        <v>26</v>
      </c>
      <c r="H185" s="21">
        <v>0</v>
      </c>
      <c r="I185" s="21">
        <v>0</v>
      </c>
      <c r="J185" s="21">
        <v>0</v>
      </c>
      <c r="K185" s="22" t="e">
        <f t="shared" si="9"/>
        <v>#DIV/0!</v>
      </c>
      <c r="L185" s="19" t="s">
        <v>39</v>
      </c>
      <c r="M185" s="23" t="s">
        <v>40</v>
      </c>
      <c r="N185" s="24" t="s">
        <v>44</v>
      </c>
      <c r="O185" s="24" t="s">
        <v>40</v>
      </c>
      <c r="P185" s="30"/>
      <c r="Q185" s="26"/>
      <c r="R185" s="26"/>
      <c r="S185" s="28"/>
      <c r="T185" s="28"/>
    </row>
    <row r="186" spans="1:20" ht="21.75" customHeight="1" x14ac:dyDescent="0.25">
      <c r="A186" s="17" t="s">
        <v>128</v>
      </c>
      <c r="B186" s="18" t="s">
        <v>157</v>
      </c>
      <c r="C186" s="18" t="s">
        <v>143</v>
      </c>
      <c r="D186" s="18" t="s">
        <v>163</v>
      </c>
      <c r="E186" s="18" t="s">
        <v>25</v>
      </c>
      <c r="F186" s="19">
        <v>1</v>
      </c>
      <c r="G186" s="20" t="s">
        <v>26</v>
      </c>
      <c r="H186" s="21">
        <v>0</v>
      </c>
      <c r="I186" s="21">
        <v>0</v>
      </c>
      <c r="J186" s="21">
        <v>0</v>
      </c>
      <c r="K186" s="22" t="e">
        <f t="shared" si="9"/>
        <v>#DIV/0!</v>
      </c>
      <c r="L186" s="19" t="s">
        <v>39</v>
      </c>
      <c r="M186" s="23" t="s">
        <v>40</v>
      </c>
      <c r="N186" s="24" t="s">
        <v>48</v>
      </c>
      <c r="O186" s="24" t="s">
        <v>40</v>
      </c>
      <c r="P186" s="30"/>
      <c r="Q186" s="26"/>
      <c r="R186" s="26"/>
      <c r="S186" s="28"/>
      <c r="T186" s="28"/>
    </row>
    <row r="187" spans="1:20" ht="21.75" customHeight="1" x14ac:dyDescent="0.25">
      <c r="A187" s="17" t="s">
        <v>128</v>
      </c>
      <c r="B187" s="18" t="s">
        <v>157</v>
      </c>
      <c r="C187" s="18" t="s">
        <v>143</v>
      </c>
      <c r="D187" s="18" t="s">
        <v>164</v>
      </c>
      <c r="E187" s="18" t="s">
        <v>25</v>
      </c>
      <c r="F187" s="19">
        <v>1</v>
      </c>
      <c r="G187" s="20" t="s">
        <v>26</v>
      </c>
      <c r="H187" s="21">
        <v>57318.21</v>
      </c>
      <c r="I187" s="21">
        <v>56061.98</v>
      </c>
      <c r="J187" s="21">
        <v>56061.98</v>
      </c>
      <c r="K187" s="22">
        <f t="shared" si="9"/>
        <v>0.97808323044282097</v>
      </c>
      <c r="L187" s="19">
        <f>+J187/H187</f>
        <v>0.97808323044282097</v>
      </c>
      <c r="M187" s="23" t="s">
        <v>26</v>
      </c>
      <c r="N187" s="24" t="s">
        <v>48</v>
      </c>
      <c r="O187" s="24" t="s">
        <v>49</v>
      </c>
      <c r="P187" s="30"/>
      <c r="Q187" s="26"/>
      <c r="R187" s="26"/>
      <c r="S187" s="28"/>
      <c r="T187" s="28"/>
    </row>
    <row r="188" spans="1:20" ht="21.75" customHeight="1" x14ac:dyDescent="0.25">
      <c r="A188" s="17" t="s">
        <v>128</v>
      </c>
      <c r="B188" s="18" t="s">
        <v>157</v>
      </c>
      <c r="C188" s="18" t="s">
        <v>143</v>
      </c>
      <c r="D188" s="18" t="s">
        <v>175</v>
      </c>
      <c r="E188" s="18" t="s">
        <v>25</v>
      </c>
      <c r="F188" s="19">
        <v>0.97370000000000001</v>
      </c>
      <c r="G188" s="20" t="s">
        <v>26</v>
      </c>
      <c r="H188" s="21">
        <v>0</v>
      </c>
      <c r="I188" s="21">
        <v>0</v>
      </c>
      <c r="J188" s="21">
        <v>0</v>
      </c>
      <c r="K188" s="22" t="e">
        <f t="shared" si="9"/>
        <v>#DIV/0!</v>
      </c>
      <c r="L188" s="19" t="s">
        <v>39</v>
      </c>
      <c r="M188" s="23" t="s">
        <v>40</v>
      </c>
      <c r="N188" s="24" t="s">
        <v>28</v>
      </c>
      <c r="O188" s="24" t="s">
        <v>40</v>
      </c>
      <c r="P188" s="30"/>
      <c r="Q188" s="26"/>
      <c r="R188" s="26"/>
      <c r="S188" s="28"/>
      <c r="T188" s="28"/>
    </row>
    <row r="189" spans="1:20" ht="21.75" customHeight="1" x14ac:dyDescent="0.25">
      <c r="A189" s="17" t="s">
        <v>128</v>
      </c>
      <c r="B189" s="18" t="s">
        <v>157</v>
      </c>
      <c r="C189" s="18" t="s">
        <v>138</v>
      </c>
      <c r="D189" s="18" t="s">
        <v>139</v>
      </c>
      <c r="E189" s="18" t="s">
        <v>25</v>
      </c>
      <c r="F189" s="19">
        <v>1</v>
      </c>
      <c r="G189" s="20" t="s">
        <v>26</v>
      </c>
      <c r="H189" s="21">
        <v>5000</v>
      </c>
      <c r="I189" s="21">
        <v>5000</v>
      </c>
      <c r="J189" s="21">
        <v>5000</v>
      </c>
      <c r="K189" s="22">
        <f t="shared" si="9"/>
        <v>1</v>
      </c>
      <c r="L189" s="19">
        <f>+J189/H189</f>
        <v>1</v>
      </c>
      <c r="M189" s="23" t="s">
        <v>26</v>
      </c>
      <c r="N189" s="24" t="s">
        <v>48</v>
      </c>
      <c r="O189" s="24" t="s">
        <v>148</v>
      </c>
      <c r="P189" s="30"/>
      <c r="Q189" s="26"/>
      <c r="R189" s="26"/>
      <c r="S189" s="28"/>
      <c r="T189" s="28"/>
    </row>
    <row r="190" spans="1:20" ht="21.75" customHeight="1" x14ac:dyDescent="0.25">
      <c r="A190" s="17" t="s">
        <v>128</v>
      </c>
      <c r="B190" s="18" t="s">
        <v>157</v>
      </c>
      <c r="C190" s="18" t="s">
        <v>79</v>
      </c>
      <c r="D190" s="18" t="s">
        <v>103</v>
      </c>
      <c r="E190" s="18" t="s">
        <v>25</v>
      </c>
      <c r="F190" s="19">
        <v>1</v>
      </c>
      <c r="G190" s="20" t="s">
        <v>26</v>
      </c>
      <c r="H190" s="21"/>
      <c r="I190" s="21"/>
      <c r="J190" s="21"/>
      <c r="K190" s="22" t="e">
        <f t="shared" si="9"/>
        <v>#DIV/0!</v>
      </c>
      <c r="L190" s="19" t="s">
        <v>39</v>
      </c>
      <c r="M190" s="23" t="s">
        <v>40</v>
      </c>
      <c r="N190" s="24" t="s">
        <v>48</v>
      </c>
      <c r="O190" s="24" t="s">
        <v>40</v>
      </c>
      <c r="P190" s="30"/>
      <c r="Q190" s="26"/>
      <c r="R190" s="26"/>
      <c r="S190" s="28"/>
      <c r="T190" s="28"/>
    </row>
    <row r="191" spans="1:20" ht="21.75" customHeight="1" x14ac:dyDescent="0.25">
      <c r="A191" s="17" t="s">
        <v>128</v>
      </c>
      <c r="B191" s="18" t="s">
        <v>157</v>
      </c>
      <c r="C191" s="18" t="s">
        <v>136</v>
      </c>
      <c r="D191" s="18" t="s">
        <v>137</v>
      </c>
      <c r="E191" s="18" t="s">
        <v>25</v>
      </c>
      <c r="F191" s="19">
        <v>1</v>
      </c>
      <c r="G191" s="20" t="s">
        <v>26</v>
      </c>
      <c r="H191" s="21">
        <v>0</v>
      </c>
      <c r="I191" s="21">
        <v>0</v>
      </c>
      <c r="J191" s="21">
        <v>0</v>
      </c>
      <c r="K191" s="22" t="e">
        <f t="shared" si="9"/>
        <v>#DIV/0!</v>
      </c>
      <c r="L191" s="19" t="s">
        <v>39</v>
      </c>
      <c r="M191" s="23" t="s">
        <v>40</v>
      </c>
      <c r="N191" s="24" t="s">
        <v>44</v>
      </c>
      <c r="O191" s="24" t="s">
        <v>40</v>
      </c>
      <c r="P191" s="30"/>
      <c r="Q191" s="26"/>
      <c r="R191" s="26"/>
      <c r="S191" s="28"/>
      <c r="T191" s="28"/>
    </row>
    <row r="192" spans="1:20" ht="21.75" customHeight="1" x14ac:dyDescent="0.25">
      <c r="A192" s="17" t="s">
        <v>128</v>
      </c>
      <c r="B192" s="18" t="s">
        <v>157</v>
      </c>
      <c r="C192" s="18" t="s">
        <v>170</v>
      </c>
      <c r="D192" s="18" t="s">
        <v>173</v>
      </c>
      <c r="E192" s="18" t="s">
        <v>25</v>
      </c>
      <c r="F192" s="19">
        <v>1</v>
      </c>
      <c r="G192" s="20" t="s">
        <v>26</v>
      </c>
      <c r="H192" s="21">
        <v>0</v>
      </c>
      <c r="I192" s="21">
        <v>0</v>
      </c>
      <c r="J192" s="21">
        <v>0</v>
      </c>
      <c r="K192" s="22" t="e">
        <f t="shared" si="9"/>
        <v>#DIV/0!</v>
      </c>
      <c r="L192" s="19" t="s">
        <v>39</v>
      </c>
      <c r="M192" s="23" t="s">
        <v>40</v>
      </c>
      <c r="N192" s="24" t="s">
        <v>48</v>
      </c>
      <c r="O192" s="24" t="s">
        <v>40</v>
      </c>
      <c r="P192" s="30"/>
      <c r="Q192" s="26"/>
      <c r="R192" s="26"/>
      <c r="S192" s="28"/>
      <c r="T192" s="28"/>
    </row>
    <row r="193" spans="1:20" ht="129" customHeight="1" x14ac:dyDescent="0.25">
      <c r="A193" s="17" t="s">
        <v>128</v>
      </c>
      <c r="B193" s="18" t="s">
        <v>157</v>
      </c>
      <c r="C193" s="18" t="s">
        <v>170</v>
      </c>
      <c r="D193" s="18" t="s">
        <v>171</v>
      </c>
      <c r="E193" s="18" t="s">
        <v>25</v>
      </c>
      <c r="F193" s="19">
        <v>1</v>
      </c>
      <c r="G193" s="20" t="s">
        <v>26</v>
      </c>
      <c r="H193" s="21">
        <v>4950</v>
      </c>
      <c r="I193" s="21">
        <v>0</v>
      </c>
      <c r="J193" s="21">
        <v>0</v>
      </c>
      <c r="K193" s="22">
        <f t="shared" si="9"/>
        <v>0</v>
      </c>
      <c r="L193" s="19">
        <f>+J193/H193</f>
        <v>0</v>
      </c>
      <c r="M193" s="23" t="s">
        <v>27</v>
      </c>
      <c r="N193" s="24" t="s">
        <v>48</v>
      </c>
      <c r="O193" s="24" t="s">
        <v>29</v>
      </c>
      <c r="P193" s="25">
        <f>+F193-L193</f>
        <v>1</v>
      </c>
      <c r="Q193" s="26"/>
      <c r="R193" s="27" t="s">
        <v>30</v>
      </c>
      <c r="S193" s="28" t="s">
        <v>197</v>
      </c>
      <c r="T193" s="28"/>
    </row>
    <row r="194" spans="1:20" ht="143.25" customHeight="1" x14ac:dyDescent="0.25">
      <c r="A194" s="17" t="s">
        <v>128</v>
      </c>
      <c r="B194" s="18" t="s">
        <v>157</v>
      </c>
      <c r="C194" s="18" t="s">
        <v>165</v>
      </c>
      <c r="D194" s="18" t="s">
        <v>198</v>
      </c>
      <c r="E194" s="18" t="s">
        <v>25</v>
      </c>
      <c r="F194" s="19">
        <v>1</v>
      </c>
      <c r="G194" s="20" t="s">
        <v>26</v>
      </c>
      <c r="H194" s="21">
        <v>20000</v>
      </c>
      <c r="I194" s="21">
        <v>15088.61</v>
      </c>
      <c r="J194" s="21">
        <v>15088.61</v>
      </c>
      <c r="K194" s="22">
        <f t="shared" si="9"/>
        <v>0.7544305</v>
      </c>
      <c r="L194" s="19">
        <f>+J194/H194</f>
        <v>0.7544305</v>
      </c>
      <c r="M194" s="23" t="s">
        <v>61</v>
      </c>
      <c r="N194" s="24" t="s">
        <v>48</v>
      </c>
      <c r="O194" s="24" t="s">
        <v>29</v>
      </c>
      <c r="P194" s="25">
        <f>+F194-L194</f>
        <v>0.2455695</v>
      </c>
      <c r="Q194" s="26"/>
      <c r="R194" s="27" t="s">
        <v>30</v>
      </c>
      <c r="S194" s="28" t="s">
        <v>199</v>
      </c>
      <c r="T194" s="28"/>
    </row>
    <row r="195" spans="1:20" ht="21.75" customHeight="1" x14ac:dyDescent="0.25">
      <c r="A195" s="17" t="s">
        <v>128</v>
      </c>
      <c r="B195" s="18" t="s">
        <v>157</v>
      </c>
      <c r="C195" s="18" t="s">
        <v>165</v>
      </c>
      <c r="D195" s="18" t="s">
        <v>166</v>
      </c>
      <c r="E195" s="18" t="s">
        <v>25</v>
      </c>
      <c r="F195" s="19">
        <v>1</v>
      </c>
      <c r="G195" s="20" t="s">
        <v>26</v>
      </c>
      <c r="H195" s="21">
        <v>0</v>
      </c>
      <c r="I195" s="21">
        <v>0</v>
      </c>
      <c r="J195" s="21">
        <v>0</v>
      </c>
      <c r="K195" s="22" t="e">
        <f t="shared" si="9"/>
        <v>#DIV/0!</v>
      </c>
      <c r="L195" s="19" t="s">
        <v>39</v>
      </c>
      <c r="M195" s="23" t="s">
        <v>40</v>
      </c>
      <c r="N195" s="24" t="s">
        <v>48</v>
      </c>
      <c r="O195" s="24" t="s">
        <v>40</v>
      </c>
      <c r="P195" s="30"/>
      <c r="Q195" s="26"/>
      <c r="R195" s="26"/>
      <c r="S195" s="28"/>
      <c r="T195" s="28"/>
    </row>
    <row r="196" spans="1:20" ht="21.75" customHeight="1" x14ac:dyDescent="0.25">
      <c r="A196" s="17" t="s">
        <v>128</v>
      </c>
      <c r="B196" s="18" t="s">
        <v>147</v>
      </c>
      <c r="C196" s="18" t="s">
        <v>138</v>
      </c>
      <c r="D196" s="18" t="s">
        <v>139</v>
      </c>
      <c r="E196" s="18" t="s">
        <v>25</v>
      </c>
      <c r="F196" s="19">
        <v>1</v>
      </c>
      <c r="G196" s="20" t="s">
        <v>26</v>
      </c>
      <c r="H196" s="21">
        <v>23521.200000000001</v>
      </c>
      <c r="I196" s="21">
        <v>23521.200000000001</v>
      </c>
      <c r="J196" s="21">
        <v>23521.200000000001</v>
      </c>
      <c r="K196" s="22">
        <f t="shared" si="9"/>
        <v>1</v>
      </c>
      <c r="L196" s="19">
        <f>+J196/H196</f>
        <v>1</v>
      </c>
      <c r="M196" s="23" t="s">
        <v>26</v>
      </c>
      <c r="N196" s="24" t="s">
        <v>48</v>
      </c>
      <c r="O196" s="24" t="s">
        <v>148</v>
      </c>
      <c r="P196" s="30"/>
      <c r="Q196" s="26"/>
      <c r="R196" s="26"/>
      <c r="S196" s="28"/>
      <c r="T196" s="28"/>
    </row>
    <row r="197" spans="1:20" ht="21.75" customHeight="1" x14ac:dyDescent="0.25">
      <c r="A197" s="17" t="s">
        <v>128</v>
      </c>
      <c r="B197" s="18" t="s">
        <v>141</v>
      </c>
      <c r="C197" s="18" t="s">
        <v>133</v>
      </c>
      <c r="D197" s="18" t="s">
        <v>135</v>
      </c>
      <c r="E197" s="18" t="s">
        <v>25</v>
      </c>
      <c r="F197" s="19">
        <v>1</v>
      </c>
      <c r="G197" s="20" t="s">
        <v>26</v>
      </c>
      <c r="H197" s="21">
        <v>0</v>
      </c>
      <c r="I197" s="21">
        <v>0</v>
      </c>
      <c r="J197" s="21">
        <v>0</v>
      </c>
      <c r="K197" s="22" t="e">
        <f t="shared" si="9"/>
        <v>#DIV/0!</v>
      </c>
      <c r="L197" s="19" t="s">
        <v>39</v>
      </c>
      <c r="M197" s="23" t="s">
        <v>40</v>
      </c>
      <c r="N197" s="24" t="s">
        <v>28</v>
      </c>
      <c r="O197" s="24" t="s">
        <v>40</v>
      </c>
      <c r="P197" s="30"/>
      <c r="Q197" s="26"/>
      <c r="R197" s="26"/>
      <c r="S197" s="28"/>
      <c r="T197" s="28"/>
    </row>
    <row r="198" spans="1:20" ht="120.75" customHeight="1" x14ac:dyDescent="0.25">
      <c r="A198" s="17" t="s">
        <v>128</v>
      </c>
      <c r="B198" s="18" t="s">
        <v>141</v>
      </c>
      <c r="C198" s="18" t="s">
        <v>149</v>
      </c>
      <c r="D198" s="18" t="s">
        <v>154</v>
      </c>
      <c r="E198" s="18" t="s">
        <v>25</v>
      </c>
      <c r="F198" s="19">
        <v>0.33329999999999999</v>
      </c>
      <c r="G198" s="20" t="s">
        <v>27</v>
      </c>
      <c r="H198" s="21">
        <v>12299.87</v>
      </c>
      <c r="I198" s="21">
        <v>6419.52</v>
      </c>
      <c r="J198" s="21">
        <v>6419.52</v>
      </c>
      <c r="K198" s="22">
        <f t="shared" si="9"/>
        <v>0.52191771132540421</v>
      </c>
      <c r="L198" s="19">
        <f>+J198/H198</f>
        <v>0.52191771132540421</v>
      </c>
      <c r="M198" s="23" t="s">
        <v>27</v>
      </c>
      <c r="N198" s="24" t="s">
        <v>28</v>
      </c>
      <c r="O198" s="24" t="s">
        <v>29</v>
      </c>
      <c r="P198" s="30"/>
      <c r="Q198" s="25">
        <f>+F198</f>
        <v>0.33329999999999999</v>
      </c>
      <c r="R198" s="27" t="s">
        <v>30</v>
      </c>
      <c r="S198" s="28"/>
      <c r="T198" s="28" t="s">
        <v>190</v>
      </c>
    </row>
    <row r="199" spans="1:20" ht="120.75" customHeight="1" x14ac:dyDescent="0.25">
      <c r="A199" s="17" t="s">
        <v>128</v>
      </c>
      <c r="B199" s="18" t="s">
        <v>141</v>
      </c>
      <c r="C199" s="18" t="s">
        <v>149</v>
      </c>
      <c r="D199" s="18" t="s">
        <v>152</v>
      </c>
      <c r="E199" s="18" t="s">
        <v>25</v>
      </c>
      <c r="F199" s="19">
        <v>0.48609999999999998</v>
      </c>
      <c r="G199" s="20" t="s">
        <v>27</v>
      </c>
      <c r="H199" s="21">
        <v>0</v>
      </c>
      <c r="I199" s="21">
        <v>0</v>
      </c>
      <c r="J199" s="21">
        <v>0</v>
      </c>
      <c r="K199" s="22" t="e">
        <f t="shared" si="9"/>
        <v>#DIV/0!</v>
      </c>
      <c r="L199" s="19" t="s">
        <v>39</v>
      </c>
      <c r="M199" s="23" t="s">
        <v>40</v>
      </c>
      <c r="N199" s="24" t="s">
        <v>28</v>
      </c>
      <c r="O199" s="24" t="s">
        <v>40</v>
      </c>
      <c r="P199" s="30"/>
      <c r="Q199" s="25">
        <f>+F199</f>
        <v>0.48609999999999998</v>
      </c>
      <c r="R199" s="27" t="s">
        <v>30</v>
      </c>
      <c r="S199" s="28"/>
      <c r="T199" s="28" t="s">
        <v>190</v>
      </c>
    </row>
    <row r="200" spans="1:20" ht="21.75" customHeight="1" x14ac:dyDescent="0.25">
      <c r="A200" s="17" t="s">
        <v>128</v>
      </c>
      <c r="B200" s="18" t="s">
        <v>141</v>
      </c>
      <c r="C200" s="18" t="s">
        <v>79</v>
      </c>
      <c r="D200" s="18" t="s">
        <v>103</v>
      </c>
      <c r="E200" s="18" t="s">
        <v>25</v>
      </c>
      <c r="F200" s="19">
        <v>0.94440000000000002</v>
      </c>
      <c r="G200" s="20" t="s">
        <v>26</v>
      </c>
      <c r="H200" s="21"/>
      <c r="I200" s="21"/>
      <c r="J200" s="21"/>
      <c r="K200" s="22" t="e">
        <f t="shared" si="9"/>
        <v>#DIV/0!</v>
      </c>
      <c r="L200" s="19" t="s">
        <v>39</v>
      </c>
      <c r="M200" s="23" t="s">
        <v>40</v>
      </c>
      <c r="N200" s="24" t="s">
        <v>28</v>
      </c>
      <c r="O200" s="24" t="s">
        <v>40</v>
      </c>
      <c r="P200" s="30"/>
      <c r="Q200" s="26"/>
      <c r="R200" s="26"/>
      <c r="S200" s="28"/>
      <c r="T200" s="28"/>
    </row>
    <row r="201" spans="1:20" ht="21.75" customHeight="1" x14ac:dyDescent="0.25">
      <c r="A201" s="17" t="s">
        <v>128</v>
      </c>
      <c r="B201" s="18" t="s">
        <v>141</v>
      </c>
      <c r="C201" s="18" t="s">
        <v>143</v>
      </c>
      <c r="D201" s="18" t="s">
        <v>144</v>
      </c>
      <c r="E201" s="18" t="s">
        <v>25</v>
      </c>
      <c r="F201" s="19">
        <v>0.88890000000000002</v>
      </c>
      <c r="G201" s="20" t="s">
        <v>26</v>
      </c>
      <c r="H201" s="21">
        <v>348716.97</v>
      </c>
      <c r="I201" s="21">
        <v>329168.68</v>
      </c>
      <c r="J201" s="21">
        <v>324433.71999999997</v>
      </c>
      <c r="K201" s="22">
        <f t="shared" si="9"/>
        <v>0.94394224634378998</v>
      </c>
      <c r="L201" s="19">
        <f>+J201/H201</f>
        <v>0.93036401411723668</v>
      </c>
      <c r="M201" s="23" t="s">
        <v>26</v>
      </c>
      <c r="N201" s="24" t="s">
        <v>28</v>
      </c>
      <c r="O201" s="24" t="s">
        <v>29</v>
      </c>
      <c r="P201" s="30"/>
      <c r="Q201" s="26"/>
      <c r="R201" s="26"/>
      <c r="S201" s="28"/>
      <c r="T201" s="28"/>
    </row>
    <row r="202" spans="1:20" ht="21.75" customHeight="1" x14ac:dyDescent="0.25">
      <c r="A202" s="17" t="s">
        <v>128</v>
      </c>
      <c r="B202" s="18" t="s">
        <v>141</v>
      </c>
      <c r="C202" s="18" t="s">
        <v>143</v>
      </c>
      <c r="D202" s="18" t="s">
        <v>161</v>
      </c>
      <c r="E202" s="18" t="s">
        <v>25</v>
      </c>
      <c r="F202" s="19">
        <v>0.92310000000000003</v>
      </c>
      <c r="G202" s="20" t="s">
        <v>26</v>
      </c>
      <c r="H202" s="21">
        <v>183887.84</v>
      </c>
      <c r="I202" s="21">
        <v>164440.07999999999</v>
      </c>
      <c r="J202" s="21">
        <v>164440.07999999999</v>
      </c>
      <c r="K202" s="22">
        <f t="shared" si="9"/>
        <v>0.89424118527902652</v>
      </c>
      <c r="L202" s="19">
        <f>+J202/H202</f>
        <v>0.89424118527902652</v>
      </c>
      <c r="M202" s="23" t="s">
        <v>26</v>
      </c>
      <c r="N202" s="24" t="s">
        <v>28</v>
      </c>
      <c r="O202" s="24" t="s">
        <v>29</v>
      </c>
      <c r="P202" s="30"/>
      <c r="Q202" s="26"/>
      <c r="R202" s="26"/>
      <c r="S202" s="28"/>
      <c r="T202" s="28"/>
    </row>
    <row r="203" spans="1:20" ht="21.75" customHeight="1" x14ac:dyDescent="0.25">
      <c r="A203" s="17" t="s">
        <v>128</v>
      </c>
      <c r="B203" s="18" t="s">
        <v>141</v>
      </c>
      <c r="C203" s="18" t="s">
        <v>143</v>
      </c>
      <c r="D203" s="18" t="s">
        <v>164</v>
      </c>
      <c r="E203" s="18" t="s">
        <v>25</v>
      </c>
      <c r="F203" s="19">
        <v>1</v>
      </c>
      <c r="G203" s="20" t="s">
        <v>26</v>
      </c>
      <c r="H203" s="21">
        <v>0</v>
      </c>
      <c r="I203" s="21">
        <v>0</v>
      </c>
      <c r="J203" s="21">
        <v>0</v>
      </c>
      <c r="K203" s="22" t="e">
        <f t="shared" si="9"/>
        <v>#DIV/0!</v>
      </c>
      <c r="L203" s="19" t="s">
        <v>39</v>
      </c>
      <c r="M203" s="23" t="s">
        <v>40</v>
      </c>
      <c r="N203" s="24" t="s">
        <v>48</v>
      </c>
      <c r="O203" s="24" t="s">
        <v>40</v>
      </c>
      <c r="P203" s="30"/>
      <c r="Q203" s="26"/>
      <c r="R203" s="26"/>
      <c r="S203" s="28"/>
      <c r="T203" s="28"/>
    </row>
    <row r="204" spans="1:20" ht="21.75" customHeight="1" x14ac:dyDescent="0.25">
      <c r="A204" s="17" t="s">
        <v>128</v>
      </c>
      <c r="B204" s="18" t="s">
        <v>141</v>
      </c>
      <c r="C204" s="18" t="s">
        <v>138</v>
      </c>
      <c r="D204" s="18" t="s">
        <v>139</v>
      </c>
      <c r="E204" s="18" t="s">
        <v>25</v>
      </c>
      <c r="F204" s="19">
        <v>1</v>
      </c>
      <c r="G204" s="20" t="s">
        <v>26</v>
      </c>
      <c r="H204" s="21">
        <v>0</v>
      </c>
      <c r="I204" s="21">
        <v>0</v>
      </c>
      <c r="J204" s="21">
        <v>0</v>
      </c>
      <c r="K204" s="22" t="e">
        <f t="shared" si="9"/>
        <v>#DIV/0!</v>
      </c>
      <c r="L204" s="19" t="s">
        <v>39</v>
      </c>
      <c r="M204" s="23" t="s">
        <v>40</v>
      </c>
      <c r="N204" s="24" t="s">
        <v>48</v>
      </c>
      <c r="O204" s="24" t="s">
        <v>40</v>
      </c>
      <c r="P204" s="30"/>
      <c r="Q204" s="26"/>
      <c r="R204" s="26"/>
      <c r="S204" s="28"/>
      <c r="T204" s="28"/>
    </row>
    <row r="205" spans="1:20" ht="21.75" customHeight="1" x14ac:dyDescent="0.25">
      <c r="A205" s="17" t="s">
        <v>128</v>
      </c>
      <c r="B205" s="18" t="s">
        <v>141</v>
      </c>
      <c r="C205" s="18" t="s">
        <v>143</v>
      </c>
      <c r="D205" s="18" t="s">
        <v>158</v>
      </c>
      <c r="E205" s="18" t="s">
        <v>25</v>
      </c>
      <c r="F205" s="19">
        <v>1</v>
      </c>
      <c r="G205" s="20" t="s">
        <v>26</v>
      </c>
      <c r="H205" s="21">
        <v>1928120.27</v>
      </c>
      <c r="I205" s="21">
        <v>1875923.4</v>
      </c>
      <c r="J205" s="21">
        <v>1866540.24</v>
      </c>
      <c r="K205" s="22">
        <f t="shared" si="9"/>
        <v>0.97292862337887243</v>
      </c>
      <c r="L205" s="19">
        <f t="shared" ref="L205:L210" si="10">+J205/H205</f>
        <v>0.96806214272100355</v>
      </c>
      <c r="M205" s="23" t="s">
        <v>26</v>
      </c>
      <c r="N205" s="24" t="s">
        <v>28</v>
      </c>
      <c r="O205" s="24" t="s">
        <v>29</v>
      </c>
      <c r="P205" s="30"/>
      <c r="Q205" s="26"/>
      <c r="R205" s="26"/>
      <c r="S205" s="28"/>
      <c r="T205" s="28"/>
    </row>
    <row r="206" spans="1:20" ht="21.75" customHeight="1" x14ac:dyDescent="0.25">
      <c r="A206" s="17" t="s">
        <v>200</v>
      </c>
      <c r="B206" s="18" t="s">
        <v>201</v>
      </c>
      <c r="C206" s="18" t="s">
        <v>133</v>
      </c>
      <c r="D206" s="18" t="s">
        <v>202</v>
      </c>
      <c r="E206" s="18" t="s">
        <v>25</v>
      </c>
      <c r="F206" s="19">
        <v>0.78639999999999999</v>
      </c>
      <c r="G206" s="20" t="s">
        <v>61</v>
      </c>
      <c r="H206" s="21">
        <v>3835970.71</v>
      </c>
      <c r="I206" s="21">
        <v>2778414.34</v>
      </c>
      <c r="J206" s="21">
        <v>2778414.34</v>
      </c>
      <c r="K206" s="22">
        <f t="shared" si="9"/>
        <v>0.72430541055930009</v>
      </c>
      <c r="L206" s="19">
        <f t="shared" si="10"/>
        <v>0.72430541055930009</v>
      </c>
      <c r="M206" s="23" t="s">
        <v>61</v>
      </c>
      <c r="N206" s="24" t="s">
        <v>28</v>
      </c>
      <c r="O206" s="24" t="s">
        <v>29</v>
      </c>
      <c r="P206" s="30"/>
      <c r="Q206" s="26"/>
      <c r="R206" s="26"/>
      <c r="S206" s="28"/>
      <c r="T206" s="28"/>
    </row>
    <row r="207" spans="1:20" ht="123.75" customHeight="1" x14ac:dyDescent="0.25">
      <c r="A207" s="17" t="s">
        <v>200</v>
      </c>
      <c r="B207" s="18" t="s">
        <v>203</v>
      </c>
      <c r="C207" s="18" t="s">
        <v>133</v>
      </c>
      <c r="D207" s="18" t="s">
        <v>204</v>
      </c>
      <c r="E207" s="18" t="s">
        <v>25</v>
      </c>
      <c r="F207" s="19">
        <v>0.95779999999999998</v>
      </c>
      <c r="G207" s="20" t="s">
        <v>26</v>
      </c>
      <c r="H207" s="21">
        <v>5177196.37</v>
      </c>
      <c r="I207" s="21">
        <v>3730856.53</v>
      </c>
      <c r="J207" s="21">
        <v>3498401.06</v>
      </c>
      <c r="K207" s="22">
        <f t="shared" si="9"/>
        <v>0.7206326094986425</v>
      </c>
      <c r="L207" s="19">
        <f t="shared" si="10"/>
        <v>0.675732734472268</v>
      </c>
      <c r="M207" s="23" t="s">
        <v>33</v>
      </c>
      <c r="N207" s="24" t="s">
        <v>28</v>
      </c>
      <c r="O207" s="24" t="s">
        <v>29</v>
      </c>
      <c r="P207" s="25">
        <f t="shared" ref="P207" si="11">+F207-L207</f>
        <v>0.28206726552773198</v>
      </c>
      <c r="Q207" s="26"/>
      <c r="R207" s="27" t="s">
        <v>30</v>
      </c>
      <c r="S207" s="28" t="s">
        <v>205</v>
      </c>
      <c r="T207" s="28"/>
    </row>
    <row r="208" spans="1:20" ht="21.75" customHeight="1" x14ac:dyDescent="0.25">
      <c r="A208" s="17" t="s">
        <v>200</v>
      </c>
      <c r="B208" s="18" t="s">
        <v>206</v>
      </c>
      <c r="C208" s="18" t="s">
        <v>133</v>
      </c>
      <c r="D208" s="18" t="s">
        <v>134</v>
      </c>
      <c r="E208" s="18" t="s">
        <v>25</v>
      </c>
      <c r="F208" s="19">
        <v>0.79310000000000003</v>
      </c>
      <c r="G208" s="20" t="s">
        <v>61</v>
      </c>
      <c r="H208" s="21">
        <v>2273714.48</v>
      </c>
      <c r="I208" s="21">
        <v>2165414.21</v>
      </c>
      <c r="J208" s="21">
        <v>2163590.21</v>
      </c>
      <c r="K208" s="22">
        <f t="shared" si="9"/>
        <v>0.9523685709210068</v>
      </c>
      <c r="L208" s="19">
        <f t="shared" si="10"/>
        <v>0.95156635937859713</v>
      </c>
      <c r="M208" s="23" t="s">
        <v>26</v>
      </c>
      <c r="N208" s="24" t="s">
        <v>28</v>
      </c>
      <c r="O208" s="24" t="s">
        <v>29</v>
      </c>
      <c r="P208" s="30"/>
      <c r="Q208" s="26"/>
      <c r="R208" s="26"/>
      <c r="S208" s="28"/>
      <c r="T208" s="28"/>
    </row>
    <row r="209" spans="1:20" ht="21.75" customHeight="1" x14ac:dyDescent="0.25">
      <c r="A209" s="17" t="s">
        <v>200</v>
      </c>
      <c r="B209" s="18" t="s">
        <v>206</v>
      </c>
      <c r="C209" s="18" t="s">
        <v>133</v>
      </c>
      <c r="D209" s="18" t="s">
        <v>135</v>
      </c>
      <c r="E209" s="18" t="s">
        <v>25</v>
      </c>
      <c r="F209" s="19">
        <v>0.88890000000000002</v>
      </c>
      <c r="G209" s="20" t="s">
        <v>26</v>
      </c>
      <c r="H209" s="21">
        <v>7800</v>
      </c>
      <c r="I209" s="21">
        <v>7799.56</v>
      </c>
      <c r="J209" s="21">
        <v>7799.56</v>
      </c>
      <c r="K209" s="22">
        <f t="shared" si="9"/>
        <v>0.99994358974358977</v>
      </c>
      <c r="L209" s="19">
        <f t="shared" si="10"/>
        <v>0.99994358974358977</v>
      </c>
      <c r="M209" s="23" t="s">
        <v>26</v>
      </c>
      <c r="N209" s="24" t="s">
        <v>28</v>
      </c>
      <c r="O209" s="24" t="s">
        <v>29</v>
      </c>
      <c r="P209" s="30"/>
      <c r="Q209" s="26"/>
      <c r="R209" s="26"/>
      <c r="S209" s="28"/>
      <c r="T209" s="28"/>
    </row>
    <row r="210" spans="1:20" ht="21.75" customHeight="1" x14ac:dyDescent="0.25">
      <c r="A210" s="17" t="s">
        <v>200</v>
      </c>
      <c r="B210" s="18" t="s">
        <v>206</v>
      </c>
      <c r="C210" s="18" t="s">
        <v>133</v>
      </c>
      <c r="D210" s="18" t="s">
        <v>207</v>
      </c>
      <c r="E210" s="18" t="s">
        <v>25</v>
      </c>
      <c r="F210" s="19">
        <v>0.88</v>
      </c>
      <c r="G210" s="20" t="s">
        <v>26</v>
      </c>
      <c r="H210" s="21">
        <v>120000</v>
      </c>
      <c r="I210" s="21">
        <v>119888</v>
      </c>
      <c r="J210" s="21">
        <v>119888</v>
      </c>
      <c r="K210" s="22">
        <f t="shared" si="9"/>
        <v>0.99906666666666666</v>
      </c>
      <c r="L210" s="19">
        <f t="shared" si="10"/>
        <v>0.99906666666666666</v>
      </c>
      <c r="M210" s="23" t="s">
        <v>26</v>
      </c>
      <c r="N210" s="24" t="s">
        <v>28</v>
      </c>
      <c r="O210" s="24" t="s">
        <v>29</v>
      </c>
      <c r="P210" s="30"/>
      <c r="Q210" s="26"/>
      <c r="R210" s="26"/>
      <c r="S210" s="28"/>
      <c r="T210" s="28"/>
    </row>
    <row r="211" spans="1:20" ht="21.75" customHeight="1" x14ac:dyDescent="0.25">
      <c r="A211" s="17" t="s">
        <v>200</v>
      </c>
      <c r="B211" s="18" t="s">
        <v>206</v>
      </c>
      <c r="C211" s="18" t="s">
        <v>133</v>
      </c>
      <c r="D211" s="18" t="s">
        <v>208</v>
      </c>
      <c r="E211" s="18" t="s">
        <v>25</v>
      </c>
      <c r="F211" s="19">
        <v>0.2</v>
      </c>
      <c r="G211" s="20" t="s">
        <v>27</v>
      </c>
      <c r="H211" s="21">
        <v>0</v>
      </c>
      <c r="I211" s="21">
        <v>0</v>
      </c>
      <c r="J211" s="21">
        <v>0</v>
      </c>
      <c r="K211" s="19" t="s">
        <v>39</v>
      </c>
      <c r="L211" s="19" t="s">
        <v>39</v>
      </c>
      <c r="M211" s="23" t="s">
        <v>40</v>
      </c>
      <c r="N211" s="24" t="s">
        <v>28</v>
      </c>
      <c r="O211" s="24" t="s">
        <v>40</v>
      </c>
      <c r="P211" s="30"/>
      <c r="Q211" s="31"/>
      <c r="R211" s="32"/>
      <c r="S211" s="28" t="s">
        <v>209</v>
      </c>
      <c r="T211" s="28"/>
    </row>
    <row r="212" spans="1:20" ht="21.75" customHeight="1" x14ac:dyDescent="0.25">
      <c r="A212" s="17" t="s">
        <v>200</v>
      </c>
      <c r="B212" s="18" t="s">
        <v>206</v>
      </c>
      <c r="C212" s="18" t="s">
        <v>133</v>
      </c>
      <c r="D212" s="18" t="s">
        <v>210</v>
      </c>
      <c r="E212" s="18" t="s">
        <v>25</v>
      </c>
      <c r="F212" s="19">
        <v>0.91670000000000007</v>
      </c>
      <c r="G212" s="20" t="s">
        <v>26</v>
      </c>
      <c r="H212" s="21">
        <v>748312.14</v>
      </c>
      <c r="I212" s="21">
        <v>658771.46</v>
      </c>
      <c r="J212" s="21">
        <v>655384.03</v>
      </c>
      <c r="K212" s="22">
        <f t="shared" si="9"/>
        <v>0.8803431412992978</v>
      </c>
      <c r="L212" s="19">
        <f>+J212/H212</f>
        <v>0.87581638058150446</v>
      </c>
      <c r="M212" s="23" t="s">
        <v>26</v>
      </c>
      <c r="N212" s="24" t="s">
        <v>28</v>
      </c>
      <c r="O212" s="24" t="s">
        <v>29</v>
      </c>
      <c r="P212" s="30"/>
      <c r="Q212" s="26"/>
      <c r="R212" s="26"/>
      <c r="S212" s="28"/>
      <c r="T212" s="28"/>
    </row>
    <row r="213" spans="1:20" ht="21.75" customHeight="1" x14ac:dyDescent="0.25">
      <c r="A213" s="17" t="s">
        <v>200</v>
      </c>
      <c r="B213" s="18" t="s">
        <v>211</v>
      </c>
      <c r="C213" s="18" t="s">
        <v>133</v>
      </c>
      <c r="D213" s="18" t="s">
        <v>212</v>
      </c>
      <c r="E213" s="18" t="s">
        <v>25</v>
      </c>
      <c r="F213" s="19">
        <v>1</v>
      </c>
      <c r="G213" s="20" t="s">
        <v>26</v>
      </c>
      <c r="H213" s="21">
        <v>0</v>
      </c>
      <c r="I213" s="21">
        <v>0</v>
      </c>
      <c r="J213" s="21">
        <v>0</v>
      </c>
      <c r="K213" s="22" t="e">
        <f t="shared" si="9"/>
        <v>#DIV/0!</v>
      </c>
      <c r="L213" s="19" t="s">
        <v>39</v>
      </c>
      <c r="M213" s="23" t="s">
        <v>40</v>
      </c>
      <c r="N213" s="24" t="s">
        <v>44</v>
      </c>
      <c r="O213" s="24" t="s">
        <v>40</v>
      </c>
      <c r="P213" s="30"/>
      <c r="Q213" s="26"/>
      <c r="R213" s="26"/>
      <c r="S213" s="28"/>
      <c r="T213" s="28"/>
    </row>
    <row r="214" spans="1:20" ht="21.75" customHeight="1" x14ac:dyDescent="0.25">
      <c r="A214" s="17" t="s">
        <v>200</v>
      </c>
      <c r="B214" s="18" t="s">
        <v>213</v>
      </c>
      <c r="C214" s="18" t="s">
        <v>133</v>
      </c>
      <c r="D214" s="18" t="s">
        <v>212</v>
      </c>
      <c r="E214" s="18" t="s">
        <v>25</v>
      </c>
      <c r="F214" s="19">
        <v>0.75360000000000005</v>
      </c>
      <c r="G214" s="20" t="s">
        <v>61</v>
      </c>
      <c r="H214" s="21">
        <v>3500</v>
      </c>
      <c r="I214" s="21">
        <v>3500</v>
      </c>
      <c r="J214" s="21">
        <v>3500</v>
      </c>
      <c r="K214" s="22">
        <f t="shared" si="9"/>
        <v>1</v>
      </c>
      <c r="L214" s="19">
        <f t="shared" ref="L214:L224" si="12">+J214/H214</f>
        <v>1</v>
      </c>
      <c r="M214" s="23" t="s">
        <v>26</v>
      </c>
      <c r="N214" s="24" t="s">
        <v>28</v>
      </c>
      <c r="O214" s="24" t="s">
        <v>29</v>
      </c>
      <c r="P214" s="25">
        <f t="shared" ref="P214:P224" si="13">+F214-L214</f>
        <v>-0.24639999999999995</v>
      </c>
      <c r="Q214" s="26"/>
      <c r="R214" s="27" t="s">
        <v>30</v>
      </c>
      <c r="S214" s="50" t="s">
        <v>214</v>
      </c>
      <c r="T214" s="28"/>
    </row>
    <row r="215" spans="1:20" ht="21.75" customHeight="1" x14ac:dyDescent="0.25">
      <c r="A215" s="17" t="s">
        <v>200</v>
      </c>
      <c r="B215" s="18" t="s">
        <v>213</v>
      </c>
      <c r="C215" s="18" t="s">
        <v>133</v>
      </c>
      <c r="D215" s="18" t="s">
        <v>215</v>
      </c>
      <c r="E215" s="18" t="s">
        <v>25</v>
      </c>
      <c r="F215" s="19">
        <v>0.875</v>
      </c>
      <c r="G215" s="20" t="s">
        <v>26</v>
      </c>
      <c r="H215" s="21">
        <v>5080</v>
      </c>
      <c r="I215" s="21">
        <v>0</v>
      </c>
      <c r="J215" s="21">
        <v>0</v>
      </c>
      <c r="K215" s="22">
        <f>+I215/H215</f>
        <v>0</v>
      </c>
      <c r="L215" s="19">
        <f t="shared" si="12"/>
        <v>0</v>
      </c>
      <c r="M215" s="23" t="s">
        <v>27</v>
      </c>
      <c r="N215" s="24" t="s">
        <v>28</v>
      </c>
      <c r="O215" s="24" t="s">
        <v>29</v>
      </c>
      <c r="P215" s="25">
        <f t="shared" si="13"/>
        <v>0.875</v>
      </c>
      <c r="Q215" s="26"/>
      <c r="R215" s="27" t="s">
        <v>30</v>
      </c>
      <c r="S215" s="50"/>
      <c r="T215" s="28"/>
    </row>
    <row r="216" spans="1:20" ht="21.75" customHeight="1" x14ac:dyDescent="0.25">
      <c r="A216" s="17" t="s">
        <v>216</v>
      </c>
      <c r="B216" s="18" t="s">
        <v>217</v>
      </c>
      <c r="C216" s="18" t="s">
        <v>218</v>
      </c>
      <c r="D216" s="18" t="s">
        <v>219</v>
      </c>
      <c r="E216" s="18" t="s">
        <v>25</v>
      </c>
      <c r="F216" s="19">
        <v>1</v>
      </c>
      <c r="G216" s="20" t="s">
        <v>26</v>
      </c>
      <c r="H216" s="21">
        <v>2728874.51</v>
      </c>
      <c r="I216" s="21">
        <v>2594216.4300000002</v>
      </c>
      <c r="J216" s="21">
        <v>2457374.44</v>
      </c>
      <c r="K216" s="22">
        <f t="shared" si="9"/>
        <v>0.95065435236888207</v>
      </c>
      <c r="L216" s="19">
        <f t="shared" si="12"/>
        <v>0.90050840776844665</v>
      </c>
      <c r="M216" s="23" t="s">
        <v>26</v>
      </c>
      <c r="N216" s="24" t="s">
        <v>48</v>
      </c>
      <c r="O216" s="24" t="s">
        <v>49</v>
      </c>
      <c r="P216" s="30"/>
      <c r="Q216" s="26"/>
      <c r="R216" s="26"/>
      <c r="S216" s="28"/>
      <c r="T216" s="28"/>
    </row>
    <row r="217" spans="1:20" ht="21.75" customHeight="1" x14ac:dyDescent="0.25">
      <c r="A217" s="17" t="s">
        <v>216</v>
      </c>
      <c r="B217" s="18" t="s">
        <v>220</v>
      </c>
      <c r="C217" s="18" t="s">
        <v>221</v>
      </c>
      <c r="D217" s="18" t="s">
        <v>222</v>
      </c>
      <c r="E217" s="18" t="s">
        <v>25</v>
      </c>
      <c r="F217" s="19">
        <v>7.1399999999999991E-2</v>
      </c>
      <c r="G217" s="20" t="s">
        <v>27</v>
      </c>
      <c r="H217" s="21">
        <v>31201.38</v>
      </c>
      <c r="I217" s="21">
        <v>30920.880000000001</v>
      </c>
      <c r="J217" s="21">
        <v>30920.880000000001</v>
      </c>
      <c r="K217" s="22">
        <f t="shared" si="9"/>
        <v>0.99101001301865499</v>
      </c>
      <c r="L217" s="19">
        <f t="shared" si="12"/>
        <v>0.99101001301865499</v>
      </c>
      <c r="M217" s="23" t="s">
        <v>26</v>
      </c>
      <c r="N217" s="24" t="s">
        <v>28</v>
      </c>
      <c r="O217" s="24" t="s">
        <v>29</v>
      </c>
      <c r="P217" s="25">
        <f t="shared" si="13"/>
        <v>-0.91961001301865497</v>
      </c>
      <c r="Q217" s="25">
        <f>+F217</f>
        <v>7.1399999999999991E-2</v>
      </c>
      <c r="R217" s="27" t="s">
        <v>30</v>
      </c>
      <c r="S217" s="50" t="s">
        <v>223</v>
      </c>
      <c r="T217" s="28"/>
    </row>
    <row r="218" spans="1:20" ht="21.75" customHeight="1" x14ac:dyDescent="0.25">
      <c r="A218" s="17" t="s">
        <v>216</v>
      </c>
      <c r="B218" s="18" t="s">
        <v>220</v>
      </c>
      <c r="C218" s="18" t="s">
        <v>224</v>
      </c>
      <c r="D218" s="18" t="s">
        <v>225</v>
      </c>
      <c r="E218" s="18" t="s">
        <v>25</v>
      </c>
      <c r="F218" s="19">
        <v>1</v>
      </c>
      <c r="G218" s="20" t="s">
        <v>26</v>
      </c>
      <c r="H218" s="21">
        <v>896088.29</v>
      </c>
      <c r="I218" s="21">
        <v>791488.05</v>
      </c>
      <c r="J218" s="21">
        <v>791488.05</v>
      </c>
      <c r="K218" s="22">
        <f t="shared" si="9"/>
        <v>0.88327016303270744</v>
      </c>
      <c r="L218" s="19">
        <f t="shared" si="12"/>
        <v>0.88327016303270744</v>
      </c>
      <c r="M218" s="23" t="s">
        <v>26</v>
      </c>
      <c r="N218" s="24" t="s">
        <v>48</v>
      </c>
      <c r="O218" s="24" t="s">
        <v>49</v>
      </c>
      <c r="P218" s="30"/>
      <c r="Q218" s="26"/>
      <c r="R218" s="26"/>
      <c r="S218" s="50"/>
      <c r="T218" s="28"/>
    </row>
    <row r="219" spans="1:20" ht="21.75" customHeight="1" x14ac:dyDescent="0.25">
      <c r="A219" s="17" t="s">
        <v>216</v>
      </c>
      <c r="B219" s="18" t="s">
        <v>220</v>
      </c>
      <c r="C219" s="18" t="s">
        <v>224</v>
      </c>
      <c r="D219" s="18" t="s">
        <v>226</v>
      </c>
      <c r="E219" s="18" t="s">
        <v>25</v>
      </c>
      <c r="F219" s="19">
        <v>1</v>
      </c>
      <c r="G219" s="20" t="s">
        <v>26</v>
      </c>
      <c r="H219" s="21">
        <v>50850.12</v>
      </c>
      <c r="I219" s="21">
        <v>2453</v>
      </c>
      <c r="J219" s="21">
        <v>2453</v>
      </c>
      <c r="K219" s="22">
        <f t="shared" si="9"/>
        <v>4.8239807497012788E-2</v>
      </c>
      <c r="L219" s="19">
        <f t="shared" si="12"/>
        <v>4.8239807497012788E-2</v>
      </c>
      <c r="M219" s="23" t="s">
        <v>27</v>
      </c>
      <c r="N219" s="24" t="s">
        <v>48</v>
      </c>
      <c r="O219" s="24" t="s">
        <v>29</v>
      </c>
      <c r="P219" s="25">
        <f t="shared" si="13"/>
        <v>0.95176019250298727</v>
      </c>
      <c r="Q219" s="26"/>
      <c r="R219" s="27" t="s">
        <v>30</v>
      </c>
      <c r="S219" s="50"/>
      <c r="T219" s="28"/>
    </row>
    <row r="220" spans="1:20" ht="21.75" customHeight="1" x14ac:dyDescent="0.25">
      <c r="A220" s="17" t="s">
        <v>216</v>
      </c>
      <c r="B220" s="18" t="s">
        <v>227</v>
      </c>
      <c r="C220" s="18" t="s">
        <v>218</v>
      </c>
      <c r="D220" s="18" t="s">
        <v>228</v>
      </c>
      <c r="E220" s="18" t="s">
        <v>25</v>
      </c>
      <c r="F220" s="19">
        <v>1</v>
      </c>
      <c r="G220" s="20" t="s">
        <v>26</v>
      </c>
      <c r="H220" s="21">
        <v>3217544.54</v>
      </c>
      <c r="I220" s="21">
        <v>2973905.97</v>
      </c>
      <c r="J220" s="51">
        <v>2970394.8000000012</v>
      </c>
      <c r="K220" s="22">
        <f t="shared" si="9"/>
        <v>0.92427810494272133</v>
      </c>
      <c r="L220" s="19">
        <f t="shared" si="12"/>
        <v>0.92318684732177825</v>
      </c>
      <c r="M220" s="23" t="s">
        <v>26</v>
      </c>
      <c r="N220" s="24" t="s">
        <v>28</v>
      </c>
      <c r="O220" s="24" t="s">
        <v>29</v>
      </c>
      <c r="P220" s="30"/>
      <c r="Q220" s="26"/>
      <c r="R220" s="26"/>
      <c r="S220" s="28"/>
      <c r="T220" s="28"/>
    </row>
    <row r="221" spans="1:20" ht="21.75" customHeight="1" x14ac:dyDescent="0.25">
      <c r="A221" s="17" t="s">
        <v>216</v>
      </c>
      <c r="B221" s="18" t="s">
        <v>229</v>
      </c>
      <c r="C221" s="18" t="s">
        <v>69</v>
      </c>
      <c r="D221" s="18" t="s">
        <v>230</v>
      </c>
      <c r="E221" s="18" t="s">
        <v>25</v>
      </c>
      <c r="F221" s="19">
        <v>1</v>
      </c>
      <c r="G221" s="20" t="s">
        <v>26</v>
      </c>
      <c r="H221" s="21">
        <v>630966.98</v>
      </c>
      <c r="I221" s="21">
        <v>556276</v>
      </c>
      <c r="J221" s="21">
        <v>526016.31999999995</v>
      </c>
      <c r="K221" s="22">
        <f t="shared" ref="K221:K284" si="14">+I221/H221</f>
        <v>0.88162458200269056</v>
      </c>
      <c r="L221" s="19">
        <f t="shared" si="12"/>
        <v>0.8336669535385195</v>
      </c>
      <c r="M221" s="23" t="s">
        <v>61</v>
      </c>
      <c r="N221" s="24" t="s">
        <v>48</v>
      </c>
      <c r="O221" s="24" t="s">
        <v>49</v>
      </c>
      <c r="P221" s="30"/>
      <c r="Q221" s="26"/>
      <c r="R221" s="26"/>
      <c r="S221" s="28"/>
      <c r="T221" s="28"/>
    </row>
    <row r="222" spans="1:20" ht="21.75" customHeight="1" x14ac:dyDescent="0.25">
      <c r="A222" s="17" t="s">
        <v>216</v>
      </c>
      <c r="B222" s="18" t="s">
        <v>229</v>
      </c>
      <c r="C222" s="18" t="s">
        <v>69</v>
      </c>
      <c r="D222" s="18" t="s">
        <v>231</v>
      </c>
      <c r="E222" s="18" t="s">
        <v>25</v>
      </c>
      <c r="F222" s="19">
        <v>1</v>
      </c>
      <c r="G222" s="20" t="s">
        <v>26</v>
      </c>
      <c r="H222" s="21">
        <v>558616.82999999996</v>
      </c>
      <c r="I222" s="21">
        <v>497561.92</v>
      </c>
      <c r="J222" s="21">
        <v>484450.72</v>
      </c>
      <c r="K222" s="22">
        <f t="shared" si="14"/>
        <v>0.89070341829837107</v>
      </c>
      <c r="L222" s="19">
        <f t="shared" si="12"/>
        <v>0.86723258946566295</v>
      </c>
      <c r="M222" s="23" t="s">
        <v>26</v>
      </c>
      <c r="N222" s="24" t="s">
        <v>48</v>
      </c>
      <c r="O222" s="24" t="s">
        <v>49</v>
      </c>
      <c r="P222" s="30"/>
      <c r="Q222" s="26"/>
      <c r="R222" s="26"/>
      <c r="S222" s="28"/>
      <c r="T222" s="28"/>
    </row>
    <row r="223" spans="1:20" ht="21.75" customHeight="1" x14ac:dyDescent="0.25">
      <c r="A223" s="17" t="s">
        <v>216</v>
      </c>
      <c r="B223" s="18" t="s">
        <v>229</v>
      </c>
      <c r="C223" s="18" t="s">
        <v>69</v>
      </c>
      <c r="D223" s="18" t="s">
        <v>232</v>
      </c>
      <c r="E223" s="18" t="s">
        <v>25</v>
      </c>
      <c r="F223" s="19">
        <v>1</v>
      </c>
      <c r="G223" s="20" t="s">
        <v>26</v>
      </c>
      <c r="H223" s="21">
        <v>513560.06</v>
      </c>
      <c r="I223" s="21">
        <v>509846.72</v>
      </c>
      <c r="J223" s="21">
        <v>496366.9</v>
      </c>
      <c r="K223" s="22">
        <f t="shared" si="14"/>
        <v>0.99276941435048505</v>
      </c>
      <c r="L223" s="19">
        <f t="shared" si="12"/>
        <v>0.96652161774418366</v>
      </c>
      <c r="M223" s="23" t="s">
        <v>26</v>
      </c>
      <c r="N223" s="24" t="s">
        <v>48</v>
      </c>
      <c r="O223" s="24" t="s">
        <v>49</v>
      </c>
      <c r="P223" s="30"/>
      <c r="Q223" s="26"/>
      <c r="R223" s="26"/>
      <c r="S223" s="28"/>
      <c r="T223" s="28"/>
    </row>
    <row r="224" spans="1:20" s="47" customFormat="1" ht="87.75" customHeight="1" x14ac:dyDescent="0.2">
      <c r="A224" s="17" t="s">
        <v>216</v>
      </c>
      <c r="B224" s="18" t="s">
        <v>229</v>
      </c>
      <c r="C224" s="18" t="s">
        <v>138</v>
      </c>
      <c r="D224" s="18" t="s">
        <v>233</v>
      </c>
      <c r="E224" s="18" t="s">
        <v>25</v>
      </c>
      <c r="F224" s="19">
        <v>1</v>
      </c>
      <c r="G224" s="20" t="s">
        <v>26</v>
      </c>
      <c r="H224" s="21">
        <v>101549.46</v>
      </c>
      <c r="I224" s="21">
        <v>70607.34</v>
      </c>
      <c r="J224" s="21">
        <v>68341.69</v>
      </c>
      <c r="K224" s="22">
        <f t="shared" si="14"/>
        <v>0.69530000454950713</v>
      </c>
      <c r="L224" s="19">
        <f t="shared" si="12"/>
        <v>0.67298920151815678</v>
      </c>
      <c r="M224" s="23" t="s">
        <v>33</v>
      </c>
      <c r="N224" s="24" t="s">
        <v>48</v>
      </c>
      <c r="O224" s="24" t="s">
        <v>29</v>
      </c>
      <c r="P224" s="25">
        <f t="shared" si="13"/>
        <v>0.32701079848184322</v>
      </c>
      <c r="Q224" s="26"/>
      <c r="R224" s="27" t="s">
        <v>30</v>
      </c>
      <c r="S224" s="33" t="s">
        <v>234</v>
      </c>
      <c r="T224" s="52"/>
    </row>
    <row r="225" spans="1:20" ht="21.75" customHeight="1" x14ac:dyDescent="0.25">
      <c r="A225" s="17" t="s">
        <v>216</v>
      </c>
      <c r="B225" s="18" t="s">
        <v>235</v>
      </c>
      <c r="C225" s="18" t="s">
        <v>221</v>
      </c>
      <c r="D225" s="18" t="s">
        <v>236</v>
      </c>
      <c r="E225" s="18" t="s">
        <v>25</v>
      </c>
      <c r="F225" s="19">
        <v>1</v>
      </c>
      <c r="G225" s="20" t="s">
        <v>26</v>
      </c>
      <c r="H225" s="21">
        <v>0</v>
      </c>
      <c r="I225" s="21">
        <v>0</v>
      </c>
      <c r="J225" s="21">
        <v>0</v>
      </c>
      <c r="K225" s="22" t="e">
        <f>+I225/H225</f>
        <v>#DIV/0!</v>
      </c>
      <c r="L225" s="19" t="s">
        <v>39</v>
      </c>
      <c r="M225" s="23" t="s">
        <v>40</v>
      </c>
      <c r="N225" s="24" t="s">
        <v>44</v>
      </c>
      <c r="O225" s="24" t="s">
        <v>40</v>
      </c>
      <c r="P225" s="30"/>
      <c r="Q225" s="26"/>
      <c r="R225" s="26"/>
      <c r="S225" s="28"/>
      <c r="T225" s="28"/>
    </row>
    <row r="226" spans="1:20" ht="21.75" customHeight="1" x14ac:dyDescent="0.25">
      <c r="A226" s="17" t="s">
        <v>216</v>
      </c>
      <c r="B226" s="18" t="s">
        <v>235</v>
      </c>
      <c r="C226" s="18" t="s">
        <v>218</v>
      </c>
      <c r="D226" s="18" t="s">
        <v>237</v>
      </c>
      <c r="E226" s="18" t="s">
        <v>25</v>
      </c>
      <c r="F226" s="19">
        <v>1</v>
      </c>
      <c r="G226" s="20" t="s">
        <v>26</v>
      </c>
      <c r="H226" s="21">
        <v>150000</v>
      </c>
      <c r="I226" s="21">
        <v>150000</v>
      </c>
      <c r="J226" s="21">
        <v>150000</v>
      </c>
      <c r="K226" s="22">
        <f>+I226/H226</f>
        <v>1</v>
      </c>
      <c r="L226" s="19">
        <f>+J226/H226</f>
        <v>1</v>
      </c>
      <c r="M226" s="23" t="s">
        <v>26</v>
      </c>
      <c r="N226" s="24" t="s">
        <v>48</v>
      </c>
      <c r="O226" s="24" t="s">
        <v>148</v>
      </c>
      <c r="P226" s="30"/>
      <c r="Q226" s="26"/>
      <c r="R226" s="26"/>
      <c r="S226" s="28"/>
      <c r="T226" s="28"/>
    </row>
    <row r="227" spans="1:20" ht="21.75" customHeight="1" x14ac:dyDescent="0.25">
      <c r="A227" s="17" t="s">
        <v>216</v>
      </c>
      <c r="B227" s="18" t="s">
        <v>235</v>
      </c>
      <c r="C227" s="18" t="s">
        <v>224</v>
      </c>
      <c r="D227" s="18" t="s">
        <v>238</v>
      </c>
      <c r="E227" s="18" t="s">
        <v>25</v>
      </c>
      <c r="F227" s="19">
        <v>1</v>
      </c>
      <c r="G227" s="20" t="s">
        <v>26</v>
      </c>
      <c r="H227" s="21">
        <v>1521.34</v>
      </c>
      <c r="I227" s="21">
        <v>1521.34</v>
      </c>
      <c r="J227" s="21">
        <v>1521.34</v>
      </c>
      <c r="K227" s="22">
        <f t="shared" si="14"/>
        <v>1</v>
      </c>
      <c r="L227" s="19">
        <f>+J227/H227</f>
        <v>1</v>
      </c>
      <c r="M227" s="23" t="s">
        <v>26</v>
      </c>
      <c r="N227" s="24" t="s">
        <v>48</v>
      </c>
      <c r="O227" s="24" t="s">
        <v>148</v>
      </c>
      <c r="P227" s="30"/>
      <c r="Q227" s="26"/>
      <c r="R227" s="26"/>
      <c r="S227" s="28"/>
      <c r="T227" s="28"/>
    </row>
    <row r="228" spans="1:20" ht="21.75" customHeight="1" x14ac:dyDescent="0.25">
      <c r="A228" s="17" t="s">
        <v>239</v>
      </c>
      <c r="B228" s="18" t="s">
        <v>240</v>
      </c>
      <c r="C228" s="18" t="s">
        <v>241</v>
      </c>
      <c r="D228" s="18" t="s">
        <v>242</v>
      </c>
      <c r="E228" s="18" t="s">
        <v>25</v>
      </c>
      <c r="F228" s="19">
        <v>0.375</v>
      </c>
      <c r="G228" s="20" t="s">
        <v>27</v>
      </c>
      <c r="H228" s="21">
        <v>0</v>
      </c>
      <c r="I228" s="21">
        <v>0</v>
      </c>
      <c r="J228" s="21">
        <v>0</v>
      </c>
      <c r="K228" s="22" t="e">
        <f t="shared" si="14"/>
        <v>#DIV/0!</v>
      </c>
      <c r="L228" s="19" t="s">
        <v>39</v>
      </c>
      <c r="M228" s="23" t="s">
        <v>40</v>
      </c>
      <c r="N228" s="24" t="s">
        <v>28</v>
      </c>
      <c r="O228" s="24" t="s">
        <v>40</v>
      </c>
      <c r="P228" s="30"/>
      <c r="Q228" s="25">
        <f t="shared" ref="Q228:Q233" si="15">+F228</f>
        <v>0.375</v>
      </c>
      <c r="R228" s="27" t="s">
        <v>30</v>
      </c>
      <c r="S228" s="28"/>
      <c r="T228" s="34" t="s">
        <v>243</v>
      </c>
    </row>
    <row r="229" spans="1:20" ht="21.75" customHeight="1" x14ac:dyDescent="0.25">
      <c r="A229" s="17" t="s">
        <v>239</v>
      </c>
      <c r="B229" s="18" t="s">
        <v>240</v>
      </c>
      <c r="C229" s="18" t="s">
        <v>241</v>
      </c>
      <c r="D229" s="18" t="s">
        <v>244</v>
      </c>
      <c r="E229" s="18" t="s">
        <v>25</v>
      </c>
      <c r="F229" s="19">
        <v>0.59699999999999998</v>
      </c>
      <c r="G229" s="20" t="s">
        <v>33</v>
      </c>
      <c r="H229" s="21">
        <v>1432482</v>
      </c>
      <c r="I229" s="21">
        <v>1376278.41</v>
      </c>
      <c r="J229" s="21">
        <v>1376278.41</v>
      </c>
      <c r="K229" s="22">
        <f t="shared" si="14"/>
        <v>0.96076488919232483</v>
      </c>
      <c r="L229" s="19">
        <f>+J229/H229</f>
        <v>0.96076488919232483</v>
      </c>
      <c r="M229" s="23" t="s">
        <v>26</v>
      </c>
      <c r="N229" s="24" t="s">
        <v>28</v>
      </c>
      <c r="O229" s="24" t="s">
        <v>29</v>
      </c>
      <c r="P229" s="25">
        <f>+F229-L229</f>
        <v>-0.36376488919232486</v>
      </c>
      <c r="Q229" s="25">
        <f t="shared" si="15"/>
        <v>0.59699999999999998</v>
      </c>
      <c r="R229" s="27" t="s">
        <v>30</v>
      </c>
      <c r="S229" s="28"/>
      <c r="T229" s="34"/>
    </row>
    <row r="230" spans="1:20" ht="53.25" customHeight="1" x14ac:dyDescent="0.25">
      <c r="A230" s="17" t="s">
        <v>239</v>
      </c>
      <c r="B230" s="18" t="s">
        <v>240</v>
      </c>
      <c r="C230" s="18" t="s">
        <v>241</v>
      </c>
      <c r="D230" s="18" t="s">
        <v>245</v>
      </c>
      <c r="E230" s="18" t="s">
        <v>25</v>
      </c>
      <c r="F230" s="19">
        <v>0.58340000000000003</v>
      </c>
      <c r="G230" s="20" t="s">
        <v>33</v>
      </c>
      <c r="H230" s="21"/>
      <c r="I230" s="21"/>
      <c r="J230" s="21"/>
      <c r="K230" s="22" t="e">
        <f t="shared" si="14"/>
        <v>#DIV/0!</v>
      </c>
      <c r="L230" s="19" t="s">
        <v>39</v>
      </c>
      <c r="M230" s="23" t="s">
        <v>40</v>
      </c>
      <c r="N230" s="24" t="s">
        <v>28</v>
      </c>
      <c r="O230" s="24" t="s">
        <v>40</v>
      </c>
      <c r="P230" s="30"/>
      <c r="Q230" s="25">
        <f t="shared" si="15"/>
        <v>0.58340000000000003</v>
      </c>
      <c r="R230" s="27" t="s">
        <v>30</v>
      </c>
      <c r="S230" s="28"/>
      <c r="T230" s="34"/>
    </row>
    <row r="231" spans="1:20" ht="21.75" customHeight="1" x14ac:dyDescent="0.25">
      <c r="A231" s="17" t="s">
        <v>239</v>
      </c>
      <c r="B231" s="18" t="s">
        <v>240</v>
      </c>
      <c r="C231" s="18" t="s">
        <v>241</v>
      </c>
      <c r="D231" s="18" t="s">
        <v>246</v>
      </c>
      <c r="E231" s="18" t="s">
        <v>25</v>
      </c>
      <c r="F231" s="19">
        <v>0.4</v>
      </c>
      <c r="G231" s="20" t="s">
        <v>27</v>
      </c>
      <c r="H231" s="21">
        <v>0</v>
      </c>
      <c r="I231" s="21">
        <v>0</v>
      </c>
      <c r="J231" s="21">
        <v>0</v>
      </c>
      <c r="K231" s="22" t="e">
        <f t="shared" si="14"/>
        <v>#DIV/0!</v>
      </c>
      <c r="L231" s="19" t="s">
        <v>39</v>
      </c>
      <c r="M231" s="23" t="s">
        <v>40</v>
      </c>
      <c r="N231" s="24" t="s">
        <v>28</v>
      </c>
      <c r="O231" s="24" t="s">
        <v>40</v>
      </c>
      <c r="P231" s="30"/>
      <c r="Q231" s="25">
        <f t="shared" si="15"/>
        <v>0.4</v>
      </c>
      <c r="R231" s="27" t="s">
        <v>30</v>
      </c>
      <c r="S231" s="28"/>
      <c r="T231" s="34"/>
    </row>
    <row r="232" spans="1:20" ht="21.75" customHeight="1" x14ac:dyDescent="0.25">
      <c r="A232" s="17" t="s">
        <v>239</v>
      </c>
      <c r="B232" s="18" t="s">
        <v>240</v>
      </c>
      <c r="C232" s="18" t="s">
        <v>241</v>
      </c>
      <c r="D232" s="18" t="s">
        <v>247</v>
      </c>
      <c r="E232" s="18" t="s">
        <v>25</v>
      </c>
      <c r="F232" s="19">
        <v>0.41</v>
      </c>
      <c r="G232" s="20" t="s">
        <v>27</v>
      </c>
      <c r="H232" s="21">
        <v>0</v>
      </c>
      <c r="I232" s="21">
        <v>0</v>
      </c>
      <c r="J232" s="21">
        <v>0</v>
      </c>
      <c r="K232" s="22" t="e">
        <f t="shared" si="14"/>
        <v>#DIV/0!</v>
      </c>
      <c r="L232" s="19" t="s">
        <v>39</v>
      </c>
      <c r="M232" s="23" t="s">
        <v>40</v>
      </c>
      <c r="N232" s="24" t="s">
        <v>28</v>
      </c>
      <c r="O232" s="24" t="s">
        <v>40</v>
      </c>
      <c r="P232" s="30"/>
      <c r="Q232" s="25">
        <f t="shared" si="15"/>
        <v>0.41</v>
      </c>
      <c r="R232" s="27" t="s">
        <v>30</v>
      </c>
      <c r="S232" s="28"/>
      <c r="T232" s="34"/>
    </row>
    <row r="233" spans="1:20" ht="99" customHeight="1" x14ac:dyDescent="0.25">
      <c r="A233" s="17" t="s">
        <v>239</v>
      </c>
      <c r="B233" s="18" t="s">
        <v>240</v>
      </c>
      <c r="C233" s="18" t="s">
        <v>241</v>
      </c>
      <c r="D233" s="18" t="s">
        <v>248</v>
      </c>
      <c r="E233" s="18" t="s">
        <v>25</v>
      </c>
      <c r="F233" s="19">
        <v>0.43329999999999996</v>
      </c>
      <c r="G233" s="20" t="s">
        <v>27</v>
      </c>
      <c r="H233" s="21">
        <v>40240</v>
      </c>
      <c r="I233" s="21">
        <v>16993.599999999999</v>
      </c>
      <c r="J233" s="21">
        <v>16993.599999999999</v>
      </c>
      <c r="K233" s="22">
        <f t="shared" si="14"/>
        <v>0.42230616302186874</v>
      </c>
      <c r="L233" s="19">
        <f>+J233/H233</f>
        <v>0.42230616302186874</v>
      </c>
      <c r="M233" s="23" t="s">
        <v>27</v>
      </c>
      <c r="N233" s="24" t="s">
        <v>28</v>
      </c>
      <c r="O233" s="24" t="s">
        <v>29</v>
      </c>
      <c r="P233" s="30"/>
      <c r="Q233" s="25">
        <f t="shared" si="15"/>
        <v>0.43329999999999996</v>
      </c>
      <c r="R233" s="27" t="s">
        <v>30</v>
      </c>
      <c r="S233" s="28" t="s">
        <v>249</v>
      </c>
      <c r="T233" s="28"/>
    </row>
    <row r="234" spans="1:20" ht="86.25" customHeight="1" x14ac:dyDescent="0.25">
      <c r="A234" s="17" t="s">
        <v>239</v>
      </c>
      <c r="B234" s="18" t="s">
        <v>240</v>
      </c>
      <c r="C234" s="18" t="s">
        <v>250</v>
      </c>
      <c r="D234" s="18" t="s">
        <v>251</v>
      </c>
      <c r="E234" s="18" t="s">
        <v>25</v>
      </c>
      <c r="F234" s="19">
        <v>1</v>
      </c>
      <c r="G234" s="20" t="s">
        <v>26</v>
      </c>
      <c r="H234" s="21">
        <v>391771.04</v>
      </c>
      <c r="I234" s="21">
        <v>365596.38</v>
      </c>
      <c r="J234" s="21">
        <v>135343.79</v>
      </c>
      <c r="K234" s="22">
        <f t="shared" si="14"/>
        <v>0.93318888501814734</v>
      </c>
      <c r="L234" s="19">
        <f>+J234/H234</f>
        <v>0.34546655107534241</v>
      </c>
      <c r="M234" s="23" t="s">
        <v>27</v>
      </c>
      <c r="N234" s="24" t="s">
        <v>48</v>
      </c>
      <c r="O234" s="24" t="s">
        <v>29</v>
      </c>
      <c r="P234" s="25">
        <f>+F234-L234</f>
        <v>0.65453344892465759</v>
      </c>
      <c r="Q234" s="26"/>
      <c r="R234" s="27" t="s">
        <v>30</v>
      </c>
      <c r="S234" s="28" t="s">
        <v>252</v>
      </c>
      <c r="T234" s="28"/>
    </row>
    <row r="235" spans="1:20" ht="59.25" customHeight="1" x14ac:dyDescent="0.25">
      <c r="A235" s="17" t="s">
        <v>239</v>
      </c>
      <c r="B235" s="18" t="s">
        <v>240</v>
      </c>
      <c r="C235" s="18" t="s">
        <v>241</v>
      </c>
      <c r="D235" s="18" t="s">
        <v>253</v>
      </c>
      <c r="E235" s="18" t="s">
        <v>25</v>
      </c>
      <c r="F235" s="19">
        <v>0.4788</v>
      </c>
      <c r="G235" s="20" t="s">
        <v>27</v>
      </c>
      <c r="H235" s="21">
        <v>871964.84</v>
      </c>
      <c r="I235" s="21">
        <v>270726.51</v>
      </c>
      <c r="J235" s="21">
        <v>15726.51</v>
      </c>
      <c r="K235" s="22">
        <f t="shared" si="14"/>
        <v>0.31047870003565742</v>
      </c>
      <c r="L235" s="19">
        <f>+J235/H235</f>
        <v>1.8035715752025047E-2</v>
      </c>
      <c r="M235" s="23" t="s">
        <v>27</v>
      </c>
      <c r="N235" s="24" t="s">
        <v>28</v>
      </c>
      <c r="O235" s="24" t="s">
        <v>29</v>
      </c>
      <c r="P235" s="25">
        <f>+F235-L235</f>
        <v>0.46076428424797494</v>
      </c>
      <c r="Q235" s="25">
        <f>+F235</f>
        <v>0.4788</v>
      </c>
      <c r="R235" s="27" t="s">
        <v>30</v>
      </c>
      <c r="S235" s="28" t="s">
        <v>254</v>
      </c>
      <c r="T235" s="28"/>
    </row>
    <row r="236" spans="1:20" ht="342.75" customHeight="1" x14ac:dyDescent="0.25">
      <c r="A236" s="17" t="s">
        <v>239</v>
      </c>
      <c r="B236" s="18" t="s">
        <v>240</v>
      </c>
      <c r="C236" s="18" t="s">
        <v>250</v>
      </c>
      <c r="D236" s="18" t="s">
        <v>255</v>
      </c>
      <c r="E236" s="18" t="s">
        <v>25</v>
      </c>
      <c r="F236" s="19">
        <v>0.88419999999999999</v>
      </c>
      <c r="G236" s="20" t="s">
        <v>26</v>
      </c>
      <c r="H236" s="21">
        <v>4293519.68</v>
      </c>
      <c r="I236" s="21">
        <v>1615555.67</v>
      </c>
      <c r="J236" s="21">
        <v>133310.37</v>
      </c>
      <c r="K236" s="22">
        <f t="shared" si="14"/>
        <v>0.37627769066147615</v>
      </c>
      <c r="L236" s="19">
        <f>+J236/H236</f>
        <v>3.1049204367452673E-2</v>
      </c>
      <c r="M236" s="23" t="s">
        <v>27</v>
      </c>
      <c r="N236" s="24" t="s">
        <v>28</v>
      </c>
      <c r="O236" s="24" t="s">
        <v>29</v>
      </c>
      <c r="P236" s="25">
        <f>+F236-L236</f>
        <v>0.85315079563254737</v>
      </c>
      <c r="Q236" s="26"/>
      <c r="R236" s="27" t="s">
        <v>30</v>
      </c>
      <c r="S236" s="28" t="s">
        <v>256</v>
      </c>
      <c r="T236" s="28" t="s">
        <v>257</v>
      </c>
    </row>
    <row r="237" spans="1:20" ht="75.75" customHeight="1" x14ac:dyDescent="0.25">
      <c r="A237" s="17" t="s">
        <v>239</v>
      </c>
      <c r="B237" s="18" t="s">
        <v>258</v>
      </c>
      <c r="C237" s="18" t="s">
        <v>241</v>
      </c>
      <c r="D237" s="18" t="s">
        <v>259</v>
      </c>
      <c r="E237" s="18" t="s">
        <v>25</v>
      </c>
      <c r="F237" s="19">
        <v>1</v>
      </c>
      <c r="G237" s="20" t="s">
        <v>26</v>
      </c>
      <c r="H237" s="21">
        <v>109700</v>
      </c>
      <c r="I237" s="21">
        <v>88574.13</v>
      </c>
      <c r="J237" s="21">
        <v>83134.13</v>
      </c>
      <c r="K237" s="22">
        <f t="shared" si="14"/>
        <v>0.8074214220601641</v>
      </c>
      <c r="L237" s="19">
        <f>+J237/H237</f>
        <v>0.75783163172288059</v>
      </c>
      <c r="M237" s="23" t="s">
        <v>61</v>
      </c>
      <c r="N237" s="24" t="s">
        <v>48</v>
      </c>
      <c r="O237" s="24" t="s">
        <v>29</v>
      </c>
      <c r="P237" s="25">
        <f>+F237-L237</f>
        <v>0.24216836827711941</v>
      </c>
      <c r="Q237" s="26"/>
      <c r="R237" s="27" t="s">
        <v>30</v>
      </c>
      <c r="S237" s="53" t="s">
        <v>260</v>
      </c>
      <c r="T237" s="28"/>
    </row>
    <row r="238" spans="1:20" ht="21.75" customHeight="1" x14ac:dyDescent="0.25">
      <c r="A238" s="17" t="s">
        <v>239</v>
      </c>
      <c r="B238" s="18" t="s">
        <v>261</v>
      </c>
      <c r="C238" s="18" t="s">
        <v>241</v>
      </c>
      <c r="D238" s="18" t="s">
        <v>259</v>
      </c>
      <c r="E238" s="18" t="s">
        <v>25</v>
      </c>
      <c r="F238" s="19">
        <v>0.98360000000000003</v>
      </c>
      <c r="G238" s="20" t="s">
        <v>26</v>
      </c>
      <c r="H238" s="21">
        <v>0</v>
      </c>
      <c r="I238" s="21">
        <v>0</v>
      </c>
      <c r="J238" s="21">
        <v>0</v>
      </c>
      <c r="K238" s="22" t="e">
        <f t="shared" si="14"/>
        <v>#DIV/0!</v>
      </c>
      <c r="L238" s="19" t="s">
        <v>39</v>
      </c>
      <c r="M238" s="23" t="s">
        <v>40</v>
      </c>
      <c r="N238" s="24" t="s">
        <v>28</v>
      </c>
      <c r="O238" s="24" t="s">
        <v>40</v>
      </c>
      <c r="P238" s="30"/>
      <c r="Q238" s="26"/>
      <c r="R238" s="26"/>
      <c r="S238" s="28"/>
      <c r="T238" s="28"/>
    </row>
    <row r="239" spans="1:20" ht="21.75" customHeight="1" x14ac:dyDescent="0.25">
      <c r="A239" s="17" t="s">
        <v>239</v>
      </c>
      <c r="B239" s="18" t="s">
        <v>262</v>
      </c>
      <c r="C239" s="18" t="s">
        <v>241</v>
      </c>
      <c r="D239" s="18" t="s">
        <v>259</v>
      </c>
      <c r="E239" s="18" t="s">
        <v>25</v>
      </c>
      <c r="F239" s="19">
        <v>1</v>
      </c>
      <c r="G239" s="20" t="s">
        <v>26</v>
      </c>
      <c r="H239" s="21">
        <v>0</v>
      </c>
      <c r="I239" s="21">
        <v>0</v>
      </c>
      <c r="J239" s="21">
        <v>0</v>
      </c>
      <c r="K239" s="22" t="e">
        <f t="shared" si="14"/>
        <v>#DIV/0!</v>
      </c>
      <c r="L239" s="19" t="s">
        <v>39</v>
      </c>
      <c r="M239" s="23" t="s">
        <v>40</v>
      </c>
      <c r="N239" s="24" t="s">
        <v>48</v>
      </c>
      <c r="O239" s="24" t="s">
        <v>40</v>
      </c>
      <c r="P239" s="30"/>
      <c r="Q239" s="26"/>
      <c r="R239" s="26"/>
      <c r="S239" s="28"/>
      <c r="T239" s="28"/>
    </row>
    <row r="240" spans="1:20" ht="21.75" customHeight="1" x14ac:dyDescent="0.25">
      <c r="A240" s="17" t="s">
        <v>239</v>
      </c>
      <c r="B240" s="18" t="s">
        <v>263</v>
      </c>
      <c r="C240" s="18" t="s">
        <v>241</v>
      </c>
      <c r="D240" s="18" t="s">
        <v>259</v>
      </c>
      <c r="E240" s="18" t="s">
        <v>25</v>
      </c>
      <c r="F240" s="19">
        <v>1</v>
      </c>
      <c r="G240" s="20" t="s">
        <v>26</v>
      </c>
      <c r="H240" s="21">
        <v>0</v>
      </c>
      <c r="I240" s="21">
        <v>0</v>
      </c>
      <c r="J240" s="21">
        <v>0</v>
      </c>
      <c r="K240" s="22" t="e">
        <f t="shared" si="14"/>
        <v>#DIV/0!</v>
      </c>
      <c r="L240" s="19" t="s">
        <v>39</v>
      </c>
      <c r="M240" s="23" t="s">
        <v>40</v>
      </c>
      <c r="N240" s="24" t="s">
        <v>48</v>
      </c>
      <c r="O240" s="24" t="s">
        <v>40</v>
      </c>
      <c r="P240" s="30"/>
      <c r="Q240" s="26"/>
      <c r="R240" s="26"/>
      <c r="S240" s="28"/>
      <c r="T240" s="28"/>
    </row>
    <row r="241" spans="1:20" ht="21.75" customHeight="1" x14ac:dyDescent="0.25">
      <c r="A241" s="17" t="s">
        <v>239</v>
      </c>
      <c r="B241" s="18" t="s">
        <v>264</v>
      </c>
      <c r="C241" s="18" t="s">
        <v>241</v>
      </c>
      <c r="D241" s="18" t="s">
        <v>259</v>
      </c>
      <c r="E241" s="18" t="s">
        <v>25</v>
      </c>
      <c r="F241" s="19">
        <v>0.93330000000000002</v>
      </c>
      <c r="G241" s="20" t="s">
        <v>26</v>
      </c>
      <c r="H241" s="21">
        <v>0</v>
      </c>
      <c r="I241" s="21">
        <v>0</v>
      </c>
      <c r="J241" s="21">
        <v>0</v>
      </c>
      <c r="K241" s="22" t="e">
        <f t="shared" si="14"/>
        <v>#DIV/0!</v>
      </c>
      <c r="L241" s="19" t="s">
        <v>39</v>
      </c>
      <c r="M241" s="23" t="s">
        <v>40</v>
      </c>
      <c r="N241" s="24" t="s">
        <v>28</v>
      </c>
      <c r="O241" s="24" t="s">
        <v>40</v>
      </c>
      <c r="P241" s="30"/>
      <c r="Q241" s="26"/>
      <c r="R241" s="26"/>
      <c r="S241" s="28"/>
      <c r="T241" s="28"/>
    </row>
    <row r="242" spans="1:20" ht="21.75" customHeight="1" x14ac:dyDescent="0.25">
      <c r="A242" s="17" t="s">
        <v>239</v>
      </c>
      <c r="B242" s="18" t="s">
        <v>265</v>
      </c>
      <c r="C242" s="18" t="s">
        <v>241</v>
      </c>
      <c r="D242" s="18" t="s">
        <v>259</v>
      </c>
      <c r="E242" s="18" t="s">
        <v>25</v>
      </c>
      <c r="F242" s="19">
        <v>1</v>
      </c>
      <c r="G242" s="20" t="s">
        <v>26</v>
      </c>
      <c r="H242" s="21"/>
      <c r="I242" s="21"/>
      <c r="J242" s="21"/>
      <c r="K242" s="22" t="e">
        <f t="shared" si="14"/>
        <v>#DIV/0!</v>
      </c>
      <c r="L242" s="19" t="s">
        <v>39</v>
      </c>
      <c r="M242" s="23" t="s">
        <v>40</v>
      </c>
      <c r="N242" s="24" t="s">
        <v>28</v>
      </c>
      <c r="O242" s="24" t="s">
        <v>40</v>
      </c>
      <c r="P242" s="30"/>
      <c r="Q242" s="26"/>
      <c r="R242" s="26"/>
      <c r="S242" s="28"/>
      <c r="T242" s="28"/>
    </row>
    <row r="243" spans="1:20" ht="54.75" customHeight="1" x14ac:dyDescent="0.25">
      <c r="A243" s="17" t="s">
        <v>239</v>
      </c>
      <c r="B243" s="18" t="s">
        <v>266</v>
      </c>
      <c r="C243" s="18" t="s">
        <v>241</v>
      </c>
      <c r="D243" s="18" t="s">
        <v>259</v>
      </c>
      <c r="E243" s="18" t="s">
        <v>25</v>
      </c>
      <c r="F243" s="19">
        <v>1</v>
      </c>
      <c r="G243" s="20" t="s">
        <v>26</v>
      </c>
      <c r="H243" s="21">
        <v>25000</v>
      </c>
      <c r="I243" s="21">
        <v>11375.12</v>
      </c>
      <c r="J243" s="21">
        <v>11375.12</v>
      </c>
      <c r="K243" s="22">
        <f t="shared" si="14"/>
        <v>0.45500480000000004</v>
      </c>
      <c r="L243" s="19">
        <f>+J243/H243</f>
        <v>0.45500480000000004</v>
      </c>
      <c r="M243" s="23" t="s">
        <v>27</v>
      </c>
      <c r="N243" s="24" t="s">
        <v>48</v>
      </c>
      <c r="O243" s="24" t="s">
        <v>29</v>
      </c>
      <c r="P243" s="25">
        <f>+F243-L243</f>
        <v>0.54499520000000001</v>
      </c>
      <c r="Q243" s="26"/>
      <c r="R243" s="27" t="s">
        <v>30</v>
      </c>
      <c r="S243" s="28" t="s">
        <v>267</v>
      </c>
      <c r="T243" s="28"/>
    </row>
    <row r="244" spans="1:20" ht="21.75" customHeight="1" x14ac:dyDescent="0.25">
      <c r="A244" s="17" t="s">
        <v>239</v>
      </c>
      <c r="B244" s="18" t="s">
        <v>268</v>
      </c>
      <c r="C244" s="18" t="s">
        <v>241</v>
      </c>
      <c r="D244" s="18" t="s">
        <v>259</v>
      </c>
      <c r="E244" s="18" t="s">
        <v>25</v>
      </c>
      <c r="F244" s="19">
        <v>1</v>
      </c>
      <c r="G244" s="20" t="s">
        <v>26</v>
      </c>
      <c r="H244" s="21">
        <v>0</v>
      </c>
      <c r="I244" s="21">
        <v>0</v>
      </c>
      <c r="J244" s="21">
        <v>0</v>
      </c>
      <c r="K244" s="22" t="e">
        <f t="shared" si="14"/>
        <v>#DIV/0!</v>
      </c>
      <c r="L244" s="19" t="s">
        <v>39</v>
      </c>
      <c r="M244" s="23" t="s">
        <v>40</v>
      </c>
      <c r="N244" s="24" t="s">
        <v>48</v>
      </c>
      <c r="O244" s="24" t="s">
        <v>40</v>
      </c>
      <c r="P244" s="30"/>
      <c r="Q244" s="26"/>
      <c r="R244" s="26"/>
      <c r="S244" s="28"/>
      <c r="T244" s="28"/>
    </row>
    <row r="245" spans="1:20" ht="69.75" customHeight="1" x14ac:dyDescent="0.25">
      <c r="A245" s="17" t="s">
        <v>239</v>
      </c>
      <c r="B245" s="18" t="s">
        <v>269</v>
      </c>
      <c r="C245" s="18" t="s">
        <v>241</v>
      </c>
      <c r="D245" s="18" t="s">
        <v>259</v>
      </c>
      <c r="E245" s="18" t="s">
        <v>25</v>
      </c>
      <c r="F245" s="19">
        <v>1</v>
      </c>
      <c r="G245" s="20" t="s">
        <v>26</v>
      </c>
      <c r="H245" s="21">
        <v>50400</v>
      </c>
      <c r="I245" s="21">
        <v>39200</v>
      </c>
      <c r="J245" s="21">
        <v>39200</v>
      </c>
      <c r="K245" s="22">
        <f t="shared" si="14"/>
        <v>0.77777777777777779</v>
      </c>
      <c r="L245" s="19">
        <f>+J245/H245</f>
        <v>0.77777777777777779</v>
      </c>
      <c r="M245" s="23" t="s">
        <v>61</v>
      </c>
      <c r="N245" s="24" t="s">
        <v>48</v>
      </c>
      <c r="O245" s="24" t="s">
        <v>160</v>
      </c>
      <c r="P245" s="25">
        <f>+F245-L245</f>
        <v>0.22222222222222221</v>
      </c>
      <c r="Q245" s="26"/>
      <c r="R245" s="27" t="s">
        <v>30</v>
      </c>
      <c r="S245" s="28" t="s">
        <v>270</v>
      </c>
      <c r="T245" s="28"/>
    </row>
    <row r="246" spans="1:20" ht="233.25" customHeight="1" x14ac:dyDescent="0.25">
      <c r="A246" s="17" t="s">
        <v>271</v>
      </c>
      <c r="B246" s="18" t="s">
        <v>272</v>
      </c>
      <c r="C246" s="18" t="s">
        <v>136</v>
      </c>
      <c r="D246" s="18" t="s">
        <v>273</v>
      </c>
      <c r="E246" s="18" t="s">
        <v>25</v>
      </c>
      <c r="F246" s="19">
        <v>0.95550000000000002</v>
      </c>
      <c r="G246" s="20" t="s">
        <v>26</v>
      </c>
      <c r="H246" s="21">
        <v>827370.82</v>
      </c>
      <c r="I246" s="21">
        <v>633075.36</v>
      </c>
      <c r="J246" s="21">
        <v>633071.74</v>
      </c>
      <c r="K246" s="22">
        <f>+I246/H246</f>
        <v>0.76516520125764165</v>
      </c>
      <c r="L246" s="19">
        <f>+J246/H246</f>
        <v>0.76516082595226165</v>
      </c>
      <c r="M246" s="23" t="s">
        <v>61</v>
      </c>
      <c r="N246" s="24" t="s">
        <v>28</v>
      </c>
      <c r="O246" s="24" t="s">
        <v>29</v>
      </c>
      <c r="P246" s="30"/>
      <c r="Q246" s="26"/>
      <c r="R246" s="26"/>
      <c r="S246" s="28" t="s">
        <v>274</v>
      </c>
      <c r="T246" s="28"/>
    </row>
    <row r="247" spans="1:20" ht="63.75" customHeight="1" x14ac:dyDescent="0.25">
      <c r="A247" s="17" t="s">
        <v>271</v>
      </c>
      <c r="B247" s="18" t="s">
        <v>275</v>
      </c>
      <c r="C247" s="18" t="s">
        <v>276</v>
      </c>
      <c r="D247" s="18" t="s">
        <v>277</v>
      </c>
      <c r="E247" s="18" t="s">
        <v>25</v>
      </c>
      <c r="F247" s="19">
        <v>1</v>
      </c>
      <c r="G247" s="20" t="s">
        <v>26</v>
      </c>
      <c r="H247" s="21">
        <v>377839.58</v>
      </c>
      <c r="I247" s="21">
        <v>214990.24</v>
      </c>
      <c r="J247" s="21">
        <v>214990.24</v>
      </c>
      <c r="K247" s="22">
        <f>+I247/H247</f>
        <v>0.56899872692003306</v>
      </c>
      <c r="L247" s="19">
        <f>+J247/H247</f>
        <v>0.56899872692003306</v>
      </c>
      <c r="M247" s="23" t="s">
        <v>33</v>
      </c>
      <c r="N247" s="24" t="s">
        <v>48</v>
      </c>
      <c r="O247" s="24" t="s">
        <v>29</v>
      </c>
      <c r="P247" s="25">
        <f>+F247-L247</f>
        <v>0.43100127307996694</v>
      </c>
      <c r="Q247" s="26"/>
      <c r="R247" s="27" t="s">
        <v>30</v>
      </c>
      <c r="S247" s="28" t="s">
        <v>278</v>
      </c>
      <c r="T247" s="28"/>
    </row>
    <row r="248" spans="1:20" ht="21.75" customHeight="1" x14ac:dyDescent="0.25">
      <c r="A248" s="17" t="s">
        <v>271</v>
      </c>
      <c r="B248" s="18" t="s">
        <v>275</v>
      </c>
      <c r="C248" s="18" t="s">
        <v>136</v>
      </c>
      <c r="D248" s="18" t="s">
        <v>279</v>
      </c>
      <c r="E248" s="18" t="s">
        <v>25</v>
      </c>
      <c r="F248" s="19">
        <v>0.80980000000000008</v>
      </c>
      <c r="G248" s="20" t="s">
        <v>61</v>
      </c>
      <c r="H248" s="21">
        <v>479210.21</v>
      </c>
      <c r="I248" s="21">
        <v>116109.37</v>
      </c>
      <c r="J248" s="21">
        <v>116109.37</v>
      </c>
      <c r="K248" s="22">
        <f t="shared" si="14"/>
        <v>0.24229318903701988</v>
      </c>
      <c r="L248" s="19">
        <f>+J248/H248</f>
        <v>0.24229318903701988</v>
      </c>
      <c r="M248" s="23" t="s">
        <v>27</v>
      </c>
      <c r="N248" s="24" t="s">
        <v>28</v>
      </c>
      <c r="O248" s="24" t="s">
        <v>29</v>
      </c>
      <c r="P248" s="25">
        <f>+F248-L248</f>
        <v>0.56750681096298017</v>
      </c>
      <c r="Q248" s="26"/>
      <c r="R248" s="27" t="s">
        <v>30</v>
      </c>
      <c r="S248" s="28" t="s">
        <v>280</v>
      </c>
      <c r="T248" s="28"/>
    </row>
    <row r="249" spans="1:20" ht="21.75" customHeight="1" x14ac:dyDescent="0.25">
      <c r="A249" s="17" t="s">
        <v>271</v>
      </c>
      <c r="B249" s="18" t="s">
        <v>275</v>
      </c>
      <c r="C249" s="18" t="s">
        <v>136</v>
      </c>
      <c r="D249" s="18" t="s">
        <v>137</v>
      </c>
      <c r="E249" s="18" t="s">
        <v>25</v>
      </c>
      <c r="F249" s="19">
        <v>1</v>
      </c>
      <c r="G249" s="20" t="s">
        <v>26</v>
      </c>
      <c r="H249" s="21">
        <v>355436.18</v>
      </c>
      <c r="I249" s="21">
        <v>222152.36</v>
      </c>
      <c r="J249" s="21">
        <v>209076.34</v>
      </c>
      <c r="K249" s="22">
        <f t="shared" si="14"/>
        <v>0.62501335682822157</v>
      </c>
      <c r="L249" s="19">
        <f>+J249/H249</f>
        <v>0.58822469901629038</v>
      </c>
      <c r="M249" s="23" t="s">
        <v>33</v>
      </c>
      <c r="N249" s="24" t="s">
        <v>48</v>
      </c>
      <c r="O249" s="24" t="s">
        <v>29</v>
      </c>
      <c r="P249" s="25">
        <f>+F249-L249</f>
        <v>0.41177530098370962</v>
      </c>
      <c r="Q249" s="26"/>
      <c r="R249" s="27" t="s">
        <v>30</v>
      </c>
      <c r="S249" s="28"/>
      <c r="T249" s="28"/>
    </row>
    <row r="250" spans="1:20" ht="21.75" customHeight="1" x14ac:dyDescent="0.25">
      <c r="A250" s="17" t="s">
        <v>271</v>
      </c>
      <c r="B250" s="18" t="s">
        <v>275</v>
      </c>
      <c r="C250" s="18" t="s">
        <v>281</v>
      </c>
      <c r="D250" s="18" t="s">
        <v>282</v>
      </c>
      <c r="E250" s="18" t="s">
        <v>25</v>
      </c>
      <c r="F250" s="19">
        <v>1</v>
      </c>
      <c r="G250" s="20" t="s">
        <v>26</v>
      </c>
      <c r="H250" s="21"/>
      <c r="I250" s="21"/>
      <c r="J250" s="21"/>
      <c r="K250" s="22" t="e">
        <f t="shared" si="14"/>
        <v>#DIV/0!</v>
      </c>
      <c r="L250" s="19" t="s">
        <v>39</v>
      </c>
      <c r="M250" s="23" t="s">
        <v>40</v>
      </c>
      <c r="N250" s="24" t="s">
        <v>48</v>
      </c>
      <c r="O250" s="24" t="s">
        <v>40</v>
      </c>
      <c r="P250" s="30"/>
      <c r="Q250" s="26"/>
      <c r="R250" s="26"/>
      <c r="S250" s="28"/>
      <c r="T250" s="28"/>
    </row>
    <row r="251" spans="1:20" ht="197.25" customHeight="1" x14ac:dyDescent="0.25">
      <c r="A251" s="17" t="s">
        <v>271</v>
      </c>
      <c r="B251" s="18" t="s">
        <v>275</v>
      </c>
      <c r="C251" s="18" t="s">
        <v>136</v>
      </c>
      <c r="D251" s="18" t="s">
        <v>283</v>
      </c>
      <c r="E251" s="18" t="s">
        <v>25</v>
      </c>
      <c r="F251" s="19">
        <v>0.875</v>
      </c>
      <c r="G251" s="20" t="s">
        <v>26</v>
      </c>
      <c r="H251" s="21">
        <v>113592.12</v>
      </c>
      <c r="I251" s="21">
        <v>12322.78</v>
      </c>
      <c r="J251" s="21">
        <v>12322.78</v>
      </c>
      <c r="K251" s="22">
        <f t="shared" si="14"/>
        <v>0.10848270108877271</v>
      </c>
      <c r="L251" s="19">
        <f t="shared" ref="L251:L281" si="16">+J251/H251</f>
        <v>0.10848270108877271</v>
      </c>
      <c r="M251" s="23" t="s">
        <v>27</v>
      </c>
      <c r="N251" s="24" t="s">
        <v>28</v>
      </c>
      <c r="O251" s="24" t="s">
        <v>29</v>
      </c>
      <c r="P251" s="25">
        <f t="shared" ref="P251:P280" si="17">+F251-L251</f>
        <v>0.76651729891122733</v>
      </c>
      <c r="Q251" s="26"/>
      <c r="R251" s="27" t="s">
        <v>30</v>
      </c>
      <c r="S251" s="28" t="s">
        <v>284</v>
      </c>
      <c r="T251" s="28"/>
    </row>
    <row r="252" spans="1:20" ht="21.75" customHeight="1" x14ac:dyDescent="0.25">
      <c r="A252" s="17" t="s">
        <v>271</v>
      </c>
      <c r="B252" s="18" t="s">
        <v>285</v>
      </c>
      <c r="C252" s="18" t="s">
        <v>276</v>
      </c>
      <c r="D252" s="18" t="s">
        <v>286</v>
      </c>
      <c r="E252" s="18" t="s">
        <v>25</v>
      </c>
      <c r="F252" s="19">
        <v>1</v>
      </c>
      <c r="G252" s="20" t="s">
        <v>26</v>
      </c>
      <c r="H252" s="21">
        <v>1140695.28</v>
      </c>
      <c r="I252" s="21">
        <v>684957.39</v>
      </c>
      <c r="J252" s="21">
        <v>684957.39</v>
      </c>
      <c r="K252" s="22">
        <f>+I252/H252</f>
        <v>0.60047359010725454</v>
      </c>
      <c r="L252" s="19">
        <f t="shared" si="16"/>
        <v>0.60047359010725454</v>
      </c>
      <c r="M252" s="23" t="s">
        <v>33</v>
      </c>
      <c r="N252" s="24" t="s">
        <v>48</v>
      </c>
      <c r="O252" s="24" t="s">
        <v>29</v>
      </c>
      <c r="P252" s="25">
        <f t="shared" si="17"/>
        <v>0.39952640989274546</v>
      </c>
      <c r="Q252" s="26"/>
      <c r="R252" s="27" t="s">
        <v>30</v>
      </c>
      <c r="S252" s="28"/>
      <c r="T252" s="28"/>
    </row>
    <row r="253" spans="1:20" ht="44.25" customHeight="1" x14ac:dyDescent="0.25">
      <c r="A253" s="17" t="s">
        <v>271</v>
      </c>
      <c r="B253" s="18" t="s">
        <v>285</v>
      </c>
      <c r="C253" s="18" t="s">
        <v>276</v>
      </c>
      <c r="D253" s="18" t="s">
        <v>287</v>
      </c>
      <c r="E253" s="18" t="s">
        <v>25</v>
      </c>
      <c r="F253" s="19">
        <v>1</v>
      </c>
      <c r="G253" s="20" t="s">
        <v>26</v>
      </c>
      <c r="H253" s="21">
        <v>120230.16</v>
      </c>
      <c r="I253" s="21">
        <v>80862.039999999994</v>
      </c>
      <c r="J253" s="21">
        <v>80862.039999999994</v>
      </c>
      <c r="K253" s="22">
        <f t="shared" si="14"/>
        <v>0.67256036255794716</v>
      </c>
      <c r="L253" s="19">
        <f t="shared" si="16"/>
        <v>0.67256036255794716</v>
      </c>
      <c r="M253" s="23" t="s">
        <v>33</v>
      </c>
      <c r="N253" s="24" t="s">
        <v>48</v>
      </c>
      <c r="O253" s="24" t="s">
        <v>29</v>
      </c>
      <c r="P253" s="25">
        <f t="shared" si="17"/>
        <v>0.32743963744205284</v>
      </c>
      <c r="Q253" s="26"/>
      <c r="R253" s="27" t="s">
        <v>30</v>
      </c>
      <c r="S253" s="34" t="s">
        <v>288</v>
      </c>
      <c r="T253" s="28"/>
    </row>
    <row r="254" spans="1:20" ht="44.25" customHeight="1" x14ac:dyDescent="0.25">
      <c r="A254" s="17" t="s">
        <v>271</v>
      </c>
      <c r="B254" s="18" t="s">
        <v>285</v>
      </c>
      <c r="C254" s="18" t="s">
        <v>276</v>
      </c>
      <c r="D254" s="18" t="s">
        <v>289</v>
      </c>
      <c r="E254" s="18" t="s">
        <v>25</v>
      </c>
      <c r="F254" s="19">
        <v>1</v>
      </c>
      <c r="G254" s="20" t="s">
        <v>26</v>
      </c>
      <c r="H254" s="21">
        <v>1234863.3400000001</v>
      </c>
      <c r="I254" s="21">
        <v>745956.1</v>
      </c>
      <c r="J254" s="21">
        <v>745956.1</v>
      </c>
      <c r="K254" s="22">
        <f t="shared" si="14"/>
        <v>0.60407988142234426</v>
      </c>
      <c r="L254" s="19">
        <f t="shared" si="16"/>
        <v>0.60407988142234426</v>
      </c>
      <c r="M254" s="23" t="s">
        <v>33</v>
      </c>
      <c r="N254" s="24" t="s">
        <v>48</v>
      </c>
      <c r="O254" s="24" t="s">
        <v>29</v>
      </c>
      <c r="P254" s="25">
        <f t="shared" si="17"/>
        <v>0.39592011857765574</v>
      </c>
      <c r="Q254" s="26"/>
      <c r="R254" s="27" t="s">
        <v>30</v>
      </c>
      <c r="S254" s="34"/>
      <c r="T254" s="28"/>
    </row>
    <row r="255" spans="1:20" ht="44.25" customHeight="1" x14ac:dyDescent="0.25">
      <c r="A255" s="17" t="s">
        <v>271</v>
      </c>
      <c r="B255" s="18" t="s">
        <v>285</v>
      </c>
      <c r="C255" s="18" t="s">
        <v>276</v>
      </c>
      <c r="D255" s="18" t="s">
        <v>290</v>
      </c>
      <c r="E255" s="18" t="s">
        <v>25</v>
      </c>
      <c r="F255" s="19">
        <v>1</v>
      </c>
      <c r="G255" s="20" t="s">
        <v>26</v>
      </c>
      <c r="H255" s="21">
        <v>109651.93</v>
      </c>
      <c r="I255" s="21">
        <v>83986.82</v>
      </c>
      <c r="J255" s="21">
        <v>83986.82</v>
      </c>
      <c r="K255" s="22">
        <f t="shared" si="14"/>
        <v>0.76594018910565476</v>
      </c>
      <c r="L255" s="19">
        <f t="shared" si="16"/>
        <v>0.76594018910565476</v>
      </c>
      <c r="M255" s="23" t="s">
        <v>61</v>
      </c>
      <c r="N255" s="24" t="s">
        <v>48</v>
      </c>
      <c r="O255" s="24" t="s">
        <v>29</v>
      </c>
      <c r="P255" s="25">
        <f t="shared" si="17"/>
        <v>0.23405981089434524</v>
      </c>
      <c r="Q255" s="26"/>
      <c r="R255" s="27" t="s">
        <v>30</v>
      </c>
      <c r="S255" s="34"/>
      <c r="T255" s="28"/>
    </row>
    <row r="256" spans="1:20" ht="44.25" customHeight="1" x14ac:dyDescent="0.25">
      <c r="A256" s="17" t="s">
        <v>271</v>
      </c>
      <c r="B256" s="18" t="s">
        <v>285</v>
      </c>
      <c r="C256" s="18" t="s">
        <v>276</v>
      </c>
      <c r="D256" s="18" t="s">
        <v>291</v>
      </c>
      <c r="E256" s="18" t="s">
        <v>25</v>
      </c>
      <c r="F256" s="19">
        <v>1</v>
      </c>
      <c r="G256" s="20" t="s">
        <v>26</v>
      </c>
      <c r="H256" s="21">
        <v>1310531.3600000001</v>
      </c>
      <c r="I256" s="21">
        <v>984288.68</v>
      </c>
      <c r="J256" s="21">
        <v>984288.68</v>
      </c>
      <c r="K256" s="22">
        <f t="shared" si="14"/>
        <v>0.75106076057577131</v>
      </c>
      <c r="L256" s="19">
        <f t="shared" si="16"/>
        <v>0.75106076057577131</v>
      </c>
      <c r="M256" s="23" t="s">
        <v>61</v>
      </c>
      <c r="N256" s="24" t="s">
        <v>48</v>
      </c>
      <c r="O256" s="24" t="s">
        <v>29</v>
      </c>
      <c r="P256" s="25">
        <f t="shared" si="17"/>
        <v>0.24893923942422869</v>
      </c>
      <c r="Q256" s="26"/>
      <c r="R256" s="27" t="s">
        <v>30</v>
      </c>
      <c r="S256" s="34"/>
      <c r="T256" s="28"/>
    </row>
    <row r="257" spans="1:20" ht="44.25" customHeight="1" x14ac:dyDescent="0.25">
      <c r="A257" s="17" t="s">
        <v>271</v>
      </c>
      <c r="B257" s="18" t="s">
        <v>285</v>
      </c>
      <c r="C257" s="18" t="s">
        <v>276</v>
      </c>
      <c r="D257" s="18" t="s">
        <v>292</v>
      </c>
      <c r="E257" s="18" t="s">
        <v>25</v>
      </c>
      <c r="F257" s="19">
        <v>1</v>
      </c>
      <c r="G257" s="20" t="s">
        <v>26</v>
      </c>
      <c r="H257" s="21">
        <v>7866253.1099999994</v>
      </c>
      <c r="I257" s="21">
        <v>5176913.33</v>
      </c>
      <c r="J257" s="21">
        <v>5176913.33</v>
      </c>
      <c r="K257" s="22">
        <f t="shared" si="14"/>
        <v>0.65811680066826639</v>
      </c>
      <c r="L257" s="19">
        <f t="shared" si="16"/>
        <v>0.65811680066826639</v>
      </c>
      <c r="M257" s="23" t="s">
        <v>33</v>
      </c>
      <c r="N257" s="24" t="s">
        <v>48</v>
      </c>
      <c r="O257" s="24" t="s">
        <v>29</v>
      </c>
      <c r="P257" s="25">
        <f t="shared" si="17"/>
        <v>0.34188319933173361</v>
      </c>
      <c r="Q257" s="26"/>
      <c r="R257" s="27" t="s">
        <v>30</v>
      </c>
      <c r="S257" s="34"/>
      <c r="T257" s="28"/>
    </row>
    <row r="258" spans="1:20" ht="21.75" customHeight="1" x14ac:dyDescent="0.25">
      <c r="A258" s="17" t="s">
        <v>271</v>
      </c>
      <c r="B258" s="18" t="s">
        <v>285</v>
      </c>
      <c r="C258" s="18" t="s">
        <v>276</v>
      </c>
      <c r="D258" s="18" t="s">
        <v>293</v>
      </c>
      <c r="E258" s="18" t="s">
        <v>25</v>
      </c>
      <c r="F258" s="19">
        <v>1</v>
      </c>
      <c r="G258" s="20" t="s">
        <v>26</v>
      </c>
      <c r="H258" s="21">
        <v>1379414.5700000003</v>
      </c>
      <c r="I258" s="21">
        <v>1260675.56</v>
      </c>
      <c r="J258" s="21">
        <v>1260675.56</v>
      </c>
      <c r="K258" s="22">
        <f t="shared" si="14"/>
        <v>0.91392072217998954</v>
      </c>
      <c r="L258" s="19">
        <f t="shared" si="16"/>
        <v>0.91392072217998954</v>
      </c>
      <c r="M258" s="23" t="s">
        <v>26</v>
      </c>
      <c r="N258" s="24" t="s">
        <v>48</v>
      </c>
      <c r="O258" s="24" t="s">
        <v>49</v>
      </c>
      <c r="P258" s="30"/>
      <c r="Q258" s="26"/>
      <c r="R258" s="26"/>
      <c r="S258" s="28"/>
      <c r="T258" s="28"/>
    </row>
    <row r="259" spans="1:20" ht="21.75" customHeight="1" x14ac:dyDescent="0.25">
      <c r="A259" s="17" t="s">
        <v>271</v>
      </c>
      <c r="B259" s="18" t="s">
        <v>285</v>
      </c>
      <c r="C259" s="18" t="s">
        <v>276</v>
      </c>
      <c r="D259" s="18" t="s">
        <v>294</v>
      </c>
      <c r="E259" s="18" t="s">
        <v>25</v>
      </c>
      <c r="F259" s="19">
        <v>1</v>
      </c>
      <c r="G259" s="20" t="s">
        <v>26</v>
      </c>
      <c r="H259" s="21">
        <v>3322230.2</v>
      </c>
      <c r="I259" s="21">
        <v>3021462.14</v>
      </c>
      <c r="J259" s="21">
        <v>3021462.14</v>
      </c>
      <c r="K259" s="22">
        <f t="shared" si="14"/>
        <v>0.90946802542460781</v>
      </c>
      <c r="L259" s="19">
        <f t="shared" si="16"/>
        <v>0.90946802542460781</v>
      </c>
      <c r="M259" s="23" t="s">
        <v>26</v>
      </c>
      <c r="N259" s="24" t="s">
        <v>48</v>
      </c>
      <c r="O259" s="24" t="s">
        <v>49</v>
      </c>
      <c r="P259" s="30"/>
      <c r="Q259" s="26"/>
      <c r="R259" s="26"/>
      <c r="S259" s="28"/>
      <c r="T259" s="28"/>
    </row>
    <row r="260" spans="1:20" ht="21.75" customHeight="1" x14ac:dyDescent="0.25">
      <c r="A260" s="17" t="s">
        <v>271</v>
      </c>
      <c r="B260" s="18" t="s">
        <v>285</v>
      </c>
      <c r="C260" s="18" t="s">
        <v>276</v>
      </c>
      <c r="D260" s="18" t="s">
        <v>295</v>
      </c>
      <c r="E260" s="18" t="s">
        <v>25</v>
      </c>
      <c r="F260" s="19">
        <v>1</v>
      </c>
      <c r="G260" s="20" t="s">
        <v>26</v>
      </c>
      <c r="H260" s="21">
        <v>822420.82</v>
      </c>
      <c r="I260" s="21">
        <v>684955.22</v>
      </c>
      <c r="J260" s="21">
        <v>684955.22</v>
      </c>
      <c r="K260" s="22">
        <f t="shared" si="14"/>
        <v>0.83285248055855399</v>
      </c>
      <c r="L260" s="19">
        <f t="shared" si="16"/>
        <v>0.83285248055855399</v>
      </c>
      <c r="M260" s="23" t="s">
        <v>61</v>
      </c>
      <c r="N260" s="24" t="s">
        <v>48</v>
      </c>
      <c r="O260" s="24" t="s">
        <v>49</v>
      </c>
      <c r="P260" s="30"/>
      <c r="Q260" s="26"/>
      <c r="R260" s="26"/>
      <c r="S260" s="28"/>
      <c r="T260" s="28"/>
    </row>
    <row r="261" spans="1:20" ht="21.75" customHeight="1" x14ac:dyDescent="0.25">
      <c r="A261" s="17" t="s">
        <v>271</v>
      </c>
      <c r="B261" s="18" t="s">
        <v>285</v>
      </c>
      <c r="C261" s="18" t="s">
        <v>276</v>
      </c>
      <c r="D261" s="18" t="s">
        <v>296</v>
      </c>
      <c r="E261" s="18" t="s">
        <v>25</v>
      </c>
      <c r="F261" s="19">
        <v>1</v>
      </c>
      <c r="G261" s="20" t="s">
        <v>26</v>
      </c>
      <c r="H261" s="21">
        <v>1680790.37</v>
      </c>
      <c r="I261" s="21">
        <v>1484279.55</v>
      </c>
      <c r="J261" s="21">
        <v>1484279.55</v>
      </c>
      <c r="K261" s="22">
        <f t="shared" si="14"/>
        <v>0.88308427778533738</v>
      </c>
      <c r="L261" s="19">
        <f t="shared" si="16"/>
        <v>0.88308427778533738</v>
      </c>
      <c r="M261" s="23" t="s">
        <v>26</v>
      </c>
      <c r="N261" s="24" t="s">
        <v>48</v>
      </c>
      <c r="O261" s="24" t="s">
        <v>49</v>
      </c>
      <c r="P261" s="30"/>
      <c r="Q261" s="26"/>
      <c r="R261" s="26"/>
      <c r="S261" s="28"/>
      <c r="T261" s="28"/>
    </row>
    <row r="262" spans="1:20" ht="50.25" customHeight="1" x14ac:dyDescent="0.25">
      <c r="A262" s="17" t="s">
        <v>297</v>
      </c>
      <c r="B262" s="18" t="s">
        <v>298</v>
      </c>
      <c r="C262" s="18" t="s">
        <v>299</v>
      </c>
      <c r="D262" s="18" t="s">
        <v>300</v>
      </c>
      <c r="E262" s="18" t="s">
        <v>25</v>
      </c>
      <c r="F262" s="19">
        <v>1</v>
      </c>
      <c r="G262" s="20" t="s">
        <v>26</v>
      </c>
      <c r="H262" s="21">
        <v>1037.9000000000001</v>
      </c>
      <c r="I262" s="21">
        <v>1037.9000000000001</v>
      </c>
      <c r="J262" s="21">
        <v>1037.9000000000001</v>
      </c>
      <c r="K262" s="22">
        <f t="shared" si="14"/>
        <v>1</v>
      </c>
      <c r="L262" s="19">
        <f t="shared" si="16"/>
        <v>1</v>
      </c>
      <c r="M262" s="23" t="s">
        <v>26</v>
      </c>
      <c r="N262" s="24" t="s">
        <v>48</v>
      </c>
      <c r="O262" s="24" t="s">
        <v>148</v>
      </c>
      <c r="P262" s="30"/>
      <c r="Q262" s="26"/>
      <c r="R262" s="26"/>
      <c r="S262" s="28"/>
      <c r="T262" s="34" t="s">
        <v>301</v>
      </c>
    </row>
    <row r="263" spans="1:20" ht="50.25" customHeight="1" x14ac:dyDescent="0.25">
      <c r="A263" s="17" t="s">
        <v>297</v>
      </c>
      <c r="B263" s="18" t="s">
        <v>298</v>
      </c>
      <c r="C263" s="18" t="s">
        <v>299</v>
      </c>
      <c r="D263" s="18" t="s">
        <v>302</v>
      </c>
      <c r="E263" s="18" t="s">
        <v>25</v>
      </c>
      <c r="F263" s="19">
        <v>1</v>
      </c>
      <c r="G263" s="20" t="s">
        <v>26</v>
      </c>
      <c r="H263" s="21">
        <v>2253426.4900000002</v>
      </c>
      <c r="I263" s="21">
        <v>1395336.16</v>
      </c>
      <c r="J263" s="21">
        <v>1136496.31</v>
      </c>
      <c r="K263" s="22">
        <f t="shared" si="14"/>
        <v>0.61920642461250186</v>
      </c>
      <c r="L263" s="19">
        <f t="shared" si="16"/>
        <v>0.50434141741184557</v>
      </c>
      <c r="M263" s="23" t="s">
        <v>27</v>
      </c>
      <c r="N263" s="24" t="s">
        <v>44</v>
      </c>
      <c r="O263" s="24" t="s">
        <v>29</v>
      </c>
      <c r="P263" s="25">
        <f t="shared" si="17"/>
        <v>0.49565858258815443</v>
      </c>
      <c r="Q263" s="26"/>
      <c r="R263" s="27" t="s">
        <v>30</v>
      </c>
      <c r="S263" s="28"/>
      <c r="T263" s="34"/>
    </row>
    <row r="264" spans="1:20" ht="50.25" customHeight="1" x14ac:dyDescent="0.25">
      <c r="A264" s="17" t="s">
        <v>297</v>
      </c>
      <c r="B264" s="18" t="s">
        <v>298</v>
      </c>
      <c r="C264" s="18" t="s">
        <v>299</v>
      </c>
      <c r="D264" s="18" t="s">
        <v>303</v>
      </c>
      <c r="E264" s="18" t="s">
        <v>25</v>
      </c>
      <c r="F264" s="19">
        <v>0.98419999999999996</v>
      </c>
      <c r="G264" s="20" t="s">
        <v>26</v>
      </c>
      <c r="H264" s="21">
        <v>12345604.43</v>
      </c>
      <c r="I264" s="21">
        <v>10274512.23</v>
      </c>
      <c r="J264" s="21">
        <v>8703431.1899999995</v>
      </c>
      <c r="K264" s="22">
        <f t="shared" si="14"/>
        <v>0.83224051833645218</v>
      </c>
      <c r="L264" s="19">
        <f t="shared" si="16"/>
        <v>0.70498218530722834</v>
      </c>
      <c r="M264" s="23" t="s">
        <v>61</v>
      </c>
      <c r="N264" s="24" t="s">
        <v>28</v>
      </c>
      <c r="O264" s="24" t="s">
        <v>29</v>
      </c>
      <c r="P264" s="25">
        <f t="shared" si="17"/>
        <v>0.27921781469277163</v>
      </c>
      <c r="Q264" s="26"/>
      <c r="R264" s="27" t="s">
        <v>30</v>
      </c>
      <c r="S264" s="28"/>
      <c r="T264" s="34"/>
    </row>
    <row r="265" spans="1:20" ht="50.25" customHeight="1" x14ac:dyDescent="0.25">
      <c r="A265" s="17" t="s">
        <v>297</v>
      </c>
      <c r="B265" s="18" t="s">
        <v>298</v>
      </c>
      <c r="C265" s="18" t="s">
        <v>299</v>
      </c>
      <c r="D265" s="18" t="s">
        <v>304</v>
      </c>
      <c r="E265" s="18" t="s">
        <v>25</v>
      </c>
      <c r="F265" s="19">
        <v>1</v>
      </c>
      <c r="G265" s="20" t="s">
        <v>26</v>
      </c>
      <c r="H265" s="21">
        <v>164907.4</v>
      </c>
      <c r="I265" s="21">
        <v>76160</v>
      </c>
      <c r="J265" s="21">
        <v>76160</v>
      </c>
      <c r="K265" s="22">
        <f t="shared" si="14"/>
        <v>0.46183494494485999</v>
      </c>
      <c r="L265" s="19">
        <f t="shared" si="16"/>
        <v>0.46183494494485999</v>
      </c>
      <c r="M265" s="23" t="s">
        <v>27</v>
      </c>
      <c r="N265" s="24" t="s">
        <v>44</v>
      </c>
      <c r="O265" s="24" t="s">
        <v>29</v>
      </c>
      <c r="P265" s="25">
        <f t="shared" si="17"/>
        <v>0.53816505505514001</v>
      </c>
      <c r="Q265" s="26"/>
      <c r="R265" s="27" t="s">
        <v>30</v>
      </c>
      <c r="S265" s="28"/>
      <c r="T265" s="34"/>
    </row>
    <row r="266" spans="1:20" ht="50.25" customHeight="1" x14ac:dyDescent="0.25">
      <c r="A266" s="17" t="s">
        <v>297</v>
      </c>
      <c r="B266" s="18" t="s">
        <v>298</v>
      </c>
      <c r="C266" s="18" t="s">
        <v>305</v>
      </c>
      <c r="D266" s="18" t="s">
        <v>306</v>
      </c>
      <c r="E266" s="18" t="s">
        <v>25</v>
      </c>
      <c r="F266" s="19">
        <v>0.83329999999999993</v>
      </c>
      <c r="G266" s="20" t="s">
        <v>61</v>
      </c>
      <c r="H266" s="21">
        <v>8600</v>
      </c>
      <c r="I266" s="21">
        <v>0</v>
      </c>
      <c r="J266" s="21">
        <v>0</v>
      </c>
      <c r="K266" s="22">
        <f t="shared" si="14"/>
        <v>0</v>
      </c>
      <c r="L266" s="19">
        <f t="shared" si="16"/>
        <v>0</v>
      </c>
      <c r="M266" s="23" t="s">
        <v>27</v>
      </c>
      <c r="N266" s="24" t="s">
        <v>44</v>
      </c>
      <c r="O266" s="24" t="s">
        <v>29</v>
      </c>
      <c r="P266" s="25">
        <f t="shared" si="17"/>
        <v>0.83329999999999993</v>
      </c>
      <c r="Q266" s="26"/>
      <c r="R266" s="27" t="s">
        <v>30</v>
      </c>
      <c r="S266" s="28" t="s">
        <v>307</v>
      </c>
      <c r="T266" s="34"/>
    </row>
    <row r="267" spans="1:20" ht="350.25" customHeight="1" x14ac:dyDescent="0.25">
      <c r="A267" s="17" t="s">
        <v>297</v>
      </c>
      <c r="B267" s="18" t="s">
        <v>308</v>
      </c>
      <c r="C267" s="18" t="s">
        <v>309</v>
      </c>
      <c r="D267" s="18" t="s">
        <v>310</v>
      </c>
      <c r="E267" s="18" t="s">
        <v>25</v>
      </c>
      <c r="F267" s="19">
        <v>0.87849999999999995</v>
      </c>
      <c r="G267" s="20" t="s">
        <v>26</v>
      </c>
      <c r="H267" s="21">
        <v>18297838.890000001</v>
      </c>
      <c r="I267" s="21">
        <v>10127523.84</v>
      </c>
      <c r="J267" s="21">
        <v>5805280.7300000004</v>
      </c>
      <c r="K267" s="22">
        <f t="shared" si="14"/>
        <v>0.55348196586946774</v>
      </c>
      <c r="L267" s="19">
        <f t="shared" si="16"/>
        <v>0.31726592221623828</v>
      </c>
      <c r="M267" s="23" t="s">
        <v>27</v>
      </c>
      <c r="N267" s="24" t="s">
        <v>28</v>
      </c>
      <c r="O267" s="24" t="s">
        <v>29</v>
      </c>
      <c r="P267" s="25">
        <f t="shared" si="17"/>
        <v>0.56123407778376166</v>
      </c>
      <c r="Q267" s="26"/>
      <c r="R267" s="27" t="s">
        <v>30</v>
      </c>
      <c r="S267" s="28" t="s">
        <v>311</v>
      </c>
      <c r="T267" s="54" t="s">
        <v>312</v>
      </c>
    </row>
    <row r="268" spans="1:20" ht="21.75" customHeight="1" x14ac:dyDescent="0.25">
      <c r="A268" s="17" t="s">
        <v>297</v>
      </c>
      <c r="B268" s="18" t="s">
        <v>313</v>
      </c>
      <c r="C268" s="18" t="s">
        <v>309</v>
      </c>
      <c r="D268" s="18" t="s">
        <v>314</v>
      </c>
      <c r="E268" s="18" t="s">
        <v>25</v>
      </c>
      <c r="F268" s="19">
        <v>1</v>
      </c>
      <c r="G268" s="20" t="s">
        <v>26</v>
      </c>
      <c r="H268" s="21">
        <v>41746815.259999998</v>
      </c>
      <c r="I268" s="21">
        <v>40736343.469999999</v>
      </c>
      <c r="J268" s="21">
        <v>35720494.539999999</v>
      </c>
      <c r="K268" s="22">
        <f t="shared" si="14"/>
        <v>0.9757952365059045</v>
      </c>
      <c r="L268" s="19">
        <f t="shared" si="16"/>
        <v>0.8556459772447802</v>
      </c>
      <c r="M268" s="23" t="s">
        <v>26</v>
      </c>
      <c r="N268" s="24" t="s">
        <v>48</v>
      </c>
      <c r="O268" s="24" t="s">
        <v>49</v>
      </c>
      <c r="P268" s="30"/>
      <c r="Q268" s="26"/>
      <c r="R268" s="26"/>
      <c r="S268" s="28"/>
      <c r="T268" s="28"/>
    </row>
    <row r="269" spans="1:20" ht="59.25" customHeight="1" x14ac:dyDescent="0.25">
      <c r="A269" s="17" t="s">
        <v>297</v>
      </c>
      <c r="B269" s="18" t="s">
        <v>315</v>
      </c>
      <c r="C269" s="18" t="s">
        <v>309</v>
      </c>
      <c r="D269" s="18" t="s">
        <v>316</v>
      </c>
      <c r="E269" s="18" t="s">
        <v>25</v>
      </c>
      <c r="F269" s="19">
        <v>0.5202</v>
      </c>
      <c r="G269" s="20" t="s">
        <v>27</v>
      </c>
      <c r="H269" s="21">
        <v>556754.93999999994</v>
      </c>
      <c r="I269" s="21">
        <v>198697.18</v>
      </c>
      <c r="J269" s="21">
        <v>195184.02</v>
      </c>
      <c r="K269" s="22">
        <f t="shared" si="14"/>
        <v>0.35688444901809047</v>
      </c>
      <c r="L269" s="19">
        <f t="shared" si="16"/>
        <v>0.35057438376747946</v>
      </c>
      <c r="M269" s="23" t="s">
        <v>27</v>
      </c>
      <c r="N269" s="24" t="s">
        <v>28</v>
      </c>
      <c r="O269" s="24" t="s">
        <v>29</v>
      </c>
      <c r="P269" s="30"/>
      <c r="Q269" s="25">
        <f>+F269</f>
        <v>0.5202</v>
      </c>
      <c r="R269" s="27" t="s">
        <v>30</v>
      </c>
      <c r="S269" s="55" t="s">
        <v>317</v>
      </c>
      <c r="T269" s="28"/>
    </row>
    <row r="270" spans="1:20" ht="59.25" customHeight="1" x14ac:dyDescent="0.25">
      <c r="A270" s="17" t="s">
        <v>297</v>
      </c>
      <c r="B270" s="18" t="s">
        <v>315</v>
      </c>
      <c r="C270" s="18" t="s">
        <v>305</v>
      </c>
      <c r="D270" s="18" t="s">
        <v>318</v>
      </c>
      <c r="E270" s="18" t="s">
        <v>25</v>
      </c>
      <c r="F270" s="19">
        <v>0.71140000000000003</v>
      </c>
      <c r="G270" s="20" t="s">
        <v>61</v>
      </c>
      <c r="H270" s="21">
        <v>596375</v>
      </c>
      <c r="I270" s="21">
        <v>70780.639999999999</v>
      </c>
      <c r="J270" s="21">
        <v>70780.639999999999</v>
      </c>
      <c r="K270" s="22">
        <f t="shared" si="14"/>
        <v>0.11868478725634039</v>
      </c>
      <c r="L270" s="19">
        <f t="shared" si="16"/>
        <v>0.11868478725634039</v>
      </c>
      <c r="M270" s="23" t="s">
        <v>27</v>
      </c>
      <c r="N270" s="24" t="s">
        <v>28</v>
      </c>
      <c r="O270" s="24" t="s">
        <v>29</v>
      </c>
      <c r="P270" s="25">
        <f t="shared" si="17"/>
        <v>0.59271521274365968</v>
      </c>
      <c r="Q270" s="26"/>
      <c r="R270" s="27" t="s">
        <v>30</v>
      </c>
      <c r="S270" s="55"/>
      <c r="T270" s="28"/>
    </row>
    <row r="271" spans="1:20" ht="59.25" customHeight="1" x14ac:dyDescent="0.25">
      <c r="A271" s="17" t="s">
        <v>297</v>
      </c>
      <c r="B271" s="18" t="s">
        <v>315</v>
      </c>
      <c r="C271" s="18" t="s">
        <v>305</v>
      </c>
      <c r="D271" s="18" t="s">
        <v>319</v>
      </c>
      <c r="E271" s="18" t="s">
        <v>25</v>
      </c>
      <c r="F271" s="19">
        <v>1</v>
      </c>
      <c r="G271" s="20" t="s">
        <v>26</v>
      </c>
      <c r="H271" s="21">
        <v>188800</v>
      </c>
      <c r="I271" s="21">
        <v>59998.400000000001</v>
      </c>
      <c r="J271" s="21">
        <v>59998.400000000001</v>
      </c>
      <c r="K271" s="22">
        <f t="shared" si="14"/>
        <v>0.31778813559322033</v>
      </c>
      <c r="L271" s="19">
        <f t="shared" si="16"/>
        <v>0.31778813559322033</v>
      </c>
      <c r="M271" s="23" t="s">
        <v>27</v>
      </c>
      <c r="N271" s="24" t="s">
        <v>48</v>
      </c>
      <c r="O271" s="24" t="s">
        <v>29</v>
      </c>
      <c r="P271" s="25">
        <f t="shared" si="17"/>
        <v>0.68221186440677961</v>
      </c>
      <c r="Q271" s="26"/>
      <c r="R271" s="27" t="s">
        <v>30</v>
      </c>
      <c r="S271" s="55"/>
      <c r="T271" s="28"/>
    </row>
    <row r="272" spans="1:20" ht="59.25" customHeight="1" x14ac:dyDescent="0.25">
      <c r="A272" s="17" t="s">
        <v>297</v>
      </c>
      <c r="B272" s="18" t="s">
        <v>315</v>
      </c>
      <c r="C272" s="18" t="s">
        <v>305</v>
      </c>
      <c r="D272" s="18" t="s">
        <v>320</v>
      </c>
      <c r="E272" s="18" t="s">
        <v>25</v>
      </c>
      <c r="F272" s="19">
        <v>0.75</v>
      </c>
      <c r="G272" s="20" t="s">
        <v>61</v>
      </c>
      <c r="H272" s="21">
        <v>278521.32</v>
      </c>
      <c r="I272" s="21">
        <v>155227.56</v>
      </c>
      <c r="J272" s="21">
        <v>155227.56</v>
      </c>
      <c r="K272" s="22">
        <f t="shared" si="14"/>
        <v>0.55732738879738186</v>
      </c>
      <c r="L272" s="19">
        <f t="shared" si="16"/>
        <v>0.55732738879738186</v>
      </c>
      <c r="M272" s="23" t="s">
        <v>33</v>
      </c>
      <c r="N272" s="24" t="s">
        <v>28</v>
      </c>
      <c r="O272" s="24" t="s">
        <v>29</v>
      </c>
      <c r="P272" s="30"/>
      <c r="Q272" s="26"/>
      <c r="R272" s="26"/>
      <c r="S272" s="55"/>
      <c r="T272" s="28"/>
    </row>
    <row r="273" spans="1:20" ht="59.25" customHeight="1" x14ac:dyDescent="0.25">
      <c r="A273" s="17" t="s">
        <v>297</v>
      </c>
      <c r="B273" s="18" t="s">
        <v>315</v>
      </c>
      <c r="C273" s="18" t="s">
        <v>299</v>
      </c>
      <c r="D273" s="18" t="s">
        <v>321</v>
      </c>
      <c r="E273" s="18" t="s">
        <v>25</v>
      </c>
      <c r="F273" s="19">
        <v>0.25</v>
      </c>
      <c r="G273" s="20" t="s">
        <v>27</v>
      </c>
      <c r="H273" s="21">
        <v>600000</v>
      </c>
      <c r="I273" s="21">
        <v>167412</v>
      </c>
      <c r="J273" s="21">
        <v>167411.63</v>
      </c>
      <c r="K273" s="22">
        <f t="shared" si="14"/>
        <v>0.27901999999999999</v>
      </c>
      <c r="L273" s="19">
        <f t="shared" si="16"/>
        <v>0.27901938333333332</v>
      </c>
      <c r="M273" s="23" t="s">
        <v>27</v>
      </c>
      <c r="N273" s="24" t="s">
        <v>28</v>
      </c>
      <c r="O273" s="24" t="s">
        <v>29</v>
      </c>
      <c r="P273" s="30"/>
      <c r="Q273" s="25">
        <f>+F273</f>
        <v>0.25</v>
      </c>
      <c r="R273" s="27" t="s">
        <v>30</v>
      </c>
      <c r="S273" s="55"/>
      <c r="T273" s="28"/>
    </row>
    <row r="274" spans="1:20" ht="192.75" customHeight="1" x14ac:dyDescent="0.25">
      <c r="A274" s="17" t="s">
        <v>297</v>
      </c>
      <c r="B274" s="18" t="s">
        <v>315</v>
      </c>
      <c r="C274" s="18" t="s">
        <v>309</v>
      </c>
      <c r="D274" s="18" t="s">
        <v>310</v>
      </c>
      <c r="E274" s="18" t="s">
        <v>25</v>
      </c>
      <c r="F274" s="19">
        <v>0.91670000000000007</v>
      </c>
      <c r="G274" s="20" t="s">
        <v>26</v>
      </c>
      <c r="H274" s="21">
        <v>218456845.81</v>
      </c>
      <c r="I274" s="21">
        <v>174529581.86000001</v>
      </c>
      <c r="J274" s="21">
        <v>113704211.45</v>
      </c>
      <c r="K274" s="22">
        <f t="shared" si="14"/>
        <v>0.79892017671899762</v>
      </c>
      <c r="L274" s="19">
        <f t="shared" si="16"/>
        <v>0.52048820456234524</v>
      </c>
      <c r="M274" s="23" t="s">
        <v>27</v>
      </c>
      <c r="N274" s="24" t="s">
        <v>28</v>
      </c>
      <c r="O274" s="24" t="s">
        <v>29</v>
      </c>
      <c r="P274" s="25">
        <f t="shared" si="17"/>
        <v>0.39621179543765483</v>
      </c>
      <c r="Q274" s="26"/>
      <c r="R274" s="27" t="s">
        <v>30</v>
      </c>
      <c r="S274" s="28" t="s">
        <v>322</v>
      </c>
      <c r="T274" s="28"/>
    </row>
    <row r="275" spans="1:20" ht="183.75" customHeight="1" x14ac:dyDescent="0.25">
      <c r="A275" s="17" t="s">
        <v>297</v>
      </c>
      <c r="B275" s="18" t="s">
        <v>323</v>
      </c>
      <c r="C275" s="18" t="s">
        <v>309</v>
      </c>
      <c r="D275" s="18" t="s">
        <v>324</v>
      </c>
      <c r="E275" s="18" t="s">
        <v>25</v>
      </c>
      <c r="F275" s="19">
        <v>0.625</v>
      </c>
      <c r="G275" s="20" t="s">
        <v>33</v>
      </c>
      <c r="H275" s="21">
        <v>59225793.07</v>
      </c>
      <c r="I275" s="21">
        <v>51486064.25</v>
      </c>
      <c r="J275" s="21">
        <v>31984285.079999998</v>
      </c>
      <c r="K275" s="22">
        <f t="shared" si="14"/>
        <v>0.86931827471094769</v>
      </c>
      <c r="L275" s="19">
        <f t="shared" si="16"/>
        <v>0.54003979384787992</v>
      </c>
      <c r="M275" s="23" t="s">
        <v>27</v>
      </c>
      <c r="N275" s="24" t="s">
        <v>28</v>
      </c>
      <c r="O275" s="24" t="s">
        <v>29</v>
      </c>
      <c r="P275" s="30"/>
      <c r="Q275" s="25">
        <f>+F275</f>
        <v>0.625</v>
      </c>
      <c r="R275" s="27" t="s">
        <v>30</v>
      </c>
      <c r="S275" s="56" t="s">
        <v>325</v>
      </c>
      <c r="T275" s="34" t="s">
        <v>326</v>
      </c>
    </row>
    <row r="276" spans="1:20" ht="21.75" customHeight="1" x14ac:dyDescent="0.25">
      <c r="A276" s="17" t="s">
        <v>297</v>
      </c>
      <c r="B276" s="18" t="s">
        <v>323</v>
      </c>
      <c r="C276" s="18" t="s">
        <v>305</v>
      </c>
      <c r="D276" s="18" t="s">
        <v>327</v>
      </c>
      <c r="E276" s="18" t="s">
        <v>25</v>
      </c>
      <c r="F276" s="19">
        <v>0.91</v>
      </c>
      <c r="G276" s="20" t="s">
        <v>26</v>
      </c>
      <c r="H276" s="21">
        <v>2000000</v>
      </c>
      <c r="I276" s="21">
        <v>325320.55</v>
      </c>
      <c r="J276" s="21">
        <v>0</v>
      </c>
      <c r="K276" s="22">
        <f t="shared" si="14"/>
        <v>0.16266027499999999</v>
      </c>
      <c r="L276" s="19">
        <f t="shared" si="16"/>
        <v>0</v>
      </c>
      <c r="M276" s="23" t="s">
        <v>27</v>
      </c>
      <c r="N276" s="24" t="s">
        <v>28</v>
      </c>
      <c r="O276" s="24" t="s">
        <v>29</v>
      </c>
      <c r="P276" s="25">
        <f t="shared" si="17"/>
        <v>0.91</v>
      </c>
      <c r="Q276" s="26"/>
      <c r="R276" s="27" t="s">
        <v>30</v>
      </c>
      <c r="S276" s="57"/>
      <c r="T276" s="34"/>
    </row>
    <row r="277" spans="1:20" ht="21.75" customHeight="1" x14ac:dyDescent="0.25">
      <c r="A277" s="17" t="s">
        <v>297</v>
      </c>
      <c r="B277" s="18" t="s">
        <v>323</v>
      </c>
      <c r="C277" s="18" t="s">
        <v>305</v>
      </c>
      <c r="D277" s="18" t="s">
        <v>328</v>
      </c>
      <c r="E277" s="18" t="s">
        <v>25</v>
      </c>
      <c r="F277" s="19">
        <v>1</v>
      </c>
      <c r="G277" s="20" t="s">
        <v>26</v>
      </c>
      <c r="H277" s="21">
        <v>4615145.8499999996</v>
      </c>
      <c r="I277" s="21">
        <v>1879755.37</v>
      </c>
      <c r="J277" s="21">
        <v>1617253.64</v>
      </c>
      <c r="K277" s="22">
        <f t="shared" si="14"/>
        <v>0.40730140088638805</v>
      </c>
      <c r="L277" s="19">
        <f t="shared" si="16"/>
        <v>0.35042308359550545</v>
      </c>
      <c r="M277" s="23" t="s">
        <v>27</v>
      </c>
      <c r="N277" s="24" t="s">
        <v>48</v>
      </c>
      <c r="O277" s="24" t="s">
        <v>29</v>
      </c>
      <c r="P277" s="25">
        <f t="shared" si="17"/>
        <v>0.64957691640449455</v>
      </c>
      <c r="Q277" s="26"/>
      <c r="R277" s="27" t="s">
        <v>30</v>
      </c>
      <c r="S277" s="57"/>
      <c r="T277" s="34"/>
    </row>
    <row r="278" spans="1:20" ht="21.75" customHeight="1" x14ac:dyDescent="0.25">
      <c r="A278" s="17" t="s">
        <v>297</v>
      </c>
      <c r="B278" s="18" t="s">
        <v>323</v>
      </c>
      <c r="C278" s="18" t="s">
        <v>329</v>
      </c>
      <c r="D278" s="18" t="s">
        <v>330</v>
      </c>
      <c r="E278" s="18" t="s">
        <v>25</v>
      </c>
      <c r="F278" s="19">
        <v>0.98959999999999992</v>
      </c>
      <c r="G278" s="20" t="s">
        <v>26</v>
      </c>
      <c r="H278" s="21">
        <v>28731869.449999999</v>
      </c>
      <c r="I278" s="21">
        <v>20833637.100000001</v>
      </c>
      <c r="J278" s="21">
        <v>19825010.829999998</v>
      </c>
      <c r="K278" s="22">
        <f t="shared" si="14"/>
        <v>0.72510551867344653</v>
      </c>
      <c r="L278" s="19">
        <f t="shared" si="16"/>
        <v>0.69000072774589327</v>
      </c>
      <c r="M278" s="23" t="s">
        <v>33</v>
      </c>
      <c r="N278" s="26" t="s">
        <v>28</v>
      </c>
      <c r="O278" s="24" t="s">
        <v>29</v>
      </c>
      <c r="P278" s="25">
        <f t="shared" si="17"/>
        <v>0.29959927225410665</v>
      </c>
      <c r="Q278" s="26"/>
      <c r="R278" s="27" t="s">
        <v>30</v>
      </c>
      <c r="S278" s="57"/>
      <c r="T278" s="34"/>
    </row>
    <row r="279" spans="1:20" ht="21.75" customHeight="1" x14ac:dyDescent="0.25">
      <c r="A279" s="17" t="s">
        <v>297</v>
      </c>
      <c r="B279" s="18" t="s">
        <v>323</v>
      </c>
      <c r="C279" s="18" t="s">
        <v>331</v>
      </c>
      <c r="D279" s="18" t="s">
        <v>332</v>
      </c>
      <c r="E279" s="18" t="s">
        <v>25</v>
      </c>
      <c r="F279" s="19">
        <v>0.99170000000000003</v>
      </c>
      <c r="G279" s="20" t="s">
        <v>26</v>
      </c>
      <c r="H279" s="21">
        <v>31646595.260000002</v>
      </c>
      <c r="I279" s="21">
        <v>29401281.539999999</v>
      </c>
      <c r="J279" s="21">
        <v>22267947.170000002</v>
      </c>
      <c r="K279" s="22">
        <f t="shared" si="14"/>
        <v>0.92905038594031675</v>
      </c>
      <c r="L279" s="19">
        <f t="shared" si="16"/>
        <v>0.7036443253074296</v>
      </c>
      <c r="M279" s="23" t="s">
        <v>61</v>
      </c>
      <c r="N279" s="24" t="s">
        <v>28</v>
      </c>
      <c r="O279" s="24" t="s">
        <v>29</v>
      </c>
      <c r="P279" s="25">
        <f t="shared" si="17"/>
        <v>0.28805567469257043</v>
      </c>
      <c r="Q279" s="26"/>
      <c r="R279" s="27" t="s">
        <v>30</v>
      </c>
      <c r="S279" s="57"/>
      <c r="T279" s="34"/>
    </row>
    <row r="280" spans="1:20" ht="21.75" customHeight="1" x14ac:dyDescent="0.25">
      <c r="A280" s="17" t="s">
        <v>297</v>
      </c>
      <c r="B280" s="18" t="s">
        <v>323</v>
      </c>
      <c r="C280" s="18" t="s">
        <v>331</v>
      </c>
      <c r="D280" s="18" t="s">
        <v>333</v>
      </c>
      <c r="E280" s="18" t="s">
        <v>25</v>
      </c>
      <c r="F280" s="19">
        <v>0.77500000000000002</v>
      </c>
      <c r="G280" s="20" t="s">
        <v>61</v>
      </c>
      <c r="H280" s="21">
        <v>9762496.4900000002</v>
      </c>
      <c r="I280" s="21">
        <v>4354792.72</v>
      </c>
      <c r="J280" s="21">
        <v>2211716.7000000002</v>
      </c>
      <c r="K280" s="22">
        <f t="shared" si="14"/>
        <v>0.44607367843468487</v>
      </c>
      <c r="L280" s="19">
        <f t="shared" si="16"/>
        <v>0.22655236826620362</v>
      </c>
      <c r="M280" s="23" t="s">
        <v>27</v>
      </c>
      <c r="N280" s="24" t="s">
        <v>28</v>
      </c>
      <c r="O280" s="24" t="s">
        <v>29</v>
      </c>
      <c r="P280" s="25">
        <f t="shared" si="17"/>
        <v>0.5484476317337964</v>
      </c>
      <c r="Q280" s="26"/>
      <c r="R280" s="27" t="s">
        <v>30</v>
      </c>
      <c r="S280" s="57"/>
      <c r="T280" s="34"/>
    </row>
    <row r="281" spans="1:20" ht="21.75" customHeight="1" x14ac:dyDescent="0.25">
      <c r="A281" s="17" t="s">
        <v>297</v>
      </c>
      <c r="B281" s="18" t="s">
        <v>323</v>
      </c>
      <c r="C281" s="18" t="s">
        <v>329</v>
      </c>
      <c r="D281" s="18" t="s">
        <v>334</v>
      </c>
      <c r="E281" s="18" t="s">
        <v>25</v>
      </c>
      <c r="F281" s="19">
        <v>0.66670000000000007</v>
      </c>
      <c r="G281" s="20" t="s">
        <v>33</v>
      </c>
      <c r="H281" s="21">
        <v>582115.30000000005</v>
      </c>
      <c r="I281" s="21">
        <v>352839.85</v>
      </c>
      <c r="J281" s="21">
        <v>313317.26</v>
      </c>
      <c r="K281" s="22">
        <f t="shared" si="14"/>
        <v>0.60613395662336989</v>
      </c>
      <c r="L281" s="19">
        <f t="shared" si="16"/>
        <v>0.53823917701527513</v>
      </c>
      <c r="M281" s="23" t="s">
        <v>27</v>
      </c>
      <c r="N281" s="24" t="s">
        <v>28</v>
      </c>
      <c r="O281" s="24" t="s">
        <v>29</v>
      </c>
      <c r="P281" s="30"/>
      <c r="Q281" s="25">
        <f>+F281</f>
        <v>0.66670000000000007</v>
      </c>
      <c r="R281" s="27" t="s">
        <v>30</v>
      </c>
      <c r="S281" s="58"/>
      <c r="T281" s="34"/>
    </row>
    <row r="282" spans="1:20" ht="21.75" customHeight="1" x14ac:dyDescent="0.25">
      <c r="A282" s="17" t="s">
        <v>335</v>
      </c>
      <c r="B282" s="18" t="s">
        <v>336</v>
      </c>
      <c r="C282" s="18" t="s">
        <v>23</v>
      </c>
      <c r="D282" s="18" t="s">
        <v>337</v>
      </c>
      <c r="E282" s="18" t="s">
        <v>25</v>
      </c>
      <c r="F282" s="19">
        <v>1</v>
      </c>
      <c r="G282" s="20" t="s">
        <v>26</v>
      </c>
      <c r="H282" s="21">
        <v>0</v>
      </c>
      <c r="I282" s="21">
        <v>0</v>
      </c>
      <c r="J282" s="21">
        <v>0</v>
      </c>
      <c r="K282" s="19" t="s">
        <v>39</v>
      </c>
      <c r="L282" s="19" t="s">
        <v>39</v>
      </c>
      <c r="M282" s="23" t="s">
        <v>40</v>
      </c>
      <c r="N282" s="24" t="s">
        <v>44</v>
      </c>
      <c r="O282" s="24" t="s">
        <v>40</v>
      </c>
      <c r="P282" s="30"/>
      <c r="Q282" s="26"/>
      <c r="R282" s="26"/>
      <c r="S282" s="28"/>
      <c r="T282" s="28"/>
    </row>
    <row r="283" spans="1:20" ht="21.75" customHeight="1" x14ac:dyDescent="0.25">
      <c r="A283" s="17" t="s">
        <v>335</v>
      </c>
      <c r="B283" s="18" t="s">
        <v>336</v>
      </c>
      <c r="C283" s="18" t="s">
        <v>23</v>
      </c>
      <c r="D283" s="18" t="s">
        <v>338</v>
      </c>
      <c r="E283" s="18" t="s">
        <v>25</v>
      </c>
      <c r="F283" s="19">
        <v>1</v>
      </c>
      <c r="G283" s="20" t="s">
        <v>26</v>
      </c>
      <c r="H283" s="21"/>
      <c r="I283" s="21"/>
      <c r="J283" s="21"/>
      <c r="K283" s="19" t="s">
        <v>39</v>
      </c>
      <c r="L283" s="19" t="s">
        <v>39</v>
      </c>
      <c r="M283" s="23" t="s">
        <v>40</v>
      </c>
      <c r="N283" s="24" t="s">
        <v>48</v>
      </c>
      <c r="O283" s="24" t="s">
        <v>40</v>
      </c>
      <c r="P283" s="30"/>
      <c r="Q283" s="26"/>
      <c r="R283" s="26"/>
      <c r="S283" s="28"/>
      <c r="T283" s="28"/>
    </row>
    <row r="284" spans="1:20" ht="21.75" customHeight="1" x14ac:dyDescent="0.25">
      <c r="A284" s="17" t="s">
        <v>335</v>
      </c>
      <c r="B284" s="18" t="s">
        <v>336</v>
      </c>
      <c r="C284" s="18" t="s">
        <v>23</v>
      </c>
      <c r="D284" s="18" t="s">
        <v>339</v>
      </c>
      <c r="E284" s="18" t="s">
        <v>25</v>
      </c>
      <c r="F284" s="19">
        <v>1</v>
      </c>
      <c r="G284" s="20" t="s">
        <v>26</v>
      </c>
      <c r="H284" s="21">
        <v>123.36</v>
      </c>
      <c r="I284" s="21">
        <v>123.36</v>
      </c>
      <c r="J284" s="21">
        <v>123.36</v>
      </c>
      <c r="K284" s="22">
        <f t="shared" si="14"/>
        <v>1</v>
      </c>
      <c r="L284" s="19">
        <f>+J284/H284</f>
        <v>1</v>
      </c>
      <c r="M284" s="23" t="s">
        <v>26</v>
      </c>
      <c r="N284" s="24" t="s">
        <v>48</v>
      </c>
      <c r="O284" s="24" t="s">
        <v>148</v>
      </c>
      <c r="P284" s="30"/>
      <c r="Q284" s="26"/>
      <c r="R284" s="26"/>
      <c r="S284" s="28"/>
      <c r="T284" s="28"/>
    </row>
    <row r="285" spans="1:20" ht="21.75" customHeight="1" x14ac:dyDescent="0.25">
      <c r="A285" s="17" t="s">
        <v>335</v>
      </c>
      <c r="B285" s="18" t="s">
        <v>336</v>
      </c>
      <c r="C285" s="18" t="s">
        <v>23</v>
      </c>
      <c r="D285" s="18" t="s">
        <v>340</v>
      </c>
      <c r="E285" s="18" t="s">
        <v>25</v>
      </c>
      <c r="F285" s="19">
        <v>0.7145999999999999</v>
      </c>
      <c r="G285" s="20" t="s">
        <v>61</v>
      </c>
      <c r="H285" s="21"/>
      <c r="I285" s="21"/>
      <c r="J285" s="21"/>
      <c r="K285" s="19" t="s">
        <v>39</v>
      </c>
      <c r="L285" s="19" t="s">
        <v>39</v>
      </c>
      <c r="M285" s="23" t="s">
        <v>40</v>
      </c>
      <c r="N285" s="24" t="s">
        <v>28</v>
      </c>
      <c r="O285" s="24" t="s">
        <v>40</v>
      </c>
      <c r="P285" s="30"/>
      <c r="Q285" s="26"/>
      <c r="R285" s="26"/>
      <c r="S285" s="28"/>
      <c r="T285" s="28"/>
    </row>
    <row r="286" spans="1:20" ht="21.75" customHeight="1" x14ac:dyDescent="0.25">
      <c r="A286" s="17" t="s">
        <v>335</v>
      </c>
      <c r="B286" s="18" t="s">
        <v>341</v>
      </c>
      <c r="C286" s="18" t="s">
        <v>23</v>
      </c>
      <c r="D286" s="18" t="s">
        <v>342</v>
      </c>
      <c r="E286" s="18" t="s">
        <v>25</v>
      </c>
      <c r="F286" s="19">
        <v>1</v>
      </c>
      <c r="G286" s="20" t="s">
        <v>26</v>
      </c>
      <c r="H286" s="21">
        <v>4050</v>
      </c>
      <c r="I286" s="21">
        <v>4050</v>
      </c>
      <c r="J286" s="21">
        <v>4050</v>
      </c>
      <c r="K286" s="22">
        <f t="shared" ref="K286:K334" si="18">+I286/H286</f>
        <v>1</v>
      </c>
      <c r="L286" s="19">
        <f>+J286/H286</f>
        <v>1</v>
      </c>
      <c r="M286" s="23" t="s">
        <v>26</v>
      </c>
      <c r="N286" s="24" t="s">
        <v>48</v>
      </c>
      <c r="O286" s="24" t="s">
        <v>148</v>
      </c>
      <c r="P286" s="30"/>
      <c r="Q286" s="26"/>
      <c r="R286" s="26"/>
      <c r="S286" s="28"/>
      <c r="T286" s="28"/>
    </row>
    <row r="287" spans="1:20" ht="21.75" customHeight="1" x14ac:dyDescent="0.25">
      <c r="A287" s="17" t="s">
        <v>335</v>
      </c>
      <c r="B287" s="18" t="s">
        <v>343</v>
      </c>
      <c r="C287" s="18" t="s">
        <v>23</v>
      </c>
      <c r="D287" s="18" t="s">
        <v>344</v>
      </c>
      <c r="E287" s="18" t="s">
        <v>25</v>
      </c>
      <c r="F287" s="19">
        <v>0.95550000000000002</v>
      </c>
      <c r="G287" s="20" t="s">
        <v>26</v>
      </c>
      <c r="H287" s="21">
        <v>180346.45</v>
      </c>
      <c r="I287" s="21">
        <v>180346.45</v>
      </c>
      <c r="J287" s="21">
        <v>180346.45</v>
      </c>
      <c r="K287" s="22">
        <f t="shared" si="18"/>
        <v>1</v>
      </c>
      <c r="L287" s="19">
        <f>+J287/H287</f>
        <v>1</v>
      </c>
      <c r="M287" s="23" t="s">
        <v>26</v>
      </c>
      <c r="N287" s="24" t="s">
        <v>28</v>
      </c>
      <c r="O287" s="24" t="s">
        <v>29</v>
      </c>
      <c r="P287" s="30"/>
      <c r="Q287" s="26"/>
      <c r="R287" s="26"/>
      <c r="S287" s="28"/>
      <c r="T287" s="28"/>
    </row>
    <row r="288" spans="1:20" ht="21.75" customHeight="1" x14ac:dyDescent="0.25">
      <c r="A288" s="17" t="s">
        <v>335</v>
      </c>
      <c r="B288" s="18" t="s">
        <v>336</v>
      </c>
      <c r="C288" s="18" t="s">
        <v>23</v>
      </c>
      <c r="D288" s="18" t="s">
        <v>345</v>
      </c>
      <c r="E288" s="18" t="s">
        <v>25</v>
      </c>
      <c r="F288" s="19">
        <v>0.99209999999999998</v>
      </c>
      <c r="G288" s="20" t="s">
        <v>26</v>
      </c>
      <c r="H288" s="21">
        <v>0</v>
      </c>
      <c r="I288" s="21">
        <v>0</v>
      </c>
      <c r="J288" s="21">
        <v>0</v>
      </c>
      <c r="K288" s="19" t="s">
        <v>39</v>
      </c>
      <c r="L288" s="19" t="s">
        <v>39</v>
      </c>
      <c r="M288" s="23" t="s">
        <v>40</v>
      </c>
      <c r="N288" s="24" t="s">
        <v>28</v>
      </c>
      <c r="O288" s="24" t="s">
        <v>40</v>
      </c>
      <c r="P288" s="30"/>
      <c r="Q288" s="26"/>
      <c r="R288" s="26"/>
      <c r="S288" s="28"/>
      <c r="T288" s="28"/>
    </row>
    <row r="289" spans="1:20" ht="83.25" customHeight="1" x14ac:dyDescent="0.25">
      <c r="A289" s="17" t="s">
        <v>346</v>
      </c>
      <c r="B289" s="18" t="s">
        <v>347</v>
      </c>
      <c r="C289" s="18" t="s">
        <v>281</v>
      </c>
      <c r="D289" s="18" t="s">
        <v>348</v>
      </c>
      <c r="E289" s="18" t="s">
        <v>25</v>
      </c>
      <c r="F289" s="19">
        <v>1</v>
      </c>
      <c r="G289" s="20" t="s">
        <v>26</v>
      </c>
      <c r="H289" s="21">
        <v>0</v>
      </c>
      <c r="I289" s="21">
        <v>0</v>
      </c>
      <c r="J289" s="21">
        <v>0</v>
      </c>
      <c r="K289" s="19" t="s">
        <v>39</v>
      </c>
      <c r="L289" s="19" t="s">
        <v>39</v>
      </c>
      <c r="M289" s="23" t="s">
        <v>40</v>
      </c>
      <c r="N289" s="24" t="s">
        <v>48</v>
      </c>
      <c r="O289" s="24" t="s">
        <v>40</v>
      </c>
      <c r="P289" s="30"/>
      <c r="Q289" s="26"/>
      <c r="R289" s="26"/>
      <c r="S289" s="34" t="s">
        <v>349</v>
      </c>
      <c r="T289" s="34" t="s">
        <v>350</v>
      </c>
    </row>
    <row r="290" spans="1:20" ht="83.25" customHeight="1" x14ac:dyDescent="0.25">
      <c r="A290" s="17" t="s">
        <v>346</v>
      </c>
      <c r="B290" s="18" t="s">
        <v>347</v>
      </c>
      <c r="C290" s="18" t="s">
        <v>149</v>
      </c>
      <c r="D290" s="18" t="s">
        <v>351</v>
      </c>
      <c r="E290" s="18" t="s">
        <v>25</v>
      </c>
      <c r="F290" s="19">
        <v>1</v>
      </c>
      <c r="G290" s="20" t="s">
        <v>26</v>
      </c>
      <c r="H290" s="21">
        <v>0</v>
      </c>
      <c r="I290" s="21">
        <v>0</v>
      </c>
      <c r="J290" s="21">
        <v>0</v>
      </c>
      <c r="K290" s="19" t="s">
        <v>39</v>
      </c>
      <c r="L290" s="19" t="s">
        <v>39</v>
      </c>
      <c r="M290" s="23" t="s">
        <v>40</v>
      </c>
      <c r="N290" s="24" t="s">
        <v>48</v>
      </c>
      <c r="O290" s="24" t="s">
        <v>40</v>
      </c>
      <c r="P290" s="30"/>
      <c r="Q290" s="26"/>
      <c r="R290" s="26"/>
      <c r="S290" s="34"/>
      <c r="T290" s="34"/>
    </row>
    <row r="291" spans="1:20" ht="83.25" customHeight="1" x14ac:dyDescent="0.25">
      <c r="A291" s="17" t="s">
        <v>346</v>
      </c>
      <c r="B291" s="18" t="s">
        <v>347</v>
      </c>
      <c r="C291" s="18" t="s">
        <v>149</v>
      </c>
      <c r="D291" s="18" t="s">
        <v>154</v>
      </c>
      <c r="E291" s="18" t="s">
        <v>25</v>
      </c>
      <c r="F291" s="19">
        <v>0.94340000000000002</v>
      </c>
      <c r="G291" s="20" t="s">
        <v>26</v>
      </c>
      <c r="H291" s="21">
        <v>1875936.28</v>
      </c>
      <c r="I291" s="21">
        <v>961170.67</v>
      </c>
      <c r="J291" s="21">
        <v>960041.95</v>
      </c>
      <c r="K291" s="22">
        <f t="shared" si="18"/>
        <v>0.5123685064612109</v>
      </c>
      <c r="L291" s="19">
        <f t="shared" ref="L291:L308" si="19">+J291/H291</f>
        <v>0.51176682291149034</v>
      </c>
      <c r="M291" s="23" t="s">
        <v>27</v>
      </c>
      <c r="N291" s="24" t="s">
        <v>28</v>
      </c>
      <c r="O291" s="24" t="s">
        <v>29</v>
      </c>
      <c r="P291" s="25">
        <f t="shared" ref="P291:P308" si="20">+F291-L291</f>
        <v>0.43163317708850968</v>
      </c>
      <c r="Q291" s="26"/>
      <c r="R291" s="27" t="s">
        <v>30</v>
      </c>
      <c r="S291" s="34"/>
      <c r="T291" s="34"/>
    </row>
    <row r="292" spans="1:20" ht="83.25" customHeight="1" x14ac:dyDescent="0.25">
      <c r="A292" s="17" t="s">
        <v>346</v>
      </c>
      <c r="B292" s="18" t="s">
        <v>347</v>
      </c>
      <c r="C292" s="18" t="s">
        <v>149</v>
      </c>
      <c r="D292" s="18" t="s">
        <v>150</v>
      </c>
      <c r="E292" s="18" t="s">
        <v>25</v>
      </c>
      <c r="F292" s="19">
        <v>1</v>
      </c>
      <c r="G292" s="20" t="s">
        <v>26</v>
      </c>
      <c r="H292" s="21">
        <v>66299.89</v>
      </c>
      <c r="I292" s="21">
        <v>30215.07</v>
      </c>
      <c r="J292" s="21">
        <v>30215.07</v>
      </c>
      <c r="K292" s="22">
        <f t="shared" si="18"/>
        <v>0.4557333353041762</v>
      </c>
      <c r="L292" s="19">
        <f t="shared" si="19"/>
        <v>0.4557333353041762</v>
      </c>
      <c r="M292" s="23" t="s">
        <v>27</v>
      </c>
      <c r="N292" s="24" t="s">
        <v>48</v>
      </c>
      <c r="O292" s="24" t="s">
        <v>29</v>
      </c>
      <c r="P292" s="25">
        <f t="shared" si="20"/>
        <v>0.54426666469582385</v>
      </c>
      <c r="Q292" s="26"/>
      <c r="R292" s="27" t="s">
        <v>30</v>
      </c>
      <c r="S292" s="34"/>
      <c r="T292" s="34"/>
    </row>
    <row r="293" spans="1:20" ht="83.25" customHeight="1" x14ac:dyDescent="0.25">
      <c r="A293" s="17" t="s">
        <v>346</v>
      </c>
      <c r="B293" s="18" t="s">
        <v>347</v>
      </c>
      <c r="C293" s="18" t="s">
        <v>149</v>
      </c>
      <c r="D293" s="18" t="s">
        <v>152</v>
      </c>
      <c r="E293" s="18" t="s">
        <v>25</v>
      </c>
      <c r="F293" s="19">
        <v>1</v>
      </c>
      <c r="G293" s="20" t="s">
        <v>26</v>
      </c>
      <c r="H293" s="21">
        <v>8000</v>
      </c>
      <c r="I293" s="21">
        <v>2968</v>
      </c>
      <c r="J293" s="21">
        <v>2968</v>
      </c>
      <c r="K293" s="22">
        <f t="shared" si="18"/>
        <v>0.371</v>
      </c>
      <c r="L293" s="19">
        <f t="shared" si="19"/>
        <v>0.371</v>
      </c>
      <c r="M293" s="23" t="s">
        <v>27</v>
      </c>
      <c r="N293" s="24" t="s">
        <v>44</v>
      </c>
      <c r="O293" s="24" t="s">
        <v>29</v>
      </c>
      <c r="P293" s="25">
        <f t="shared" si="20"/>
        <v>0.629</v>
      </c>
      <c r="Q293" s="26"/>
      <c r="R293" s="27" t="s">
        <v>30</v>
      </c>
      <c r="S293" s="34"/>
      <c r="T293" s="34"/>
    </row>
    <row r="294" spans="1:20" ht="83.25" customHeight="1" x14ac:dyDescent="0.25">
      <c r="A294" s="17" t="s">
        <v>346</v>
      </c>
      <c r="B294" s="18" t="s">
        <v>347</v>
      </c>
      <c r="C294" s="18" t="s">
        <v>149</v>
      </c>
      <c r="D294" s="18" t="s">
        <v>352</v>
      </c>
      <c r="E294" s="18" t="s">
        <v>25</v>
      </c>
      <c r="F294" s="19">
        <v>0.98099999999999998</v>
      </c>
      <c r="G294" s="20" t="s">
        <v>26</v>
      </c>
      <c r="H294" s="21">
        <v>7919284.4400000004</v>
      </c>
      <c r="I294" s="21">
        <v>4939387.99</v>
      </c>
      <c r="J294" s="21">
        <v>712507.99</v>
      </c>
      <c r="K294" s="22">
        <f t="shared" si="18"/>
        <v>0.62371645158385047</v>
      </c>
      <c r="L294" s="19">
        <f t="shared" si="19"/>
        <v>8.9971258817419103E-2</v>
      </c>
      <c r="M294" s="23" t="s">
        <v>27</v>
      </c>
      <c r="N294" s="24" t="s">
        <v>28</v>
      </c>
      <c r="O294" s="24" t="s">
        <v>29</v>
      </c>
      <c r="P294" s="25">
        <f t="shared" si="20"/>
        <v>0.89102874118258091</v>
      </c>
      <c r="Q294" s="26"/>
      <c r="R294" s="27" t="s">
        <v>30</v>
      </c>
      <c r="S294" s="34"/>
      <c r="T294" s="34"/>
    </row>
    <row r="295" spans="1:20" ht="21.75" customHeight="1" x14ac:dyDescent="0.25">
      <c r="A295" s="17" t="s">
        <v>346</v>
      </c>
      <c r="B295" s="18" t="s">
        <v>353</v>
      </c>
      <c r="C295" s="18" t="s">
        <v>149</v>
      </c>
      <c r="D295" s="18" t="s">
        <v>354</v>
      </c>
      <c r="E295" s="18" t="s">
        <v>25</v>
      </c>
      <c r="F295" s="19">
        <v>1</v>
      </c>
      <c r="G295" s="20" t="s">
        <v>26</v>
      </c>
      <c r="H295" s="21">
        <v>8167158.6900000004</v>
      </c>
      <c r="I295" s="21">
        <v>5478941.8099999996</v>
      </c>
      <c r="J295" s="21">
        <v>5222157.67</v>
      </c>
      <c r="K295" s="22">
        <f t="shared" si="18"/>
        <v>0.6708504166459387</v>
      </c>
      <c r="L295" s="19">
        <f t="shared" si="19"/>
        <v>0.63940935498095475</v>
      </c>
      <c r="M295" s="23" t="s">
        <v>33</v>
      </c>
      <c r="N295" s="24" t="s">
        <v>48</v>
      </c>
      <c r="O295" s="24" t="s">
        <v>29</v>
      </c>
      <c r="P295" s="25">
        <f t="shared" si="20"/>
        <v>0.36059064501904525</v>
      </c>
      <c r="Q295" s="26"/>
      <c r="R295" s="27" t="s">
        <v>30</v>
      </c>
      <c r="S295" s="28"/>
      <c r="T295" s="28"/>
    </row>
    <row r="296" spans="1:20" ht="126.75" customHeight="1" x14ac:dyDescent="0.25">
      <c r="A296" s="17" t="s">
        <v>346</v>
      </c>
      <c r="B296" s="18" t="s">
        <v>353</v>
      </c>
      <c r="C296" s="18" t="s">
        <v>149</v>
      </c>
      <c r="D296" s="18" t="s">
        <v>355</v>
      </c>
      <c r="E296" s="18" t="s">
        <v>25</v>
      </c>
      <c r="F296" s="19">
        <v>1</v>
      </c>
      <c r="G296" s="20" t="s">
        <v>26</v>
      </c>
      <c r="H296" s="21">
        <v>410000</v>
      </c>
      <c r="I296" s="21">
        <v>0</v>
      </c>
      <c r="J296" s="21">
        <v>0</v>
      </c>
      <c r="K296" s="22">
        <f t="shared" si="18"/>
        <v>0</v>
      </c>
      <c r="L296" s="19">
        <f t="shared" si="19"/>
        <v>0</v>
      </c>
      <c r="M296" s="23" t="s">
        <v>27</v>
      </c>
      <c r="N296" s="24" t="s">
        <v>159</v>
      </c>
      <c r="O296" s="24" t="s">
        <v>29</v>
      </c>
      <c r="P296" s="25">
        <f t="shared" si="20"/>
        <v>1</v>
      </c>
      <c r="Q296" s="26"/>
      <c r="R296" s="27" t="s">
        <v>30</v>
      </c>
      <c r="S296" s="28" t="s">
        <v>356</v>
      </c>
      <c r="T296" s="28"/>
    </row>
    <row r="297" spans="1:20" ht="83.25" customHeight="1" x14ac:dyDescent="0.25">
      <c r="A297" s="17" t="s">
        <v>346</v>
      </c>
      <c r="B297" s="18" t="s">
        <v>357</v>
      </c>
      <c r="C297" s="18" t="s">
        <v>149</v>
      </c>
      <c r="D297" s="18" t="s">
        <v>354</v>
      </c>
      <c r="E297" s="18" t="s">
        <v>25</v>
      </c>
      <c r="F297" s="19">
        <v>1</v>
      </c>
      <c r="G297" s="20" t="s">
        <v>26</v>
      </c>
      <c r="H297" s="21">
        <v>629556.49</v>
      </c>
      <c r="I297" s="21">
        <v>320270.31</v>
      </c>
      <c r="J297" s="21">
        <v>316776.37</v>
      </c>
      <c r="K297" s="22">
        <f t="shared" si="18"/>
        <v>0.50872370484180063</v>
      </c>
      <c r="L297" s="19">
        <f t="shared" si="19"/>
        <v>0.50317386133212605</v>
      </c>
      <c r="M297" s="23" t="s">
        <v>27</v>
      </c>
      <c r="N297" s="24" t="s">
        <v>48</v>
      </c>
      <c r="O297" s="24" t="s">
        <v>29</v>
      </c>
      <c r="P297" s="25">
        <f t="shared" si="20"/>
        <v>0.49682613866787395</v>
      </c>
      <c r="Q297" s="26"/>
      <c r="R297" s="27" t="s">
        <v>30</v>
      </c>
      <c r="S297" s="28" t="s">
        <v>358</v>
      </c>
      <c r="T297" s="28"/>
    </row>
    <row r="298" spans="1:20" ht="21.75" customHeight="1" x14ac:dyDescent="0.25">
      <c r="A298" s="17" t="s">
        <v>346</v>
      </c>
      <c r="B298" s="18" t="s">
        <v>357</v>
      </c>
      <c r="C298" s="18" t="s">
        <v>149</v>
      </c>
      <c r="D298" s="18" t="s">
        <v>359</v>
      </c>
      <c r="E298" s="18" t="s">
        <v>25</v>
      </c>
      <c r="F298" s="19">
        <v>0.95310000000000006</v>
      </c>
      <c r="G298" s="20" t="s">
        <v>26</v>
      </c>
      <c r="H298" s="21">
        <v>65000</v>
      </c>
      <c r="I298" s="21">
        <v>5927.6</v>
      </c>
      <c r="J298" s="21">
        <v>5927.6</v>
      </c>
      <c r="K298" s="22">
        <f>+I298/H298</f>
        <v>9.1193846153846153E-2</v>
      </c>
      <c r="L298" s="19">
        <f>+J298/H298</f>
        <v>9.1193846153846153E-2</v>
      </c>
      <c r="M298" s="23" t="s">
        <v>27</v>
      </c>
      <c r="N298" s="24" t="s">
        <v>28</v>
      </c>
      <c r="O298" s="24" t="s">
        <v>29</v>
      </c>
      <c r="P298" s="25">
        <f>+F298-L298</f>
        <v>0.86190615384615388</v>
      </c>
      <c r="Q298" s="26"/>
      <c r="R298" s="27" t="s">
        <v>30</v>
      </c>
      <c r="S298" s="28" t="s">
        <v>360</v>
      </c>
      <c r="T298" s="28"/>
    </row>
    <row r="299" spans="1:20" ht="21.75" customHeight="1" x14ac:dyDescent="0.25">
      <c r="A299" s="17" t="s">
        <v>346</v>
      </c>
      <c r="B299" s="18" t="s">
        <v>357</v>
      </c>
      <c r="C299" s="18" t="s">
        <v>149</v>
      </c>
      <c r="D299" s="18" t="s">
        <v>351</v>
      </c>
      <c r="E299" s="18" t="s">
        <v>25</v>
      </c>
      <c r="F299" s="19">
        <v>1</v>
      </c>
      <c r="G299" s="20" t="s">
        <v>26</v>
      </c>
      <c r="H299" s="21">
        <v>836472.6</v>
      </c>
      <c r="I299" s="21">
        <v>731607.25</v>
      </c>
      <c r="J299" s="21">
        <v>731459.64</v>
      </c>
      <c r="K299" s="22">
        <f t="shared" si="18"/>
        <v>0.87463384933349886</v>
      </c>
      <c r="L299" s="19">
        <f t="shared" si="19"/>
        <v>0.8744573821067182</v>
      </c>
      <c r="M299" s="23" t="s">
        <v>26</v>
      </c>
      <c r="N299" s="24" t="s">
        <v>48</v>
      </c>
      <c r="O299" s="24" t="s">
        <v>49</v>
      </c>
      <c r="P299" s="30"/>
      <c r="Q299" s="26"/>
      <c r="R299" s="26"/>
      <c r="S299" s="28"/>
      <c r="T299" s="28"/>
    </row>
    <row r="300" spans="1:20" ht="21.75" customHeight="1" x14ac:dyDescent="0.25">
      <c r="A300" s="17" t="s">
        <v>346</v>
      </c>
      <c r="B300" s="18" t="s">
        <v>361</v>
      </c>
      <c r="C300" s="18" t="s">
        <v>149</v>
      </c>
      <c r="D300" s="18" t="s">
        <v>362</v>
      </c>
      <c r="E300" s="18" t="s">
        <v>25</v>
      </c>
      <c r="F300" s="19">
        <v>0.91249999999999998</v>
      </c>
      <c r="G300" s="20" t="s">
        <v>26</v>
      </c>
      <c r="H300" s="21">
        <v>1481588.36</v>
      </c>
      <c r="I300" s="21">
        <v>1012509.69</v>
      </c>
      <c r="J300" s="21">
        <v>959010.9</v>
      </c>
      <c r="K300" s="22">
        <f t="shared" si="18"/>
        <v>0.68339473860337285</v>
      </c>
      <c r="L300" s="19">
        <f t="shared" si="19"/>
        <v>0.64728566037060387</v>
      </c>
      <c r="M300" s="23" t="s">
        <v>33</v>
      </c>
      <c r="N300" s="24" t="s">
        <v>28</v>
      </c>
      <c r="O300" s="24" t="s">
        <v>29</v>
      </c>
      <c r="P300" s="25">
        <f t="shared" si="20"/>
        <v>0.26521433962939611</v>
      </c>
      <c r="Q300" s="26"/>
      <c r="R300" s="27" t="s">
        <v>30</v>
      </c>
      <c r="S300" s="28"/>
      <c r="T300" s="28"/>
    </row>
    <row r="301" spans="1:20" ht="21.75" customHeight="1" x14ac:dyDescent="0.25">
      <c r="A301" s="17" t="s">
        <v>346</v>
      </c>
      <c r="B301" s="18" t="s">
        <v>361</v>
      </c>
      <c r="C301" s="18" t="s">
        <v>149</v>
      </c>
      <c r="D301" s="18" t="s">
        <v>354</v>
      </c>
      <c r="E301" s="18" t="s">
        <v>25</v>
      </c>
      <c r="F301" s="19">
        <v>1</v>
      </c>
      <c r="G301" s="20" t="s">
        <v>26</v>
      </c>
      <c r="H301" s="21">
        <v>1127400.42</v>
      </c>
      <c r="I301" s="21">
        <v>484575.67</v>
      </c>
      <c r="J301" s="21">
        <v>475979.67</v>
      </c>
      <c r="K301" s="22">
        <f t="shared" si="18"/>
        <v>0.4298168258621014</v>
      </c>
      <c r="L301" s="19">
        <f t="shared" si="19"/>
        <v>0.42219220567613414</v>
      </c>
      <c r="M301" s="23" t="s">
        <v>27</v>
      </c>
      <c r="N301" s="24" t="s">
        <v>48</v>
      </c>
      <c r="O301" s="24" t="s">
        <v>29</v>
      </c>
      <c r="P301" s="25">
        <f t="shared" si="20"/>
        <v>0.57780779432386586</v>
      </c>
      <c r="Q301" s="26"/>
      <c r="R301" s="27" t="s">
        <v>30</v>
      </c>
      <c r="S301" s="28"/>
      <c r="T301" s="28"/>
    </row>
    <row r="302" spans="1:20" ht="184.5" customHeight="1" x14ac:dyDescent="0.25">
      <c r="A302" s="17" t="s">
        <v>363</v>
      </c>
      <c r="B302" s="18" t="s">
        <v>364</v>
      </c>
      <c r="C302" s="18" t="s">
        <v>165</v>
      </c>
      <c r="D302" s="18" t="s">
        <v>166</v>
      </c>
      <c r="E302" s="18" t="s">
        <v>25</v>
      </c>
      <c r="F302" s="19">
        <v>0.62909999999999999</v>
      </c>
      <c r="G302" s="20" t="s">
        <v>33</v>
      </c>
      <c r="H302" s="21">
        <v>4602825.87</v>
      </c>
      <c r="I302" s="21">
        <v>2512705.7000000002</v>
      </c>
      <c r="J302" s="21">
        <v>2487729.16</v>
      </c>
      <c r="K302" s="22">
        <f t="shared" si="18"/>
        <v>0.54590500943717002</v>
      </c>
      <c r="L302" s="19">
        <f t="shared" si="19"/>
        <v>0.54047866034089187</v>
      </c>
      <c r="M302" s="23" t="s">
        <v>27</v>
      </c>
      <c r="N302" s="24" t="s">
        <v>28</v>
      </c>
      <c r="O302" s="24" t="s">
        <v>29</v>
      </c>
      <c r="P302" s="30"/>
      <c r="Q302" s="25">
        <f>+F302</f>
        <v>0.62909999999999999</v>
      </c>
      <c r="R302" s="27" t="s">
        <v>30</v>
      </c>
      <c r="S302" s="28" t="s">
        <v>365</v>
      </c>
      <c r="T302" s="28"/>
    </row>
    <row r="303" spans="1:20" ht="187.5" customHeight="1" x14ac:dyDescent="0.25">
      <c r="A303" s="17" t="s">
        <v>363</v>
      </c>
      <c r="B303" s="18" t="s">
        <v>364</v>
      </c>
      <c r="C303" s="18" t="s">
        <v>165</v>
      </c>
      <c r="D303" s="18" t="s">
        <v>366</v>
      </c>
      <c r="E303" s="18" t="s">
        <v>25</v>
      </c>
      <c r="F303" s="19">
        <v>0.86750000000000005</v>
      </c>
      <c r="G303" s="20" t="s">
        <v>26</v>
      </c>
      <c r="H303" s="21">
        <v>3511701.43</v>
      </c>
      <c r="I303" s="21">
        <v>1610202.6</v>
      </c>
      <c r="J303" s="21">
        <v>1482241.09</v>
      </c>
      <c r="K303" s="22">
        <f t="shared" si="18"/>
        <v>0.45852491508653115</v>
      </c>
      <c r="L303" s="19">
        <f t="shared" si="19"/>
        <v>0.42208630760502897</v>
      </c>
      <c r="M303" s="23" t="s">
        <v>27</v>
      </c>
      <c r="N303" s="24" t="s">
        <v>28</v>
      </c>
      <c r="O303" s="24" t="s">
        <v>29</v>
      </c>
      <c r="P303" s="25">
        <f t="shared" si="20"/>
        <v>0.44541369239497108</v>
      </c>
      <c r="Q303" s="26"/>
      <c r="R303" s="27" t="s">
        <v>30</v>
      </c>
      <c r="S303" s="28" t="s">
        <v>367</v>
      </c>
      <c r="T303" s="28"/>
    </row>
    <row r="304" spans="1:20" ht="99" customHeight="1" x14ac:dyDescent="0.25">
      <c r="A304" s="17" t="s">
        <v>363</v>
      </c>
      <c r="B304" s="18" t="s">
        <v>364</v>
      </c>
      <c r="C304" s="18" t="s">
        <v>165</v>
      </c>
      <c r="D304" s="18" t="s">
        <v>198</v>
      </c>
      <c r="E304" s="18" t="s">
        <v>25</v>
      </c>
      <c r="F304" s="19">
        <v>1</v>
      </c>
      <c r="G304" s="20" t="s">
        <v>26</v>
      </c>
      <c r="H304" s="21">
        <v>241197.66</v>
      </c>
      <c r="I304" s="21">
        <v>194046</v>
      </c>
      <c r="J304" s="21">
        <v>174558.97</v>
      </c>
      <c r="K304" s="22">
        <f t="shared" si="18"/>
        <v>0.80451029251278805</v>
      </c>
      <c r="L304" s="19">
        <f t="shared" si="19"/>
        <v>0.72371751036058973</v>
      </c>
      <c r="M304" s="23" t="s">
        <v>61</v>
      </c>
      <c r="N304" s="24" t="s">
        <v>48</v>
      </c>
      <c r="O304" s="24" t="s">
        <v>29</v>
      </c>
      <c r="P304" s="25">
        <f t="shared" si="20"/>
        <v>0.27628248963941027</v>
      </c>
      <c r="Q304" s="26"/>
      <c r="R304" s="27" t="s">
        <v>30</v>
      </c>
      <c r="S304" s="28" t="s">
        <v>368</v>
      </c>
      <c r="T304" s="28"/>
    </row>
    <row r="305" spans="1:20" ht="21.75" customHeight="1" x14ac:dyDescent="0.25">
      <c r="A305" s="17" t="s">
        <v>363</v>
      </c>
      <c r="B305" s="18" t="s">
        <v>364</v>
      </c>
      <c r="C305" s="18" t="s">
        <v>170</v>
      </c>
      <c r="D305" s="18" t="s">
        <v>171</v>
      </c>
      <c r="E305" s="18" t="s">
        <v>25</v>
      </c>
      <c r="F305" s="19">
        <v>0.75260000000000005</v>
      </c>
      <c r="G305" s="20" t="s">
        <v>61</v>
      </c>
      <c r="H305" s="21">
        <v>3759525.39</v>
      </c>
      <c r="I305" s="21">
        <v>2848086.59</v>
      </c>
      <c r="J305" s="21">
        <v>2749044.38</v>
      </c>
      <c r="K305" s="22">
        <f t="shared" si="18"/>
        <v>0.75756546227235344</v>
      </c>
      <c r="L305" s="19">
        <f t="shared" si="19"/>
        <v>0.7312211236323104</v>
      </c>
      <c r="M305" s="23" t="s">
        <v>61</v>
      </c>
      <c r="N305" s="24" t="s">
        <v>28</v>
      </c>
      <c r="O305" s="24" t="s">
        <v>29</v>
      </c>
      <c r="P305" s="30"/>
      <c r="Q305" s="26"/>
      <c r="R305" s="26"/>
      <c r="S305" s="28"/>
      <c r="T305" s="28"/>
    </row>
    <row r="306" spans="1:20" ht="21.75" customHeight="1" x14ac:dyDescent="0.25">
      <c r="A306" s="17" t="s">
        <v>363</v>
      </c>
      <c r="B306" s="18" t="s">
        <v>364</v>
      </c>
      <c r="C306" s="18" t="s">
        <v>170</v>
      </c>
      <c r="D306" s="18" t="s">
        <v>173</v>
      </c>
      <c r="E306" s="18" t="s">
        <v>25</v>
      </c>
      <c r="F306" s="19">
        <v>0.80730000000000002</v>
      </c>
      <c r="G306" s="20" t="s">
        <v>61</v>
      </c>
      <c r="H306" s="21">
        <v>2921631.25</v>
      </c>
      <c r="I306" s="21">
        <v>2052926.06</v>
      </c>
      <c r="J306" s="21">
        <v>1916375.89</v>
      </c>
      <c r="K306" s="22">
        <f t="shared" si="18"/>
        <v>0.7026643283610825</v>
      </c>
      <c r="L306" s="19">
        <f t="shared" si="19"/>
        <v>0.65592668137021048</v>
      </c>
      <c r="M306" s="23" t="s">
        <v>33</v>
      </c>
      <c r="N306" s="24" t="s">
        <v>28</v>
      </c>
      <c r="O306" s="24" t="s">
        <v>29</v>
      </c>
      <c r="P306" s="30"/>
      <c r="Q306" s="26"/>
      <c r="R306" s="26"/>
      <c r="S306" s="28"/>
      <c r="T306" s="28"/>
    </row>
    <row r="307" spans="1:20" ht="21.75" customHeight="1" x14ac:dyDescent="0.25">
      <c r="A307" s="17" t="s">
        <v>363</v>
      </c>
      <c r="B307" s="18" t="s">
        <v>369</v>
      </c>
      <c r="C307" s="18" t="s">
        <v>165</v>
      </c>
      <c r="D307" s="18" t="s">
        <v>198</v>
      </c>
      <c r="E307" s="18" t="s">
        <v>25</v>
      </c>
      <c r="F307" s="19">
        <v>1</v>
      </c>
      <c r="G307" s="20" t="s">
        <v>26</v>
      </c>
      <c r="H307" s="21">
        <v>206855.67</v>
      </c>
      <c r="I307" s="21">
        <v>200316.26</v>
      </c>
      <c r="J307" s="21">
        <v>197936.93</v>
      </c>
      <c r="K307" s="22">
        <f t="shared" si="18"/>
        <v>0.9683866050178852</v>
      </c>
      <c r="L307" s="19">
        <f t="shared" si="19"/>
        <v>0.95688423720751759</v>
      </c>
      <c r="M307" s="23" t="s">
        <v>26</v>
      </c>
      <c r="N307" s="24" t="s">
        <v>48</v>
      </c>
      <c r="O307" s="24" t="s">
        <v>49</v>
      </c>
      <c r="P307" s="30"/>
      <c r="Q307" s="26"/>
      <c r="R307" s="26"/>
      <c r="S307" s="28"/>
      <c r="T307" s="28"/>
    </row>
    <row r="308" spans="1:20" ht="170.25" customHeight="1" x14ac:dyDescent="0.25">
      <c r="A308" s="17" t="s">
        <v>363</v>
      </c>
      <c r="B308" s="18" t="s">
        <v>369</v>
      </c>
      <c r="C308" s="18" t="s">
        <v>165</v>
      </c>
      <c r="D308" s="18" t="s">
        <v>166</v>
      </c>
      <c r="E308" s="18" t="s">
        <v>25</v>
      </c>
      <c r="F308" s="19">
        <v>1</v>
      </c>
      <c r="G308" s="20" t="s">
        <v>26</v>
      </c>
      <c r="H308" s="21">
        <v>11437.44</v>
      </c>
      <c r="I308" s="21">
        <v>7820.54</v>
      </c>
      <c r="J308" s="21">
        <v>7820.54</v>
      </c>
      <c r="K308" s="22">
        <f t="shared" si="18"/>
        <v>0.68376664708186441</v>
      </c>
      <c r="L308" s="19">
        <f t="shared" si="19"/>
        <v>0.68376664708186441</v>
      </c>
      <c r="M308" s="23" t="s">
        <v>33</v>
      </c>
      <c r="N308" s="24" t="s">
        <v>48</v>
      </c>
      <c r="O308" s="24" t="s">
        <v>29</v>
      </c>
      <c r="P308" s="25">
        <f t="shared" si="20"/>
        <v>0.31623335291813559</v>
      </c>
      <c r="Q308" s="26"/>
      <c r="R308" s="27" t="s">
        <v>30</v>
      </c>
      <c r="S308" s="28" t="s">
        <v>370</v>
      </c>
      <c r="T308" s="28"/>
    </row>
    <row r="309" spans="1:20" ht="21.75" customHeight="1" x14ac:dyDescent="0.25">
      <c r="A309" s="17" t="s">
        <v>363</v>
      </c>
      <c r="B309" s="18" t="s">
        <v>369</v>
      </c>
      <c r="C309" s="18" t="s">
        <v>165</v>
      </c>
      <c r="D309" s="18" t="s">
        <v>371</v>
      </c>
      <c r="E309" s="18" t="s">
        <v>25</v>
      </c>
      <c r="F309" s="19">
        <v>0.89579999999999993</v>
      </c>
      <c r="G309" s="20" t="s">
        <v>26</v>
      </c>
      <c r="H309" s="21">
        <v>0</v>
      </c>
      <c r="I309" s="21">
        <v>0</v>
      </c>
      <c r="J309" s="21">
        <v>0</v>
      </c>
      <c r="K309" s="19" t="s">
        <v>39</v>
      </c>
      <c r="L309" s="19" t="s">
        <v>39</v>
      </c>
      <c r="M309" s="23" t="s">
        <v>40</v>
      </c>
      <c r="N309" s="24" t="s">
        <v>28</v>
      </c>
      <c r="O309" s="24" t="s">
        <v>40</v>
      </c>
      <c r="P309" s="30"/>
      <c r="Q309" s="26"/>
      <c r="R309" s="26"/>
      <c r="S309" s="28"/>
      <c r="T309" s="28"/>
    </row>
    <row r="310" spans="1:20" ht="21.75" customHeight="1" x14ac:dyDescent="0.25">
      <c r="A310" s="17" t="s">
        <v>363</v>
      </c>
      <c r="B310" s="18" t="s">
        <v>369</v>
      </c>
      <c r="C310" s="18" t="s">
        <v>165</v>
      </c>
      <c r="D310" s="18" t="s">
        <v>372</v>
      </c>
      <c r="E310" s="18" t="s">
        <v>25</v>
      </c>
      <c r="F310" s="19">
        <v>0.95829999999999993</v>
      </c>
      <c r="G310" s="20" t="s">
        <v>26</v>
      </c>
      <c r="H310" s="21">
        <v>0</v>
      </c>
      <c r="I310" s="21">
        <v>0</v>
      </c>
      <c r="J310" s="21">
        <v>0</v>
      </c>
      <c r="K310" s="19" t="s">
        <v>39</v>
      </c>
      <c r="L310" s="19" t="s">
        <v>39</v>
      </c>
      <c r="M310" s="23" t="s">
        <v>40</v>
      </c>
      <c r="N310" s="24" t="s">
        <v>28</v>
      </c>
      <c r="O310" s="24" t="s">
        <v>40</v>
      </c>
      <c r="P310" s="30"/>
      <c r="Q310" s="26"/>
      <c r="R310" s="26"/>
      <c r="S310" s="28"/>
      <c r="T310" s="28"/>
    </row>
    <row r="311" spans="1:20" ht="21.75" customHeight="1" x14ac:dyDescent="0.25">
      <c r="A311" s="17" t="s">
        <v>363</v>
      </c>
      <c r="B311" s="18" t="s">
        <v>369</v>
      </c>
      <c r="C311" s="18" t="s">
        <v>165</v>
      </c>
      <c r="D311" s="18" t="s">
        <v>373</v>
      </c>
      <c r="E311" s="18" t="s">
        <v>25</v>
      </c>
      <c r="F311" s="19">
        <v>0.99340000000000006</v>
      </c>
      <c r="G311" s="20" t="s">
        <v>26</v>
      </c>
      <c r="H311" s="21">
        <v>0</v>
      </c>
      <c r="I311" s="21">
        <v>0</v>
      </c>
      <c r="J311" s="21">
        <v>0</v>
      </c>
      <c r="K311" s="19" t="s">
        <v>39</v>
      </c>
      <c r="L311" s="19" t="s">
        <v>39</v>
      </c>
      <c r="M311" s="23" t="s">
        <v>40</v>
      </c>
      <c r="N311" s="24" t="s">
        <v>28</v>
      </c>
      <c r="O311" s="24" t="s">
        <v>40</v>
      </c>
      <c r="P311" s="30"/>
      <c r="Q311" s="26"/>
      <c r="R311" s="26"/>
      <c r="S311" s="28"/>
      <c r="T311" s="28"/>
    </row>
    <row r="312" spans="1:20" ht="126" customHeight="1" x14ac:dyDescent="0.25">
      <c r="A312" s="17" t="s">
        <v>363</v>
      </c>
      <c r="B312" s="18" t="s">
        <v>369</v>
      </c>
      <c r="C312" s="18" t="s">
        <v>170</v>
      </c>
      <c r="D312" s="18" t="s">
        <v>374</v>
      </c>
      <c r="E312" s="18" t="s">
        <v>25</v>
      </c>
      <c r="F312" s="19">
        <v>0.95369999999999999</v>
      </c>
      <c r="G312" s="20" t="s">
        <v>26</v>
      </c>
      <c r="H312" s="21">
        <v>125000</v>
      </c>
      <c r="I312" s="21">
        <v>0</v>
      </c>
      <c r="J312" s="21">
        <v>0</v>
      </c>
      <c r="K312" s="22">
        <f t="shared" si="18"/>
        <v>0</v>
      </c>
      <c r="L312" s="19">
        <f>+J312/H312</f>
        <v>0</v>
      </c>
      <c r="M312" s="23" t="s">
        <v>27</v>
      </c>
      <c r="N312" s="24" t="s">
        <v>28</v>
      </c>
      <c r="O312" s="24" t="s">
        <v>29</v>
      </c>
      <c r="P312" s="25">
        <f>+F312-L312</f>
        <v>0.95369999999999999</v>
      </c>
      <c r="Q312" s="26"/>
      <c r="R312" s="27" t="s">
        <v>30</v>
      </c>
      <c r="S312" s="28" t="s">
        <v>375</v>
      </c>
      <c r="T312" s="28"/>
    </row>
    <row r="313" spans="1:20" ht="21.75" customHeight="1" x14ac:dyDescent="0.25">
      <c r="A313" s="17" t="s">
        <v>363</v>
      </c>
      <c r="B313" s="18" t="s">
        <v>369</v>
      </c>
      <c r="C313" s="18" t="s">
        <v>170</v>
      </c>
      <c r="D313" s="18" t="s">
        <v>171</v>
      </c>
      <c r="E313" s="18" t="s">
        <v>25</v>
      </c>
      <c r="F313" s="19">
        <v>0.81940000000000002</v>
      </c>
      <c r="G313" s="20" t="s">
        <v>61</v>
      </c>
      <c r="H313" s="21">
        <v>1030000</v>
      </c>
      <c r="I313" s="21">
        <v>1030000</v>
      </c>
      <c r="J313" s="21">
        <v>1004997</v>
      </c>
      <c r="K313" s="22">
        <f t="shared" si="18"/>
        <v>1</v>
      </c>
      <c r="L313" s="19">
        <f>+J313/H313</f>
        <v>0.97572524271844663</v>
      </c>
      <c r="M313" s="23" t="s">
        <v>26</v>
      </c>
      <c r="N313" s="24" t="s">
        <v>28</v>
      </c>
      <c r="O313" s="24" t="s">
        <v>29</v>
      </c>
      <c r="P313" s="30"/>
      <c r="Q313" s="26"/>
      <c r="R313" s="26"/>
      <c r="S313" s="28"/>
      <c r="T313" s="28"/>
    </row>
    <row r="314" spans="1:20" ht="79.5" customHeight="1" x14ac:dyDescent="0.25">
      <c r="A314" s="17" t="s">
        <v>363</v>
      </c>
      <c r="B314" s="18" t="s">
        <v>376</v>
      </c>
      <c r="C314" s="18" t="s">
        <v>165</v>
      </c>
      <c r="D314" s="18" t="s">
        <v>166</v>
      </c>
      <c r="E314" s="18" t="s">
        <v>25</v>
      </c>
      <c r="F314" s="19">
        <v>0.49520000000000003</v>
      </c>
      <c r="G314" s="20" t="s">
        <v>27</v>
      </c>
      <c r="H314" s="21">
        <v>2537331.25</v>
      </c>
      <c r="I314" s="21">
        <v>1026682.57</v>
      </c>
      <c r="J314" s="21">
        <v>925883.95</v>
      </c>
      <c r="K314" s="22">
        <f t="shared" si="18"/>
        <v>0.40463087742288278</v>
      </c>
      <c r="L314" s="19">
        <f>+J314/H314</f>
        <v>0.36490464144167223</v>
      </c>
      <c r="M314" s="23" t="s">
        <v>27</v>
      </c>
      <c r="N314" s="24" t="s">
        <v>28</v>
      </c>
      <c r="O314" s="24" t="s">
        <v>29</v>
      </c>
      <c r="P314" s="30"/>
      <c r="Q314" s="25">
        <f>+F314</f>
        <v>0.49520000000000003</v>
      </c>
      <c r="R314" s="27" t="s">
        <v>30</v>
      </c>
      <c r="S314" s="34" t="s">
        <v>377</v>
      </c>
      <c r="T314" s="28"/>
    </row>
    <row r="315" spans="1:20" ht="21.75" customHeight="1" x14ac:dyDescent="0.25">
      <c r="A315" s="17" t="s">
        <v>363</v>
      </c>
      <c r="B315" s="18" t="s">
        <v>376</v>
      </c>
      <c r="C315" s="18" t="s">
        <v>170</v>
      </c>
      <c r="D315" s="18" t="s">
        <v>171</v>
      </c>
      <c r="E315" s="18" t="s">
        <v>25</v>
      </c>
      <c r="F315" s="19">
        <v>0</v>
      </c>
      <c r="G315" s="20" t="s">
        <v>27</v>
      </c>
      <c r="H315" s="21">
        <v>0</v>
      </c>
      <c r="I315" s="21">
        <v>0</v>
      </c>
      <c r="J315" s="21">
        <v>0</v>
      </c>
      <c r="K315" s="19" t="s">
        <v>39</v>
      </c>
      <c r="L315" s="19" t="s">
        <v>39</v>
      </c>
      <c r="M315" s="23" t="s">
        <v>40</v>
      </c>
      <c r="N315" s="24" t="s">
        <v>28</v>
      </c>
      <c r="O315" s="24" t="s">
        <v>40</v>
      </c>
      <c r="P315" s="30"/>
      <c r="Q315" s="25">
        <f>+F315</f>
        <v>0</v>
      </c>
      <c r="R315" s="27" t="s">
        <v>30</v>
      </c>
      <c r="S315" s="34"/>
      <c r="T315" s="28"/>
    </row>
    <row r="316" spans="1:20" ht="21.75" customHeight="1" x14ac:dyDescent="0.25">
      <c r="A316" s="17" t="s">
        <v>363</v>
      </c>
      <c r="B316" s="18" t="s">
        <v>376</v>
      </c>
      <c r="C316" s="18" t="s">
        <v>170</v>
      </c>
      <c r="D316" s="18" t="s">
        <v>173</v>
      </c>
      <c r="E316" s="18" t="s">
        <v>25</v>
      </c>
      <c r="F316" s="19">
        <v>0.96620000000000006</v>
      </c>
      <c r="G316" s="20" t="s">
        <v>26</v>
      </c>
      <c r="H316" s="21">
        <v>42000</v>
      </c>
      <c r="I316" s="21">
        <v>0</v>
      </c>
      <c r="J316" s="21">
        <v>0</v>
      </c>
      <c r="K316" s="22">
        <f t="shared" si="18"/>
        <v>0</v>
      </c>
      <c r="L316" s="19">
        <f t="shared" ref="L316:L334" si="21">+J316/H316</f>
        <v>0</v>
      </c>
      <c r="M316" s="23" t="s">
        <v>27</v>
      </c>
      <c r="N316" s="24" t="s">
        <v>28</v>
      </c>
      <c r="O316" s="24" t="s">
        <v>29</v>
      </c>
      <c r="P316" s="25">
        <f t="shared" ref="P316:P325" si="22">+F316-L316</f>
        <v>0.96620000000000006</v>
      </c>
      <c r="Q316" s="26"/>
      <c r="R316" s="27" t="s">
        <v>30</v>
      </c>
      <c r="S316" s="34"/>
      <c r="T316" s="28"/>
    </row>
    <row r="317" spans="1:20" ht="21.75" customHeight="1" x14ac:dyDescent="0.25">
      <c r="A317" s="17" t="s">
        <v>363</v>
      </c>
      <c r="B317" s="18" t="s">
        <v>376</v>
      </c>
      <c r="C317" s="18" t="s">
        <v>165</v>
      </c>
      <c r="D317" s="18" t="s">
        <v>378</v>
      </c>
      <c r="E317" s="18" t="s">
        <v>25</v>
      </c>
      <c r="F317" s="19">
        <v>5.0000000000000001E-3</v>
      </c>
      <c r="G317" s="20" t="s">
        <v>27</v>
      </c>
      <c r="H317" s="21">
        <v>37900</v>
      </c>
      <c r="I317" s="21">
        <v>0</v>
      </c>
      <c r="J317" s="21">
        <v>0</v>
      </c>
      <c r="K317" s="22">
        <f t="shared" si="18"/>
        <v>0</v>
      </c>
      <c r="L317" s="19">
        <f t="shared" si="21"/>
        <v>0</v>
      </c>
      <c r="M317" s="23" t="s">
        <v>27</v>
      </c>
      <c r="N317" s="24" t="s">
        <v>28</v>
      </c>
      <c r="O317" s="24" t="s">
        <v>29</v>
      </c>
      <c r="P317" s="30"/>
      <c r="Q317" s="25">
        <f>+F317</f>
        <v>5.0000000000000001E-3</v>
      </c>
      <c r="R317" s="27" t="s">
        <v>30</v>
      </c>
      <c r="S317" s="34"/>
      <c r="T317" s="28"/>
    </row>
    <row r="318" spans="1:20" ht="96.75" customHeight="1" x14ac:dyDescent="0.25">
      <c r="A318" s="17" t="s">
        <v>363</v>
      </c>
      <c r="B318" s="18" t="s">
        <v>379</v>
      </c>
      <c r="C318" s="18" t="s">
        <v>170</v>
      </c>
      <c r="D318" s="18" t="s">
        <v>173</v>
      </c>
      <c r="E318" s="18" t="s">
        <v>25</v>
      </c>
      <c r="F318" s="19">
        <v>1</v>
      </c>
      <c r="G318" s="20" t="s">
        <v>26</v>
      </c>
      <c r="H318" s="21">
        <v>18320145.760000002</v>
      </c>
      <c r="I318" s="21">
        <v>6135259.2999999998</v>
      </c>
      <c r="J318" s="21">
        <v>2805902.46</v>
      </c>
      <c r="K318" s="22">
        <f t="shared" si="18"/>
        <v>0.33489140208674845</v>
      </c>
      <c r="L318" s="19">
        <f t="shared" si="21"/>
        <v>0.15315939604183584</v>
      </c>
      <c r="M318" s="23" t="s">
        <v>27</v>
      </c>
      <c r="N318" s="24" t="s">
        <v>48</v>
      </c>
      <c r="O318" s="24" t="s">
        <v>29</v>
      </c>
      <c r="P318" s="25">
        <f t="shared" si="22"/>
        <v>0.84684060395816418</v>
      </c>
      <c r="Q318" s="26"/>
      <c r="R318" s="27" t="s">
        <v>30</v>
      </c>
      <c r="S318" s="28" t="s">
        <v>380</v>
      </c>
      <c r="T318" s="28"/>
    </row>
    <row r="319" spans="1:20" ht="21.75" customHeight="1" x14ac:dyDescent="0.25">
      <c r="A319" s="17" t="s">
        <v>363</v>
      </c>
      <c r="B319" s="18" t="s">
        <v>379</v>
      </c>
      <c r="C319" s="18" t="s">
        <v>170</v>
      </c>
      <c r="D319" s="18" t="s">
        <v>171</v>
      </c>
      <c r="E319" s="18" t="s">
        <v>25</v>
      </c>
      <c r="F319" s="19">
        <v>1</v>
      </c>
      <c r="G319" s="20" t="s">
        <v>26</v>
      </c>
      <c r="H319" s="21">
        <v>221816.92</v>
      </c>
      <c r="I319" s="21">
        <v>106626.55</v>
      </c>
      <c r="J319" s="21">
        <v>82563.75</v>
      </c>
      <c r="K319" s="22">
        <f t="shared" si="18"/>
        <v>0.48069619756689436</v>
      </c>
      <c r="L319" s="19">
        <f t="shared" si="21"/>
        <v>0.37221574440759519</v>
      </c>
      <c r="M319" s="23" t="s">
        <v>27</v>
      </c>
      <c r="N319" s="24" t="s">
        <v>48</v>
      </c>
      <c r="O319" s="24" t="s">
        <v>29</v>
      </c>
      <c r="P319" s="25">
        <f t="shared" si="22"/>
        <v>0.62778425559240481</v>
      </c>
      <c r="Q319" s="26"/>
      <c r="R319" s="27" t="s">
        <v>30</v>
      </c>
      <c r="S319" s="28"/>
      <c r="T319" s="28"/>
    </row>
    <row r="320" spans="1:20" ht="21.75" customHeight="1" x14ac:dyDescent="0.25">
      <c r="A320" s="17" t="s">
        <v>381</v>
      </c>
      <c r="B320" s="18" t="s">
        <v>382</v>
      </c>
      <c r="C320" s="18" t="s">
        <v>383</v>
      </c>
      <c r="D320" s="18" t="s">
        <v>384</v>
      </c>
      <c r="E320" s="18" t="s">
        <v>25</v>
      </c>
      <c r="F320" s="19">
        <v>0.65280000000000005</v>
      </c>
      <c r="G320" s="20" t="s">
        <v>33</v>
      </c>
      <c r="H320" s="21">
        <v>951950.01</v>
      </c>
      <c r="I320" s="21">
        <v>813513.25</v>
      </c>
      <c r="J320" s="21">
        <v>758439.32</v>
      </c>
      <c r="K320" s="22">
        <f t="shared" si="18"/>
        <v>0.85457559898549718</v>
      </c>
      <c r="L320" s="19">
        <f t="shared" si="21"/>
        <v>0.79672179424631751</v>
      </c>
      <c r="M320" s="23" t="s">
        <v>61</v>
      </c>
      <c r="N320" s="24" t="s">
        <v>28</v>
      </c>
      <c r="O320" s="24" t="s">
        <v>29</v>
      </c>
      <c r="P320" s="30"/>
      <c r="Q320" s="25">
        <f>+F320</f>
        <v>0.65280000000000005</v>
      </c>
      <c r="R320" s="27" t="s">
        <v>30</v>
      </c>
      <c r="S320" s="34" t="s">
        <v>385</v>
      </c>
      <c r="T320" s="28"/>
    </row>
    <row r="321" spans="1:20" ht="21.75" customHeight="1" x14ac:dyDescent="0.25">
      <c r="A321" s="17" t="s">
        <v>381</v>
      </c>
      <c r="B321" s="18" t="s">
        <v>382</v>
      </c>
      <c r="C321" s="18" t="s">
        <v>383</v>
      </c>
      <c r="D321" s="18" t="s">
        <v>386</v>
      </c>
      <c r="E321" s="18" t="s">
        <v>25</v>
      </c>
      <c r="F321" s="19">
        <v>0.79959999999999998</v>
      </c>
      <c r="G321" s="20" t="s">
        <v>61</v>
      </c>
      <c r="H321" s="21">
        <v>3563031.25</v>
      </c>
      <c r="I321" s="21">
        <v>2705159.18</v>
      </c>
      <c r="J321" s="21">
        <v>2692512.17</v>
      </c>
      <c r="K321" s="22">
        <f t="shared" si="18"/>
        <v>0.75922970925388322</v>
      </c>
      <c r="L321" s="19">
        <f t="shared" si="21"/>
        <v>0.75568020067182962</v>
      </c>
      <c r="M321" s="23" t="s">
        <v>61</v>
      </c>
      <c r="N321" s="24" t="s">
        <v>28</v>
      </c>
      <c r="O321" s="24" t="s">
        <v>29</v>
      </c>
      <c r="P321" s="30"/>
      <c r="Q321" s="26"/>
      <c r="R321" s="26"/>
      <c r="S321" s="34"/>
      <c r="T321" s="28"/>
    </row>
    <row r="322" spans="1:20" ht="21.75" customHeight="1" x14ac:dyDescent="0.25">
      <c r="A322" s="17" t="s">
        <v>381</v>
      </c>
      <c r="B322" s="18" t="s">
        <v>382</v>
      </c>
      <c r="C322" s="18" t="s">
        <v>383</v>
      </c>
      <c r="D322" s="18" t="s">
        <v>387</v>
      </c>
      <c r="E322" s="18" t="s">
        <v>25</v>
      </c>
      <c r="F322" s="19">
        <v>0.57479999999999998</v>
      </c>
      <c r="G322" s="20" t="s">
        <v>33</v>
      </c>
      <c r="H322" s="21">
        <v>5712562.4000000004</v>
      </c>
      <c r="I322" s="21">
        <v>2609154.7799999998</v>
      </c>
      <c r="J322" s="21">
        <v>2576376.25</v>
      </c>
      <c r="K322" s="22">
        <f t="shared" si="18"/>
        <v>0.45673983009796087</v>
      </c>
      <c r="L322" s="19">
        <f t="shared" si="21"/>
        <v>0.45100185689000083</v>
      </c>
      <c r="M322" s="23" t="s">
        <v>27</v>
      </c>
      <c r="N322" s="24" t="s">
        <v>28</v>
      </c>
      <c r="O322" s="24" t="s">
        <v>29</v>
      </c>
      <c r="P322" s="30"/>
      <c r="Q322" s="25">
        <f>+F322</f>
        <v>0.57479999999999998</v>
      </c>
      <c r="R322" s="27" t="s">
        <v>30</v>
      </c>
      <c r="S322" s="34"/>
      <c r="T322" s="28"/>
    </row>
    <row r="323" spans="1:20" ht="21.75" customHeight="1" x14ac:dyDescent="0.25">
      <c r="A323" s="17" t="s">
        <v>381</v>
      </c>
      <c r="B323" s="18" t="s">
        <v>382</v>
      </c>
      <c r="C323" s="18" t="s">
        <v>383</v>
      </c>
      <c r="D323" s="18" t="s">
        <v>388</v>
      </c>
      <c r="E323" s="18" t="s">
        <v>25</v>
      </c>
      <c r="F323" s="19">
        <v>0.60049999999999992</v>
      </c>
      <c r="G323" s="20" t="s">
        <v>33</v>
      </c>
      <c r="H323" s="21">
        <v>854262.66</v>
      </c>
      <c r="I323" s="21">
        <v>663228.22</v>
      </c>
      <c r="J323" s="21">
        <v>539617.4</v>
      </c>
      <c r="K323" s="22">
        <f t="shared" si="18"/>
        <v>0.77637505541913765</v>
      </c>
      <c r="L323" s="19">
        <f t="shared" si="21"/>
        <v>0.63167621068676938</v>
      </c>
      <c r="M323" s="23" t="s">
        <v>33</v>
      </c>
      <c r="N323" s="24" t="s">
        <v>28</v>
      </c>
      <c r="O323" s="24" t="s">
        <v>29</v>
      </c>
      <c r="P323" s="30"/>
      <c r="Q323" s="25">
        <f>+F323</f>
        <v>0.60049999999999992</v>
      </c>
      <c r="R323" s="27" t="s">
        <v>30</v>
      </c>
      <c r="S323" s="34"/>
      <c r="T323" s="28"/>
    </row>
    <row r="324" spans="1:20" ht="21.75" customHeight="1" x14ac:dyDescent="0.25">
      <c r="A324" s="17" t="s">
        <v>381</v>
      </c>
      <c r="B324" s="18" t="s">
        <v>382</v>
      </c>
      <c r="C324" s="18" t="s">
        <v>383</v>
      </c>
      <c r="D324" s="18" t="s">
        <v>389</v>
      </c>
      <c r="E324" s="18" t="s">
        <v>25</v>
      </c>
      <c r="F324" s="19">
        <v>0.84439999999999993</v>
      </c>
      <c r="G324" s="20" t="s">
        <v>61</v>
      </c>
      <c r="H324" s="21">
        <v>1085744.8</v>
      </c>
      <c r="I324" s="21">
        <v>967381.55</v>
      </c>
      <c r="J324" s="21">
        <v>963737.53</v>
      </c>
      <c r="K324" s="22">
        <f t="shared" si="18"/>
        <v>0.89098428102073346</v>
      </c>
      <c r="L324" s="19">
        <f t="shared" si="21"/>
        <v>0.88762804113821225</v>
      </c>
      <c r="M324" s="23" t="s">
        <v>26</v>
      </c>
      <c r="N324" s="24" t="s">
        <v>28</v>
      </c>
      <c r="O324" s="24" t="s">
        <v>29</v>
      </c>
      <c r="P324" s="30"/>
      <c r="Q324" s="26"/>
      <c r="R324" s="26"/>
      <c r="S324" s="34"/>
      <c r="T324" s="28"/>
    </row>
    <row r="325" spans="1:20" ht="21.75" customHeight="1" x14ac:dyDescent="0.25">
      <c r="A325" s="17" t="s">
        <v>381</v>
      </c>
      <c r="B325" s="18" t="s">
        <v>382</v>
      </c>
      <c r="C325" s="18" t="s">
        <v>383</v>
      </c>
      <c r="D325" s="18" t="s">
        <v>390</v>
      </c>
      <c r="E325" s="18" t="s">
        <v>25</v>
      </c>
      <c r="F325" s="19">
        <v>0.91639999999999999</v>
      </c>
      <c r="G325" s="20" t="s">
        <v>26</v>
      </c>
      <c r="H325" s="21">
        <v>1622329.89</v>
      </c>
      <c r="I325" s="21">
        <v>926771.66</v>
      </c>
      <c r="J325" s="21">
        <v>921176.72</v>
      </c>
      <c r="K325" s="22">
        <f t="shared" si="18"/>
        <v>0.5712596838119034</v>
      </c>
      <c r="L325" s="19">
        <f t="shared" si="21"/>
        <v>0.56781097708801997</v>
      </c>
      <c r="M325" s="23" t="s">
        <v>33</v>
      </c>
      <c r="N325" s="24" t="s">
        <v>28</v>
      </c>
      <c r="O325" s="24" t="s">
        <v>29</v>
      </c>
      <c r="P325" s="25">
        <f t="shared" si="22"/>
        <v>0.34858902291198002</v>
      </c>
      <c r="Q325" s="26"/>
      <c r="R325" s="27" t="s">
        <v>30</v>
      </c>
      <c r="S325" s="34"/>
      <c r="T325" s="28"/>
    </row>
    <row r="326" spans="1:20" ht="21.75" customHeight="1" x14ac:dyDescent="0.25">
      <c r="A326" s="17" t="s">
        <v>381</v>
      </c>
      <c r="B326" s="18" t="s">
        <v>391</v>
      </c>
      <c r="C326" s="18" t="s">
        <v>392</v>
      </c>
      <c r="D326" s="18" t="s">
        <v>393</v>
      </c>
      <c r="E326" s="18" t="s">
        <v>25</v>
      </c>
      <c r="F326" s="19">
        <v>1</v>
      </c>
      <c r="G326" s="20" t="s">
        <v>26</v>
      </c>
      <c r="H326" s="21">
        <v>315465.71999999997</v>
      </c>
      <c r="I326" s="21">
        <v>315465.71999999997</v>
      </c>
      <c r="J326" s="21">
        <v>315465.71999999997</v>
      </c>
      <c r="K326" s="22">
        <f t="shared" si="18"/>
        <v>1</v>
      </c>
      <c r="L326" s="19">
        <f t="shared" si="21"/>
        <v>1</v>
      </c>
      <c r="M326" s="23" t="s">
        <v>26</v>
      </c>
      <c r="N326" s="24" t="s">
        <v>48</v>
      </c>
      <c r="O326" s="24" t="s">
        <v>148</v>
      </c>
      <c r="P326" s="30"/>
      <c r="Q326" s="26"/>
      <c r="R326" s="26"/>
      <c r="S326" s="28"/>
      <c r="T326" s="28"/>
    </row>
    <row r="327" spans="1:20" ht="21.75" customHeight="1" x14ac:dyDescent="0.25">
      <c r="A327" s="17" t="s">
        <v>381</v>
      </c>
      <c r="B327" s="18" t="s">
        <v>391</v>
      </c>
      <c r="C327" s="18" t="s">
        <v>394</v>
      </c>
      <c r="D327" s="18" t="s">
        <v>395</v>
      </c>
      <c r="E327" s="18" t="s">
        <v>25</v>
      </c>
      <c r="F327" s="19">
        <v>0.875</v>
      </c>
      <c r="G327" s="20" t="s">
        <v>26</v>
      </c>
      <c r="H327" s="21">
        <v>1176931.25</v>
      </c>
      <c r="I327" s="21">
        <v>1174135.43</v>
      </c>
      <c r="J327" s="21">
        <v>1089725.78</v>
      </c>
      <c r="K327" s="22">
        <f t="shared" si="18"/>
        <v>0.99762448316331132</v>
      </c>
      <c r="L327" s="19">
        <f t="shared" si="21"/>
        <v>0.92590436357263861</v>
      </c>
      <c r="M327" s="23" t="s">
        <v>26</v>
      </c>
      <c r="N327" s="24" t="s">
        <v>28</v>
      </c>
      <c r="O327" s="24" t="s">
        <v>29</v>
      </c>
      <c r="P327" s="30"/>
      <c r="Q327" s="26"/>
      <c r="R327" s="26"/>
      <c r="S327" s="28"/>
      <c r="T327" s="28"/>
    </row>
    <row r="328" spans="1:20" ht="21.75" customHeight="1" x14ac:dyDescent="0.25">
      <c r="A328" s="17" t="s">
        <v>381</v>
      </c>
      <c r="B328" s="18" t="s">
        <v>391</v>
      </c>
      <c r="C328" s="18" t="s">
        <v>392</v>
      </c>
      <c r="D328" s="18" t="s">
        <v>396</v>
      </c>
      <c r="E328" s="18" t="s">
        <v>25</v>
      </c>
      <c r="F328" s="19">
        <v>0.92859999999999998</v>
      </c>
      <c r="G328" s="20" t="s">
        <v>26</v>
      </c>
      <c r="H328" s="21">
        <v>707477.04</v>
      </c>
      <c r="I328" s="21">
        <v>83739</v>
      </c>
      <c r="J328" s="21">
        <v>83739</v>
      </c>
      <c r="K328" s="22">
        <f>+I328/H328</f>
        <v>0.11836285174710404</v>
      </c>
      <c r="L328" s="19">
        <f>+J328/H328</f>
        <v>0.11836285174710404</v>
      </c>
      <c r="M328" s="23" t="s">
        <v>27</v>
      </c>
      <c r="N328" s="24" t="s">
        <v>28</v>
      </c>
      <c r="O328" s="24" t="s">
        <v>29</v>
      </c>
      <c r="P328" s="25">
        <f>+F328-L328</f>
        <v>0.81023714825289594</v>
      </c>
      <c r="Q328" s="26"/>
      <c r="R328" s="59" t="s">
        <v>30</v>
      </c>
      <c r="S328" s="28" t="s">
        <v>397</v>
      </c>
      <c r="T328" s="28"/>
    </row>
    <row r="329" spans="1:20" ht="21.75" customHeight="1" x14ac:dyDescent="0.25">
      <c r="A329" s="17" t="s">
        <v>381</v>
      </c>
      <c r="B329" s="18" t="s">
        <v>391</v>
      </c>
      <c r="C329" s="18" t="s">
        <v>392</v>
      </c>
      <c r="D329" s="18" t="s">
        <v>398</v>
      </c>
      <c r="E329" s="18" t="s">
        <v>25</v>
      </c>
      <c r="F329" s="19">
        <v>0.95620000000000005</v>
      </c>
      <c r="G329" s="20" t="s">
        <v>26</v>
      </c>
      <c r="H329" s="21">
        <v>28003832.940000001</v>
      </c>
      <c r="I329" s="21">
        <v>27261037.100000001</v>
      </c>
      <c r="J329" s="21">
        <v>26769873.52</v>
      </c>
      <c r="K329" s="22">
        <f t="shared" si="18"/>
        <v>0.9734752081405611</v>
      </c>
      <c r="L329" s="19">
        <f t="shared" si="21"/>
        <v>0.95593605265951131</v>
      </c>
      <c r="M329" s="23" t="s">
        <v>26</v>
      </c>
      <c r="N329" s="24" t="s">
        <v>28</v>
      </c>
      <c r="O329" s="24" t="s">
        <v>29</v>
      </c>
      <c r="P329" s="30"/>
      <c r="Q329" s="26"/>
      <c r="R329" s="26"/>
      <c r="S329" s="28"/>
      <c r="T329" s="28"/>
    </row>
    <row r="330" spans="1:20" ht="21.75" customHeight="1" x14ac:dyDescent="0.25">
      <c r="A330" s="17" t="s">
        <v>381</v>
      </c>
      <c r="B330" s="18" t="s">
        <v>391</v>
      </c>
      <c r="C330" s="18" t="s">
        <v>394</v>
      </c>
      <c r="D330" s="18" t="s">
        <v>399</v>
      </c>
      <c r="E330" s="18" t="s">
        <v>25</v>
      </c>
      <c r="F330" s="19">
        <v>1</v>
      </c>
      <c r="G330" s="20" t="s">
        <v>26</v>
      </c>
      <c r="H330" s="21">
        <v>12527997.810000001</v>
      </c>
      <c r="I330" s="21">
        <v>11930522.93</v>
      </c>
      <c r="J330" s="21">
        <v>11224341.9</v>
      </c>
      <c r="K330" s="22">
        <f t="shared" si="18"/>
        <v>0.95230882946650186</v>
      </c>
      <c r="L330" s="19">
        <f t="shared" si="21"/>
        <v>0.89594060202026804</v>
      </c>
      <c r="M330" s="23" t="s">
        <v>26</v>
      </c>
      <c r="N330" s="24" t="s">
        <v>48</v>
      </c>
      <c r="O330" s="24" t="s">
        <v>49</v>
      </c>
      <c r="P330" s="30"/>
      <c r="Q330" s="26"/>
      <c r="R330" s="26"/>
      <c r="S330" s="28"/>
      <c r="T330" s="28"/>
    </row>
    <row r="331" spans="1:20" ht="21.75" customHeight="1" x14ac:dyDescent="0.25">
      <c r="A331" s="17" t="s">
        <v>381</v>
      </c>
      <c r="B331" s="18" t="s">
        <v>391</v>
      </c>
      <c r="C331" s="18" t="s">
        <v>394</v>
      </c>
      <c r="D331" s="18" t="s">
        <v>400</v>
      </c>
      <c r="E331" s="18" t="s">
        <v>25</v>
      </c>
      <c r="F331" s="19">
        <v>0.89</v>
      </c>
      <c r="G331" s="20" t="s">
        <v>26</v>
      </c>
      <c r="H331" s="21">
        <v>66481.179999999993</v>
      </c>
      <c r="I331" s="21">
        <v>36481.18</v>
      </c>
      <c r="J331" s="21">
        <v>6300.42</v>
      </c>
      <c r="K331" s="22">
        <f t="shared" si="18"/>
        <v>0.54874447174373264</v>
      </c>
      <c r="L331" s="19">
        <f t="shared" si="21"/>
        <v>9.4769978511211758E-2</v>
      </c>
      <c r="M331" s="23" t="s">
        <v>27</v>
      </c>
      <c r="N331" s="24" t="s">
        <v>28</v>
      </c>
      <c r="O331" s="24" t="s">
        <v>29</v>
      </c>
      <c r="P331" s="25">
        <f t="shared" ref="P331" si="23">+F331-L331</f>
        <v>0.7952300214887883</v>
      </c>
      <c r="Q331" s="26"/>
      <c r="R331" s="27" t="s">
        <v>30</v>
      </c>
      <c r="S331" s="34" t="s">
        <v>401</v>
      </c>
      <c r="T331" s="60"/>
    </row>
    <row r="332" spans="1:20" ht="21.75" customHeight="1" x14ac:dyDescent="0.25">
      <c r="A332" s="17" t="s">
        <v>381</v>
      </c>
      <c r="B332" s="18" t="s">
        <v>402</v>
      </c>
      <c r="C332" s="18" t="s">
        <v>403</v>
      </c>
      <c r="D332" s="18" t="s">
        <v>404</v>
      </c>
      <c r="E332" s="18" t="s">
        <v>25</v>
      </c>
      <c r="F332" s="19">
        <v>0.14000000000000001</v>
      </c>
      <c r="G332" s="20" t="s">
        <v>27</v>
      </c>
      <c r="H332" s="61">
        <v>4931516.5599999996</v>
      </c>
      <c r="I332" s="61">
        <v>937117.56</v>
      </c>
      <c r="J332" s="61">
        <v>937117.56</v>
      </c>
      <c r="K332" s="62">
        <f>+I332/H332</f>
        <v>0.19002624215054853</v>
      </c>
      <c r="L332" s="63">
        <f>+J332/H332</f>
        <v>0.19002624215054853</v>
      </c>
      <c r="M332" s="23" t="s">
        <v>27</v>
      </c>
      <c r="N332" s="24" t="s">
        <v>28</v>
      </c>
      <c r="O332" s="24" t="s">
        <v>29</v>
      </c>
      <c r="P332" s="64"/>
      <c r="Q332" s="65"/>
      <c r="R332" s="27" t="s">
        <v>30</v>
      </c>
      <c r="S332" s="34"/>
      <c r="T332" s="28"/>
    </row>
    <row r="333" spans="1:20" ht="21.75" customHeight="1" x14ac:dyDescent="0.25">
      <c r="A333" s="17" t="s">
        <v>381</v>
      </c>
      <c r="B333" s="18" t="s">
        <v>402</v>
      </c>
      <c r="C333" s="18" t="s">
        <v>403</v>
      </c>
      <c r="D333" s="18" t="s">
        <v>405</v>
      </c>
      <c r="E333" s="18" t="s">
        <v>25</v>
      </c>
      <c r="F333" s="19">
        <v>0</v>
      </c>
      <c r="G333" s="20" t="s">
        <v>27</v>
      </c>
      <c r="H333" s="66"/>
      <c r="I333" s="66"/>
      <c r="J333" s="66"/>
      <c r="K333" s="67"/>
      <c r="L333" s="63"/>
      <c r="M333" s="23" t="s">
        <v>27</v>
      </c>
      <c r="N333" s="24" t="s">
        <v>28</v>
      </c>
      <c r="O333" s="24" t="s">
        <v>29</v>
      </c>
      <c r="P333" s="68"/>
      <c r="Q333" s="65"/>
      <c r="R333" s="27" t="s">
        <v>30</v>
      </c>
      <c r="S333" s="34"/>
      <c r="T333" s="28"/>
    </row>
    <row r="334" spans="1:20" ht="21.75" customHeight="1" x14ac:dyDescent="0.25">
      <c r="A334" s="17" t="s">
        <v>381</v>
      </c>
      <c r="B334" s="18" t="s">
        <v>406</v>
      </c>
      <c r="C334" s="18" t="s">
        <v>184</v>
      </c>
      <c r="D334" s="18" t="s">
        <v>407</v>
      </c>
      <c r="E334" s="18" t="s">
        <v>25</v>
      </c>
      <c r="F334" s="19">
        <v>1</v>
      </c>
      <c r="G334" s="20" t="s">
        <v>26</v>
      </c>
      <c r="H334" s="21">
        <v>734940.71</v>
      </c>
      <c r="I334" s="21">
        <v>614462.06999999995</v>
      </c>
      <c r="J334" s="21">
        <v>614462.06999999995</v>
      </c>
      <c r="K334" s="69">
        <f t="shared" si="18"/>
        <v>0.83607025932744972</v>
      </c>
      <c r="L334" s="70">
        <f t="shared" si="21"/>
        <v>0.83607025932744972</v>
      </c>
      <c r="M334" s="23" t="s">
        <v>61</v>
      </c>
      <c r="N334" s="24" t="s">
        <v>48</v>
      </c>
      <c r="O334" s="24" t="s">
        <v>49</v>
      </c>
      <c r="P334" s="30"/>
      <c r="Q334" s="26"/>
      <c r="R334" s="26"/>
      <c r="S334" s="60"/>
      <c r="T334" s="60"/>
    </row>
    <row r="335" spans="1:20" ht="21.75" customHeight="1" x14ac:dyDescent="0.25">
      <c r="A335" s="17" t="s">
        <v>381</v>
      </c>
      <c r="B335" s="18" t="s">
        <v>406</v>
      </c>
      <c r="C335" s="18" t="s">
        <v>184</v>
      </c>
      <c r="D335" s="18" t="s">
        <v>408</v>
      </c>
      <c r="E335" s="18" t="s">
        <v>25</v>
      </c>
      <c r="F335" s="19">
        <v>1</v>
      </c>
      <c r="G335" s="20" t="s">
        <v>26</v>
      </c>
      <c r="H335" s="21">
        <v>0</v>
      </c>
      <c r="I335" s="21">
        <v>0</v>
      </c>
      <c r="J335" s="21">
        <v>0</v>
      </c>
      <c r="K335" s="19" t="s">
        <v>39</v>
      </c>
      <c r="L335" s="19" t="s">
        <v>39</v>
      </c>
      <c r="M335" s="23" t="s">
        <v>40</v>
      </c>
      <c r="N335" s="24" t="s">
        <v>48</v>
      </c>
      <c r="O335" s="24" t="s">
        <v>40</v>
      </c>
      <c r="P335" s="30"/>
      <c r="Q335" s="26"/>
      <c r="R335" s="26"/>
      <c r="S335" s="60"/>
      <c r="T335" s="60"/>
    </row>
    <row r="336" spans="1:20" ht="21.75" customHeight="1" x14ac:dyDescent="0.25">
      <c r="A336" s="17" t="s">
        <v>381</v>
      </c>
      <c r="B336" s="18" t="s">
        <v>406</v>
      </c>
      <c r="C336" s="18" t="s">
        <v>184</v>
      </c>
      <c r="D336" s="18" t="s">
        <v>409</v>
      </c>
      <c r="E336" s="18" t="s">
        <v>25</v>
      </c>
      <c r="F336" s="19">
        <v>0.88890000000000002</v>
      </c>
      <c r="G336" s="20" t="s">
        <v>26</v>
      </c>
      <c r="H336" s="21">
        <v>0</v>
      </c>
      <c r="I336" s="21">
        <v>0</v>
      </c>
      <c r="J336" s="21">
        <v>0</v>
      </c>
      <c r="K336" s="19" t="s">
        <v>39</v>
      </c>
      <c r="L336" s="19" t="s">
        <v>39</v>
      </c>
      <c r="M336" s="23" t="s">
        <v>40</v>
      </c>
      <c r="N336" s="24" t="s">
        <v>28</v>
      </c>
      <c r="O336" s="24" t="s">
        <v>40</v>
      </c>
      <c r="P336" s="30"/>
      <c r="Q336" s="26"/>
      <c r="R336" s="26"/>
      <c r="S336" s="60"/>
      <c r="T336" s="60"/>
    </row>
    <row r="337" spans="1:24" s="76" customFormat="1" ht="20.25" x14ac:dyDescent="0.3">
      <c r="A337" s="71"/>
      <c r="B337" s="71"/>
      <c r="C337" s="71"/>
      <c r="D337" s="71"/>
      <c r="E337" s="71"/>
      <c r="F337" s="72"/>
      <c r="G337" s="73" t="s">
        <v>410</v>
      </c>
      <c r="H337" s="74">
        <f>SUM(H3:H336)</f>
        <v>793333889.83000004</v>
      </c>
      <c r="I337" s="74">
        <f>SUM(I3:I336)</f>
        <v>632490651.71999991</v>
      </c>
      <c r="J337" s="74">
        <f>SUM(J3:J336)</f>
        <v>510169997.23000002</v>
      </c>
      <c r="K337" s="74"/>
      <c r="L337" s="73"/>
      <c r="M337" s="73"/>
      <c r="N337" s="73"/>
      <c r="O337" s="73"/>
      <c r="P337" s="73"/>
      <c r="Q337" s="73"/>
      <c r="R337" s="73"/>
      <c r="S337" s="75"/>
      <c r="T337" s="75"/>
    </row>
    <row r="338" spans="1:24" s="83" customFormat="1" ht="21" thickBot="1" x14ac:dyDescent="0.35">
      <c r="A338" s="77"/>
      <c r="B338" s="77"/>
      <c r="C338" s="77"/>
      <c r="D338" s="77"/>
      <c r="E338" s="77"/>
      <c r="F338" s="78"/>
      <c r="G338" s="79"/>
      <c r="H338" s="80"/>
      <c r="I338" s="81"/>
      <c r="J338" s="81"/>
      <c r="K338" s="81"/>
      <c r="L338" s="79"/>
      <c r="M338" s="79"/>
      <c r="N338" s="79"/>
      <c r="O338" s="79"/>
      <c r="P338" s="79"/>
      <c r="Q338" s="79"/>
      <c r="R338" s="79"/>
      <c r="S338" s="82"/>
      <c r="T338" s="82"/>
    </row>
    <row r="339" spans="1:24" s="83" customFormat="1" ht="60.75" customHeight="1" thickBot="1" x14ac:dyDescent="0.35">
      <c r="A339" s="77"/>
      <c r="B339" s="77"/>
      <c r="C339" s="77"/>
      <c r="D339" s="77"/>
      <c r="E339" s="77"/>
      <c r="F339" s="84"/>
      <c r="G339" s="85" t="s">
        <v>411</v>
      </c>
      <c r="H339" s="86">
        <v>506384382.5200001</v>
      </c>
      <c r="I339" s="87">
        <v>459601395.83000004</v>
      </c>
      <c r="J339" s="87">
        <v>447552830.51000005</v>
      </c>
      <c r="K339" s="81"/>
      <c r="L339" s="79"/>
      <c r="M339" s="79"/>
      <c r="N339" s="79"/>
      <c r="O339" s="79"/>
      <c r="P339" s="79"/>
      <c r="Q339" s="79"/>
      <c r="R339" s="79"/>
      <c r="S339" s="82"/>
      <c r="T339" s="82"/>
    </row>
    <row r="340" spans="1:24" s="83" customFormat="1" ht="21" thickBot="1" x14ac:dyDescent="0.35">
      <c r="A340" s="77"/>
      <c r="B340" s="77"/>
      <c r="C340" s="77"/>
      <c r="D340" s="77"/>
      <c r="E340" s="77"/>
      <c r="F340" s="78"/>
      <c r="G340" s="88"/>
      <c r="H340" s="89"/>
      <c r="I340" s="89"/>
      <c r="J340" s="89"/>
      <c r="K340" s="89"/>
      <c r="L340" s="79"/>
      <c r="M340" s="79"/>
      <c r="N340" s="79"/>
      <c r="O340" s="79"/>
      <c r="P340" s="79"/>
      <c r="Q340" s="79"/>
      <c r="R340" s="79"/>
      <c r="S340" s="82"/>
      <c r="T340" s="82"/>
    </row>
    <row r="341" spans="1:24" s="83" customFormat="1" ht="43.5" customHeight="1" thickBot="1" x14ac:dyDescent="0.35">
      <c r="A341" s="77"/>
      <c r="B341" s="77"/>
      <c r="C341" s="77"/>
      <c r="D341" s="77"/>
      <c r="E341" s="77"/>
      <c r="F341" s="84"/>
      <c r="G341" s="90" t="s">
        <v>412</v>
      </c>
      <c r="H341" s="91">
        <f>+H337+H339</f>
        <v>1299718272.3500001</v>
      </c>
      <c r="I341" s="92">
        <f t="shared" ref="I341:J341" si="24">+I337+I339</f>
        <v>1092092047.55</v>
      </c>
      <c r="J341" s="93">
        <f t="shared" si="24"/>
        <v>957722827.74000001</v>
      </c>
      <c r="K341" s="89"/>
      <c r="L341" s="79"/>
      <c r="M341" s="79"/>
      <c r="N341" s="79"/>
      <c r="O341" s="79"/>
      <c r="P341" s="79"/>
      <c r="Q341" s="79"/>
      <c r="R341" s="79"/>
      <c r="S341" s="94"/>
      <c r="T341" s="82"/>
    </row>
    <row r="342" spans="1:24" x14ac:dyDescent="0.25">
      <c r="G342" s="96"/>
      <c r="H342" s="97"/>
      <c r="I342" s="97"/>
      <c r="J342" s="97"/>
      <c r="K342" s="97"/>
      <c r="T342" s="100"/>
      <c r="U342" s="101"/>
      <c r="V342" s="101"/>
      <c r="W342" s="101"/>
      <c r="X342" s="101"/>
    </row>
    <row r="343" spans="1:24" x14ac:dyDescent="0.25">
      <c r="G343" s="96"/>
      <c r="H343" s="97"/>
      <c r="I343" s="97"/>
      <c r="J343" s="97"/>
      <c r="K343" s="97"/>
      <c r="S343" s="100"/>
      <c r="T343" s="100"/>
      <c r="U343" s="101"/>
      <c r="V343" s="101"/>
      <c r="W343" s="101"/>
      <c r="X343" s="101"/>
    </row>
    <row r="344" spans="1:24" x14ac:dyDescent="0.25">
      <c r="G344" s="96"/>
      <c r="H344" s="97"/>
      <c r="I344" s="97"/>
      <c r="J344" s="97"/>
      <c r="K344" s="97"/>
      <c r="S344" s="100"/>
      <c r="T344" s="102"/>
      <c r="U344" s="101"/>
      <c r="V344" s="101"/>
      <c r="W344" s="101"/>
      <c r="X344" s="101"/>
    </row>
    <row r="345" spans="1:24" x14ac:dyDescent="0.25">
      <c r="G345" s="96"/>
      <c r="H345" s="97"/>
      <c r="I345" s="97"/>
      <c r="J345" s="97"/>
      <c r="K345" s="97"/>
      <c r="S345" s="100"/>
      <c r="T345" s="100"/>
      <c r="U345" s="101"/>
      <c r="V345" s="101"/>
      <c r="W345" s="101"/>
      <c r="X345" s="101"/>
    </row>
    <row r="346" spans="1:24" x14ac:dyDescent="0.25">
      <c r="G346" s="96"/>
      <c r="H346" s="97"/>
      <c r="I346" s="97"/>
      <c r="J346" s="97"/>
      <c r="K346" s="97"/>
    </row>
    <row r="347" spans="1:24" x14ac:dyDescent="0.25">
      <c r="G347" s="96"/>
      <c r="H347" s="97"/>
      <c r="I347" s="97"/>
      <c r="J347" s="97"/>
      <c r="K347" s="97"/>
    </row>
    <row r="348" spans="1:24" x14ac:dyDescent="0.25">
      <c r="G348" s="96"/>
      <c r="H348" s="97"/>
      <c r="I348" s="97"/>
      <c r="J348" s="97"/>
      <c r="K348" s="97"/>
    </row>
    <row r="349" spans="1:24" s="47" customFormat="1" x14ac:dyDescent="0.25">
      <c r="F349" s="95"/>
      <c r="G349" s="96"/>
      <c r="H349" s="97"/>
      <c r="I349" s="97"/>
      <c r="J349" s="97"/>
      <c r="K349" s="97"/>
      <c r="L349" s="98"/>
      <c r="M349" s="98"/>
      <c r="N349" s="98"/>
      <c r="O349" s="98"/>
      <c r="P349" s="98"/>
      <c r="Q349" s="98"/>
      <c r="R349" s="98"/>
      <c r="S349" s="99"/>
      <c r="T349" s="99"/>
      <c r="U349" s="29"/>
      <c r="V349" s="29"/>
      <c r="W349" s="29"/>
      <c r="X349" s="29"/>
    </row>
    <row r="350" spans="1:24" s="47" customFormat="1" x14ac:dyDescent="0.25">
      <c r="F350" s="95"/>
      <c r="G350" s="96"/>
      <c r="H350" s="97"/>
      <c r="I350" s="97"/>
      <c r="J350" s="97"/>
      <c r="K350" s="97"/>
      <c r="L350" s="98"/>
      <c r="M350" s="98"/>
      <c r="N350" s="98"/>
      <c r="O350" s="98"/>
      <c r="P350" s="98"/>
      <c r="Q350" s="98"/>
      <c r="R350" s="98"/>
      <c r="S350" s="99"/>
      <c r="T350" s="99"/>
      <c r="U350" s="29"/>
      <c r="V350" s="29"/>
      <c r="W350" s="29"/>
      <c r="X350" s="29"/>
    </row>
    <row r="351" spans="1:24" s="47" customFormat="1" x14ac:dyDescent="0.25">
      <c r="F351" s="95"/>
      <c r="G351" s="96"/>
      <c r="H351" s="103"/>
      <c r="I351" s="103"/>
      <c r="J351" s="103"/>
      <c r="K351" s="103"/>
      <c r="L351" s="98"/>
      <c r="M351" s="98"/>
      <c r="N351" s="98"/>
      <c r="O351" s="98"/>
      <c r="P351" s="98"/>
      <c r="Q351" s="98"/>
      <c r="R351" s="98"/>
      <c r="S351" s="99"/>
      <c r="T351" s="99"/>
      <c r="U351" s="29"/>
      <c r="V351" s="29"/>
      <c r="W351" s="29"/>
      <c r="X351" s="29"/>
    </row>
    <row r="352" spans="1:24" s="47" customFormat="1" x14ac:dyDescent="0.25">
      <c r="D352" s="104"/>
      <c r="F352" s="95"/>
      <c r="G352" s="96"/>
      <c r="H352" s="97"/>
      <c r="I352" s="97"/>
      <c r="J352" s="97"/>
      <c r="K352" s="97"/>
      <c r="L352" s="98"/>
      <c r="M352" s="98"/>
      <c r="N352" s="98"/>
      <c r="O352" s="98"/>
      <c r="P352" s="98"/>
      <c r="Q352" s="98"/>
      <c r="R352" s="98"/>
      <c r="S352" s="99"/>
      <c r="T352" s="99"/>
      <c r="U352" s="29"/>
      <c r="V352" s="29"/>
      <c r="W352" s="29"/>
      <c r="X352" s="29"/>
    </row>
    <row r="353" spans="4:24" s="47" customFormat="1" x14ac:dyDescent="0.25">
      <c r="D353" s="104"/>
      <c r="F353" s="95"/>
      <c r="G353" s="96"/>
      <c r="H353" s="97"/>
      <c r="I353" s="97"/>
      <c r="J353" s="97"/>
      <c r="K353" s="97"/>
      <c r="L353" s="98"/>
      <c r="M353" s="98"/>
      <c r="N353" s="98"/>
      <c r="O353" s="98"/>
      <c r="P353" s="98"/>
      <c r="Q353" s="98"/>
      <c r="R353" s="98"/>
      <c r="S353" s="99"/>
      <c r="T353" s="99"/>
      <c r="U353" s="29"/>
      <c r="V353" s="29"/>
      <c r="W353" s="29"/>
      <c r="X353" s="29"/>
    </row>
    <row r="354" spans="4:24" s="47" customFormat="1" x14ac:dyDescent="0.25">
      <c r="D354" s="104"/>
      <c r="F354" s="95"/>
      <c r="G354" s="96"/>
      <c r="H354" s="97"/>
      <c r="I354" s="97"/>
      <c r="J354" s="97"/>
      <c r="K354" s="97"/>
      <c r="L354" s="98"/>
      <c r="M354" s="98"/>
      <c r="N354" s="98"/>
      <c r="O354" s="98"/>
      <c r="P354" s="98"/>
      <c r="Q354" s="98"/>
      <c r="R354" s="98"/>
      <c r="S354" s="99"/>
      <c r="T354" s="99"/>
      <c r="U354" s="29"/>
      <c r="V354" s="29"/>
      <c r="W354" s="29"/>
      <c r="X354" s="29"/>
    </row>
    <row r="355" spans="4:24" s="47" customFormat="1" x14ac:dyDescent="0.25">
      <c r="D355" s="104"/>
      <c r="F355" s="95"/>
      <c r="G355" s="96"/>
      <c r="H355" s="97"/>
      <c r="I355" s="97"/>
      <c r="J355" s="97"/>
      <c r="K355" s="97"/>
      <c r="L355" s="98"/>
      <c r="M355" s="98"/>
      <c r="N355" s="98"/>
      <c r="O355" s="98"/>
      <c r="P355" s="98"/>
      <c r="Q355" s="98"/>
      <c r="R355" s="98"/>
      <c r="S355" s="99"/>
      <c r="T355" s="99"/>
      <c r="U355" s="29"/>
      <c r="V355" s="29"/>
      <c r="W355" s="29"/>
      <c r="X355" s="29"/>
    </row>
    <row r="356" spans="4:24" s="47" customFormat="1" x14ac:dyDescent="0.25">
      <c r="D356" s="104"/>
      <c r="F356" s="95"/>
      <c r="G356" s="96"/>
      <c r="H356" s="97"/>
      <c r="I356" s="97"/>
      <c r="J356" s="97"/>
      <c r="K356" s="97"/>
      <c r="L356" s="98"/>
      <c r="M356" s="98"/>
      <c r="N356" s="98"/>
      <c r="O356" s="98"/>
      <c r="P356" s="98"/>
      <c r="Q356" s="98"/>
      <c r="R356" s="98"/>
      <c r="S356" s="99"/>
      <c r="T356" s="99"/>
      <c r="U356" s="29"/>
      <c r="V356" s="29"/>
      <c r="W356" s="29"/>
      <c r="X356" s="29"/>
    </row>
    <row r="357" spans="4:24" s="47" customFormat="1" x14ac:dyDescent="0.25">
      <c r="D357" s="104"/>
      <c r="F357" s="95"/>
      <c r="G357" s="96"/>
      <c r="H357" s="97"/>
      <c r="I357" s="97"/>
      <c r="J357" s="97"/>
      <c r="K357" s="97"/>
      <c r="L357" s="98"/>
      <c r="M357" s="98"/>
      <c r="N357" s="98"/>
      <c r="O357" s="98"/>
      <c r="P357" s="98"/>
      <c r="Q357" s="98"/>
      <c r="R357" s="98"/>
      <c r="S357" s="99"/>
      <c r="T357" s="99"/>
      <c r="U357" s="29"/>
      <c r="V357" s="29"/>
      <c r="W357" s="29"/>
      <c r="X357" s="29"/>
    </row>
    <row r="358" spans="4:24" s="47" customFormat="1" x14ac:dyDescent="0.25">
      <c r="D358" s="104"/>
      <c r="F358" s="95"/>
      <c r="G358" s="96"/>
      <c r="H358" s="97"/>
      <c r="I358" s="97"/>
      <c r="J358" s="97"/>
      <c r="K358" s="97"/>
      <c r="L358" s="98"/>
      <c r="M358" s="98"/>
      <c r="N358" s="98"/>
      <c r="O358" s="98"/>
      <c r="P358" s="98"/>
      <c r="Q358" s="98"/>
      <c r="R358" s="98"/>
      <c r="S358" s="99"/>
      <c r="T358" s="99"/>
      <c r="U358" s="29"/>
      <c r="V358" s="29"/>
      <c r="W358" s="29"/>
      <c r="X358" s="29"/>
    </row>
    <row r="359" spans="4:24" s="47" customFormat="1" x14ac:dyDescent="0.25">
      <c r="D359" s="104"/>
      <c r="F359" s="95"/>
      <c r="G359" s="98"/>
      <c r="H359" s="105"/>
      <c r="I359" s="105"/>
      <c r="J359" s="105"/>
      <c r="K359" s="97"/>
      <c r="L359" s="98"/>
      <c r="M359" s="98"/>
      <c r="N359" s="98"/>
      <c r="O359" s="98"/>
      <c r="P359" s="98"/>
      <c r="Q359" s="98"/>
      <c r="R359" s="98"/>
      <c r="S359" s="99"/>
      <c r="T359" s="99"/>
      <c r="U359" s="29"/>
      <c r="V359" s="29"/>
      <c r="W359" s="29"/>
      <c r="X359" s="29"/>
    </row>
    <row r="360" spans="4:24" s="47" customFormat="1" x14ac:dyDescent="0.25">
      <c r="D360" s="104"/>
      <c r="F360" s="95"/>
      <c r="G360" s="98"/>
      <c r="H360" s="97"/>
      <c r="I360" s="97"/>
      <c r="J360" s="97"/>
      <c r="K360" s="97"/>
      <c r="L360" s="98"/>
      <c r="M360" s="98"/>
      <c r="N360" s="98"/>
      <c r="O360" s="98"/>
      <c r="P360" s="98"/>
      <c r="Q360" s="98"/>
      <c r="R360" s="98"/>
      <c r="S360" s="99"/>
      <c r="T360" s="99"/>
      <c r="U360" s="29"/>
      <c r="V360" s="29"/>
      <c r="W360" s="29"/>
      <c r="X360" s="29"/>
    </row>
    <row r="361" spans="4:24" s="47" customFormat="1" x14ac:dyDescent="0.25">
      <c r="D361" s="104"/>
      <c r="F361" s="95"/>
      <c r="G361" s="98"/>
      <c r="H361" s="97"/>
      <c r="I361" s="97"/>
      <c r="J361" s="97"/>
      <c r="K361" s="97"/>
      <c r="L361" s="98"/>
      <c r="M361" s="98"/>
      <c r="N361" s="98"/>
      <c r="O361" s="98"/>
      <c r="P361" s="98"/>
      <c r="Q361" s="98"/>
      <c r="R361" s="98"/>
      <c r="S361" s="99"/>
      <c r="T361" s="99"/>
      <c r="U361" s="29"/>
      <c r="V361" s="29"/>
      <c r="W361" s="29"/>
      <c r="X361" s="29"/>
    </row>
    <row r="362" spans="4:24" s="47" customFormat="1" x14ac:dyDescent="0.25">
      <c r="D362" s="104"/>
      <c r="F362" s="95"/>
      <c r="G362" s="98"/>
      <c r="H362" s="97"/>
      <c r="I362" s="97"/>
      <c r="J362" s="97"/>
      <c r="K362" s="97"/>
      <c r="L362" s="98"/>
      <c r="M362" s="98"/>
      <c r="N362" s="98"/>
      <c r="O362" s="98"/>
      <c r="P362" s="98"/>
      <c r="Q362" s="98"/>
      <c r="R362" s="98"/>
      <c r="S362" s="99"/>
      <c r="T362" s="99"/>
      <c r="U362" s="29"/>
      <c r="V362" s="29"/>
      <c r="W362" s="29"/>
      <c r="X362" s="29"/>
    </row>
    <row r="363" spans="4:24" s="47" customFormat="1" x14ac:dyDescent="0.25">
      <c r="D363" s="104"/>
      <c r="F363" s="95"/>
      <c r="G363" s="98"/>
      <c r="H363" s="106"/>
      <c r="I363" s="106"/>
      <c r="J363" s="106"/>
      <c r="K363" s="106"/>
      <c r="L363" s="98"/>
      <c r="M363" s="98"/>
      <c r="N363" s="98"/>
      <c r="O363" s="98"/>
      <c r="P363" s="98"/>
      <c r="Q363" s="98"/>
      <c r="R363" s="98"/>
      <c r="S363" s="99"/>
      <c r="T363" s="99"/>
      <c r="U363" s="29"/>
      <c r="V363" s="29"/>
      <c r="W363" s="29"/>
      <c r="X363" s="29"/>
    </row>
  </sheetData>
  <autoFilter ref="A2:X337"/>
  <mergeCells count="47">
    <mergeCell ref="S314:S317"/>
    <mergeCell ref="S320:S325"/>
    <mergeCell ref="S331:S333"/>
    <mergeCell ref="H332:H333"/>
    <mergeCell ref="I332:I333"/>
    <mergeCell ref="J332:J333"/>
    <mergeCell ref="K332:K333"/>
    <mergeCell ref="L332:L333"/>
    <mergeCell ref="P332:P333"/>
    <mergeCell ref="Q332:Q333"/>
    <mergeCell ref="S253:S257"/>
    <mergeCell ref="T262:T266"/>
    <mergeCell ref="S269:S273"/>
    <mergeCell ref="S275:S281"/>
    <mergeCell ref="T275:T281"/>
    <mergeCell ref="S289:S294"/>
    <mergeCell ref="T289:T294"/>
    <mergeCell ref="S148:S150"/>
    <mergeCell ref="T148:T150"/>
    <mergeCell ref="S173:S175"/>
    <mergeCell ref="S214:S215"/>
    <mergeCell ref="S217:S219"/>
    <mergeCell ref="T228:T232"/>
    <mergeCell ref="S1:T1"/>
    <mergeCell ref="S15:S16"/>
    <mergeCell ref="S25:S44"/>
    <mergeCell ref="T25:T44"/>
    <mergeCell ref="S82:S84"/>
    <mergeCell ref="S87:S88"/>
    <mergeCell ref="M1:M2"/>
    <mergeCell ref="N1:N2"/>
    <mergeCell ref="O1:O2"/>
    <mergeCell ref="P1:P2"/>
    <mergeCell ref="Q1:Q2"/>
    <mergeCell ref="R1:R2"/>
    <mergeCell ref="G1:G2"/>
    <mergeCell ref="H1:H2"/>
    <mergeCell ref="I1:I2"/>
    <mergeCell ref="J1:J2"/>
    <mergeCell ref="K1:K2"/>
    <mergeCell ref="L1:L2"/>
    <mergeCell ref="A1:A2"/>
    <mergeCell ref="B1:B2"/>
    <mergeCell ref="C1:C2"/>
    <mergeCell ref="D1:D2"/>
    <mergeCell ref="E1:E2"/>
    <mergeCell ref="F1:F2"/>
  </mergeCells>
  <conditionalFormatting sqref="M6:M333">
    <cfRule type="cellIs" dxfId="32" priority="30" operator="equal">
      <formula>"Muy insatisfactorio"</formula>
    </cfRule>
    <cfRule type="cellIs" dxfId="31" priority="31" operator="equal">
      <formula>"Insatisfactorio"</formula>
    </cfRule>
    <cfRule type="cellIs" dxfId="30" priority="32" operator="equal">
      <formula>"Satisfactorio"</formula>
    </cfRule>
    <cfRule type="cellIs" dxfId="29" priority="33" operator="equal">
      <formula>"Muy Satisfactorio"</formula>
    </cfRule>
  </conditionalFormatting>
  <conditionalFormatting sqref="M3:M5">
    <cfRule type="cellIs" dxfId="28" priority="26" operator="equal">
      <formula>"Muy insatisfactorio"</formula>
    </cfRule>
    <cfRule type="cellIs" dxfId="27" priority="27" operator="equal">
      <formula>"Insatisfactorio"</formula>
    </cfRule>
    <cfRule type="cellIs" dxfId="26" priority="28" operator="equal">
      <formula>"Satisfactorio"</formula>
    </cfRule>
    <cfRule type="cellIs" dxfId="25" priority="29" operator="equal">
      <formula>"Muy Satisfactorio"</formula>
    </cfRule>
  </conditionalFormatting>
  <conditionalFormatting sqref="M336">
    <cfRule type="cellIs" dxfId="24" priority="22" operator="equal">
      <formula>"Muy insatisfactorio"</formula>
    </cfRule>
    <cfRule type="cellIs" dxfId="23" priority="23" operator="equal">
      <formula>"Insatisfactorio"</formula>
    </cfRule>
    <cfRule type="cellIs" dxfId="22" priority="24" operator="equal">
      <formula>"Satisfactorio"</formula>
    </cfRule>
    <cfRule type="cellIs" dxfId="21" priority="25" operator="equal">
      <formula>"Muy Satisfactorio"</formula>
    </cfRule>
  </conditionalFormatting>
  <conditionalFormatting sqref="N3:N38 N41:N273 N275:N336">
    <cfRule type="cellIs" dxfId="20" priority="18" operator="equal">
      <formula>"Muy Ineficaz"</formula>
    </cfRule>
    <cfRule type="cellIs" dxfId="19" priority="19" operator="equal">
      <formula>"Ineficaz"</formula>
    </cfRule>
    <cfRule type="cellIs" dxfId="18" priority="20" operator="equal">
      <formula>"Eficaz"</formula>
    </cfRule>
    <cfRule type="cellIs" dxfId="17" priority="21" operator="equal">
      <formula>"Muy Eficaz"</formula>
    </cfRule>
  </conditionalFormatting>
  <conditionalFormatting sqref="N274">
    <cfRule type="cellIs" dxfId="16" priority="14" operator="equal">
      <formula>"Muy Ineficaz"</formula>
    </cfRule>
    <cfRule type="cellIs" dxfId="15" priority="15" operator="equal">
      <formula>"Ineficaz"</formula>
    </cfRule>
    <cfRule type="cellIs" dxfId="14" priority="16" operator="equal">
      <formula>"Eficaz"</formula>
    </cfRule>
    <cfRule type="cellIs" dxfId="13" priority="17" operator="equal">
      <formula>"Muy Eficaz"</formula>
    </cfRule>
  </conditionalFormatting>
  <conditionalFormatting sqref="N39:N40">
    <cfRule type="cellIs" dxfId="12" priority="10" operator="equal">
      <formula>"Muy Ineficaz"</formula>
    </cfRule>
    <cfRule type="cellIs" dxfId="11" priority="11" operator="equal">
      <formula>"Ineficaz"</formula>
    </cfRule>
    <cfRule type="cellIs" dxfId="10" priority="12" operator="equal">
      <formula>"Eficaz"</formula>
    </cfRule>
    <cfRule type="cellIs" dxfId="9" priority="13" operator="equal">
      <formula>"Muy Eficaz"</formula>
    </cfRule>
  </conditionalFormatting>
  <conditionalFormatting sqref="N39:N40">
    <cfRule type="cellIs" dxfId="8" priority="6" operator="equal">
      <formula>"Muy Ineficaz"</formula>
    </cfRule>
    <cfRule type="cellIs" dxfId="7" priority="7" operator="equal">
      <formula>"Ineficaz"</formula>
    </cfRule>
    <cfRule type="cellIs" dxfId="6" priority="8" operator="equal">
      <formula>"Eficaz"</formula>
    </cfRule>
    <cfRule type="cellIs" dxfId="5" priority="9" operator="equal">
      <formula>"Muy Eficaz"</formula>
    </cfRule>
  </conditionalFormatting>
  <conditionalFormatting sqref="O3:O336">
    <cfRule type="cellIs" dxfId="4" priority="1" operator="equal">
      <formula>"Muy Eficiente"</formula>
    </cfRule>
    <cfRule type="cellIs" dxfId="3" priority="2" operator="equal">
      <formula>"Muy Ineficiente"</formula>
    </cfRule>
    <cfRule type="cellIs" dxfId="2" priority="3" operator="equal">
      <formula>"Ineficiente"</formula>
    </cfRule>
    <cfRule type="cellIs" dxfId="1" priority="4" operator="equal">
      <formula>"Eficiente"</formula>
    </cfRule>
    <cfRule type="cellIs" dxfId="0" priority="5" operator="equal">
      <formula>"Eficiente"</formula>
    </cfRule>
  </conditionalFormatting>
  <pageMargins left="0.7" right="0.7" top="0.75" bottom="0.75" header="0.3" footer="0.3"/>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Hilda Elizabeth Murillo Pillajo</dc:creator>
  <cp:lastModifiedBy>Hilda Elizabeth Murillo Pillajo</cp:lastModifiedBy>
  <dcterms:created xsi:type="dcterms:W3CDTF">2021-03-25T08:34:39Z</dcterms:created>
  <dcterms:modified xsi:type="dcterms:W3CDTF">2021-03-25T08:35:43Z</dcterms:modified>
</cp:coreProperties>
</file>