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mayo\Desktop\techos 2021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H42" i="1"/>
  <c r="G42" i="1"/>
  <c r="J36" i="1"/>
  <c r="J34" i="1"/>
  <c r="J31" i="1"/>
  <c r="F30" i="1"/>
  <c r="J28" i="1"/>
  <c r="J27" i="1"/>
  <c r="F25" i="1"/>
  <c r="J21" i="1"/>
  <c r="F19" i="1"/>
  <c r="F16" i="1"/>
  <c r="J15" i="1" s="1"/>
  <c r="J7" i="1"/>
  <c r="J5" i="1"/>
  <c r="J25" i="1" l="1"/>
  <c r="J30" i="1"/>
  <c r="J19" i="1"/>
  <c r="J42" i="1"/>
  <c r="F42" i="1"/>
</calcChain>
</file>

<file path=xl/sharedStrings.xml><?xml version="1.0" encoding="utf-8"?>
<sst xmlns="http://schemas.openxmlformats.org/spreadsheetml/2006/main" count="120" uniqueCount="85">
  <si>
    <t>INCREMENTO USD 32.000.000</t>
  </si>
  <si>
    <t>Sector</t>
  </si>
  <si>
    <t>Dependencia</t>
  </si>
  <si>
    <t>Programa</t>
  </si>
  <si>
    <t>Proyecto</t>
  </si>
  <si>
    <t>INCREMENTO / REDUCCION</t>
  </si>
  <si>
    <t>Techos  2021</t>
  </si>
  <si>
    <t>TECHOS 2021</t>
  </si>
  <si>
    <t>TOTAL</t>
  </si>
  <si>
    <t>AMBIENTE</t>
  </si>
  <si>
    <t>EPM GESTION INTEGRAL DE RESIDUOS SOLIDOS</t>
  </si>
  <si>
    <t>TRANSFERENCIA</t>
  </si>
  <si>
    <t>SECRETARÍA DE AMBIENTE</t>
  </si>
  <si>
    <t>PATRIMONIO NATURAL</t>
  </si>
  <si>
    <t xml:space="preserve">FORTALECIMIENTO  DEL SISTEMA METROPOLITANO DE ÁREAS PROTEGIDAS 
</t>
  </si>
  <si>
    <t>COORDINACION TERRITORIAL Y PARTICIPACION CIUDADANA</t>
  </si>
  <si>
    <t>ADM ZONAL EQUINOCCIA - LA DELICIA</t>
  </si>
  <si>
    <t>CORRESPONSABILIDAD CIUDADANA</t>
  </si>
  <si>
    <t>INFRAESTRUCTURA COMUNITARIA</t>
  </si>
  <si>
    <t>ADMINISTRACIÓN Z EUGENIO ESPEJO (NORTE)</t>
  </si>
  <si>
    <t>ADMINISTRACIÓN ZONAL CALDERÓN</t>
  </si>
  <si>
    <t>ADMINISTRACIÓN ZONAL ELOY ALFARO (SUR)</t>
  </si>
  <si>
    <t>ADMINISTRACIÓN ZONAL MANUELA SÁENZ</t>
  </si>
  <si>
    <t>ADMINISTRACIÓN ZONAL QUITUMBE</t>
  </si>
  <si>
    <t>ADMINISTRACIÓN ZONAL VALLE DE TUMBACO</t>
  </si>
  <si>
    <t>ADMINISTRACIÓN ZONAL VALLE LOS CHILLOS</t>
  </si>
  <si>
    <t>PRESUPUESTOS PARTICIPATIVOS</t>
  </si>
  <si>
    <t>MOVILIDAD</t>
  </si>
  <si>
    <t>AGENCIA METROP CONTROL TRANSITO SEG VIAL</t>
  </si>
  <si>
    <t>MOVILIDAD SEGURA</t>
  </si>
  <si>
    <t>FORTALECIMIENTO DE LA  SEGURIDAD VIAL  Y CONTROL DE TRÁNSITO EN EL DMQ</t>
  </si>
  <si>
    <t>EPM MOVILIDAD Y OBRAS PUBLICAS</t>
  </si>
  <si>
    <t>EPM TRANSPORTE DE PASAJEROS</t>
  </si>
  <si>
    <t>SECRETARÍA DE MOVILIDAD</t>
  </si>
  <si>
    <t>SISTEMA  DE TRANSPORTE PÚBLICO EFICIENTE</t>
  </si>
  <si>
    <t>PRIMERA LÍNEA DEL METRO DE QUITO</t>
  </si>
  <si>
    <t>TERRITORIO</t>
  </si>
  <si>
    <t>EPM HABITAT Y VIVENDA</t>
  </si>
  <si>
    <t>SECRETARÍA DE TERRITORIO, HÁBITAT Y VIVIENDA</t>
  </si>
  <si>
    <t xml:space="preserve">GESTIÓN INSTITUCIONAL EFICIENTE </t>
  </si>
  <si>
    <t>GESTIÓN CATASTRAL</t>
  </si>
  <si>
    <t>DESARROLLO PRODUCTIVO Y COMPETITIVIDAD</t>
  </si>
  <si>
    <t>CONQUITO</t>
  </si>
  <si>
    <t>EPM GESTION DE DESTINO TURISTICO</t>
  </si>
  <si>
    <t>EPM SERVICIOS AEROPORTUARIOS Y GESTION D</t>
  </si>
  <si>
    <t>Secretaría Desarrollo Productivo Competi</t>
  </si>
  <si>
    <t>PRODUCTIVIDAD SOSTENIBLE</t>
  </si>
  <si>
    <t>SISTEMA DE POTENCIACIÓN Y CREACIÓN DE EMPRENDIMIENTOS PRODUCTIVOS CON ENFOQUE DE SUSTENTABILIDAD.</t>
  </si>
  <si>
    <t>ADMINISTRACION GENERAL</t>
  </si>
  <si>
    <t>DM DE INFORMÁTICA</t>
  </si>
  <si>
    <t>MEJORAMIENTO DE LA INFRAESTRUCTURA TECNOLÓGICA, SERVICIOS Y SISTEMAS CORE INSTITUCIONALES CON ALTA DISPONIBILIDAD</t>
  </si>
  <si>
    <t>DIRECCIÓN TRIBUTARIA</t>
  </si>
  <si>
    <t>GESTIÓN TRIBUTARIA EFICIENTE</t>
  </si>
  <si>
    <t>COORDINACION DE ALCALDIA Y SECRETARIA DEL CONCEJO</t>
  </si>
  <si>
    <t>DM RELACIONES INTERNACIONALES</t>
  </si>
  <si>
    <t>RELACIONES Y COOPERACIÓN INTERNACIONAL PARA EL DESARROLLO</t>
  </si>
  <si>
    <t>PLANIFICACIÓN</t>
  </si>
  <si>
    <t>INSTITUTO METROPOLITANO DE CAPACITACIÓN</t>
  </si>
  <si>
    <t>GESTIÓN INSTITUCIONAL EFICIENTE</t>
  </si>
  <si>
    <t>DESARROLLO DE CAPACIDADES DEL TALENTO HUMANO DEL MUNICIPIO DEL DISTRITO METROPOLITANO DE QUITO</t>
  </si>
  <si>
    <t>SECRETARÍA GENERAL DE PLANIFICACIÓN</t>
  </si>
  <si>
    <t>SISTEMA METROPOLITANO DE INFORMACIÓN DEL DMQ</t>
  </si>
  <si>
    <t>CULTURA</t>
  </si>
  <si>
    <t>FUNDACION TEATRO NACIONAL SUCRE</t>
  </si>
  <si>
    <t>EDUCACION</t>
  </si>
  <si>
    <t>SECRETARÍA EDUCACIÓN, RECREACIÓN DEPORTE</t>
  </si>
  <si>
    <t>PRÁCTICAS SALUDABLES</t>
  </si>
  <si>
    <t>QUITO A LA CANCHA</t>
  </si>
  <si>
    <t>SUB SISTEMA EDUCATIVO MUNICIPAL</t>
  </si>
  <si>
    <t xml:space="preserve">MODELO EDUCATIVO MUNICIPAL INNOVADOR </t>
  </si>
  <si>
    <t>INFRAESTRUCTURA EDUCATIVA INTEGRAL E INCLUSIVA EN LAS INSTITUCIONES EDUCATIVAS MUNICIPALES.</t>
  </si>
  <si>
    <t>INCLUSIÓN SOCIAL</t>
  </si>
  <si>
    <t>SECRETARÍA DE INCLUSIÓN SOCIAL</t>
  </si>
  <si>
    <t xml:space="preserve">PROMOCIÓN DE DERECHOS </t>
  </si>
  <si>
    <t>PROMOCIÓN DE DERECHOS DE GRUPOS DE ATENCIÓN PRIORITARIA Y EN SITUACIÓN DE VULNERABILIDAD</t>
  </si>
  <si>
    <t>PROTECCIÓN DE DERECHOS</t>
  </si>
  <si>
    <t>PREVENCIÓN DE LA VIOLENCIA INTRAFAMILIAR, GÉNERO, MALTRATO INFANTIL Y VIOLENCIA SEXUAL</t>
  </si>
  <si>
    <t>UNIDAD PATRONATO MUNICIPAL SAN JOSE</t>
  </si>
  <si>
    <t>ATENCIÓN A GRUPOS VULNERABLES</t>
  </si>
  <si>
    <t>PREVENCIÓN Y ATENCIÓN DE LA VIOLENCIA DE GÉNERO</t>
  </si>
  <si>
    <t>ERRADICACIÓN DEL TRABAJO INFANTIL</t>
  </si>
  <si>
    <t>ATENCIÓN A HABITANTES DE CALLE</t>
  </si>
  <si>
    <t>ATENCIÓN INTEGRAL EN ADICCIONES</t>
  </si>
  <si>
    <t>RESIDENCIA PARA LA ATENCIÓN INTEGRAL DEL ADULTO MAYOR EN SITUACIÓN DE VULNERABILIDAD</t>
  </si>
  <si>
    <t>CENTRO DE ATENCIÓN DIURNA AL ADULTO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</si>
</sst>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43" fontId="0" fillId="0" borderId="1" xfId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4" fillId="0" borderId="1" xfId="1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3" fontId="0" fillId="0" borderId="0" xfId="1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43" fontId="6" fillId="0" borderId="1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43" fontId="0" fillId="0" borderId="0" xfId="1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tabSelected="1" topLeftCell="A33" workbookViewId="0">
      <selection activeCell="J49" sqref="J49"/>
    </sheetView>
  </sheetViews>
  <sheetFormatPr baseColWidth="10" defaultRowHeight="15" x14ac:dyDescent="0.25"/>
  <cols>
    <col min="1" max="1" width="11.42578125" style="2"/>
    <col min="2" max="2" width="21.42578125" style="2" customWidth="1"/>
    <col min="3" max="3" width="37" style="2" bestFit="1" customWidth="1"/>
    <col min="4" max="4" width="29" style="2" bestFit="1" customWidth="1"/>
    <col min="5" max="5" width="39.7109375" style="2" customWidth="1"/>
    <col min="6" max="6" width="15" style="17" bestFit="1" customWidth="1"/>
    <col min="7" max="7" width="13.7109375" style="2" hidden="1" customWidth="1"/>
    <col min="8" max="8" width="15.85546875" style="2" hidden="1" customWidth="1"/>
    <col min="9" max="9" width="14.28515625" style="2" hidden="1" customWidth="1"/>
    <col min="10" max="10" width="15" style="2" bestFit="1" customWidth="1"/>
    <col min="11" max="16384" width="11.42578125" style="2"/>
  </cols>
  <sheetData>
    <row r="1" spans="2:10" x14ac:dyDescent="0.25">
      <c r="B1" s="1" t="s">
        <v>0</v>
      </c>
      <c r="C1" s="1"/>
      <c r="D1" s="1"/>
      <c r="E1" s="1"/>
      <c r="F1" s="1"/>
    </row>
    <row r="4" spans="2:10" ht="25.5" x14ac:dyDescent="0.25"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5" t="s">
        <v>6</v>
      </c>
      <c r="H4" s="5" t="s">
        <v>5</v>
      </c>
      <c r="I4" s="5" t="s">
        <v>7</v>
      </c>
      <c r="J4" s="2" t="s">
        <v>8</v>
      </c>
    </row>
    <row r="5" spans="2:10" x14ac:dyDescent="0.25">
      <c r="B5" s="6" t="s">
        <v>9</v>
      </c>
      <c r="C5" s="7" t="s">
        <v>10</v>
      </c>
      <c r="D5" s="7" t="s">
        <v>11</v>
      </c>
      <c r="E5" s="7" t="s">
        <v>10</v>
      </c>
      <c r="F5" s="8">
        <v>1800000</v>
      </c>
      <c r="G5" s="9">
        <v>2700000</v>
      </c>
      <c r="H5" s="9">
        <v>1800000</v>
      </c>
      <c r="I5" s="10">
        <v>4500000</v>
      </c>
      <c r="J5" s="11">
        <f>+SUM(F5:F6)</f>
        <v>2200000</v>
      </c>
    </row>
    <row r="6" spans="2:10" ht="24" x14ac:dyDescent="0.25">
      <c r="B6" s="6"/>
      <c r="C6" s="7" t="s">
        <v>12</v>
      </c>
      <c r="D6" s="7" t="s">
        <v>13</v>
      </c>
      <c r="E6" s="7" t="s">
        <v>14</v>
      </c>
      <c r="F6" s="8">
        <v>400000</v>
      </c>
      <c r="G6" s="9">
        <v>0</v>
      </c>
      <c r="H6" s="9">
        <v>400000</v>
      </c>
      <c r="I6" s="10">
        <v>400000</v>
      </c>
      <c r="J6" s="12"/>
    </row>
    <row r="7" spans="2:10" x14ac:dyDescent="0.25">
      <c r="B7" s="6" t="s">
        <v>15</v>
      </c>
      <c r="C7" s="7" t="s">
        <v>16</v>
      </c>
      <c r="D7" s="7" t="s">
        <v>17</v>
      </c>
      <c r="E7" s="7" t="s">
        <v>18</v>
      </c>
      <c r="F7" s="8">
        <v>720000</v>
      </c>
      <c r="G7" s="13">
        <v>3500885.041020778</v>
      </c>
      <c r="H7" s="9">
        <v>720000</v>
      </c>
      <c r="I7" s="10">
        <v>4220885.041020778</v>
      </c>
      <c r="J7" s="11">
        <f>+SUM(F7:F14)</f>
        <v>4000000</v>
      </c>
    </row>
    <row r="8" spans="2:10" x14ac:dyDescent="0.25">
      <c r="B8" s="6"/>
      <c r="C8" s="7" t="s">
        <v>19</v>
      </c>
      <c r="D8" s="7" t="s">
        <v>17</v>
      </c>
      <c r="E8" s="7" t="s">
        <v>18</v>
      </c>
      <c r="F8" s="8">
        <v>650000</v>
      </c>
      <c r="G8" s="13">
        <v>3393371.3411500696</v>
      </c>
      <c r="H8" s="9">
        <v>650000</v>
      </c>
      <c r="I8" s="10">
        <v>4043371.3411500696</v>
      </c>
      <c r="J8" s="12"/>
    </row>
    <row r="9" spans="2:10" x14ac:dyDescent="0.25">
      <c r="B9" s="6"/>
      <c r="C9" s="7" t="s">
        <v>20</v>
      </c>
      <c r="D9" s="7" t="s">
        <v>17</v>
      </c>
      <c r="E9" s="7" t="s">
        <v>18</v>
      </c>
      <c r="F9" s="8">
        <v>500000</v>
      </c>
      <c r="G9" s="13">
        <v>2968482.3400097806</v>
      </c>
      <c r="H9" s="9">
        <v>500000</v>
      </c>
      <c r="I9" s="10">
        <v>3468482.3400097806</v>
      </c>
      <c r="J9" s="12"/>
    </row>
    <row r="10" spans="2:10" x14ac:dyDescent="0.25">
      <c r="B10" s="6"/>
      <c r="C10" s="7" t="s">
        <v>21</v>
      </c>
      <c r="D10" s="7" t="s">
        <v>17</v>
      </c>
      <c r="E10" s="7" t="s">
        <v>18</v>
      </c>
      <c r="F10" s="8">
        <v>700000</v>
      </c>
      <c r="G10" s="13">
        <v>3417471.7688273694</v>
      </c>
      <c r="H10" s="9">
        <v>700000</v>
      </c>
      <c r="I10" s="10">
        <v>4117471.7688273694</v>
      </c>
      <c r="J10" s="12"/>
    </row>
    <row r="11" spans="2:10" x14ac:dyDescent="0.25">
      <c r="B11" s="6"/>
      <c r="C11" s="7" t="s">
        <v>22</v>
      </c>
      <c r="D11" s="7" t="s">
        <v>17</v>
      </c>
      <c r="E11" s="7" t="s">
        <v>18</v>
      </c>
      <c r="F11" s="8">
        <v>200000</v>
      </c>
      <c r="G11" s="13">
        <v>2569538.2287104074</v>
      </c>
      <c r="H11" s="9">
        <v>200000</v>
      </c>
      <c r="I11" s="10">
        <v>2769538.2287104074</v>
      </c>
      <c r="J11" s="12"/>
    </row>
    <row r="12" spans="2:10" x14ac:dyDescent="0.25">
      <c r="B12" s="6"/>
      <c r="C12" s="7" t="s">
        <v>23</v>
      </c>
      <c r="D12" s="7" t="s">
        <v>17</v>
      </c>
      <c r="E12" s="7" t="s">
        <v>18</v>
      </c>
      <c r="F12" s="8">
        <v>780000</v>
      </c>
      <c r="G12" s="13">
        <v>2948398.7754515894</v>
      </c>
      <c r="H12" s="9">
        <v>780000</v>
      </c>
      <c r="I12" s="10">
        <v>3728398.7754515894</v>
      </c>
      <c r="J12" s="12"/>
    </row>
    <row r="13" spans="2:10" x14ac:dyDescent="0.25">
      <c r="B13" s="6"/>
      <c r="C13" s="7" t="s">
        <v>24</v>
      </c>
      <c r="D13" s="7" t="s">
        <v>17</v>
      </c>
      <c r="E13" s="7" t="s">
        <v>18</v>
      </c>
      <c r="F13" s="8">
        <v>300000</v>
      </c>
      <c r="G13" s="13">
        <v>2025944.7798942367</v>
      </c>
      <c r="H13" s="9">
        <v>300000</v>
      </c>
      <c r="I13" s="10">
        <v>2325944.7798942365</v>
      </c>
      <c r="J13" s="12"/>
    </row>
    <row r="14" spans="2:10" x14ac:dyDescent="0.25">
      <c r="B14" s="6"/>
      <c r="C14" s="7" t="s">
        <v>25</v>
      </c>
      <c r="D14" s="7" t="s">
        <v>17</v>
      </c>
      <c r="E14" s="7" t="s">
        <v>26</v>
      </c>
      <c r="F14" s="8">
        <v>150000</v>
      </c>
      <c r="G14" s="13">
        <v>2083308.5202957659</v>
      </c>
      <c r="H14" s="9">
        <v>150000</v>
      </c>
      <c r="I14" s="10">
        <v>2233308.5202957662</v>
      </c>
      <c r="J14" s="12"/>
    </row>
    <row r="15" spans="2:10" ht="24" x14ac:dyDescent="0.25">
      <c r="B15" s="14" t="s">
        <v>27</v>
      </c>
      <c r="C15" s="7" t="s">
        <v>28</v>
      </c>
      <c r="D15" s="7" t="s">
        <v>29</v>
      </c>
      <c r="E15" s="7" t="s">
        <v>30</v>
      </c>
      <c r="F15" s="8">
        <v>920000</v>
      </c>
      <c r="G15" s="9">
        <v>13400000</v>
      </c>
      <c r="H15" s="9">
        <v>920000</v>
      </c>
      <c r="I15" s="10">
        <v>14320000</v>
      </c>
      <c r="J15" s="11">
        <f>+SUM(F15:F18)</f>
        <v>19800000</v>
      </c>
    </row>
    <row r="16" spans="2:10" x14ac:dyDescent="0.25">
      <c r="B16" s="15"/>
      <c r="C16" s="7" t="s">
        <v>31</v>
      </c>
      <c r="D16" s="7" t="s">
        <v>11</v>
      </c>
      <c r="E16" s="7" t="s">
        <v>31</v>
      </c>
      <c r="F16" s="8">
        <f>11000000+780000-428600</f>
        <v>11351400</v>
      </c>
      <c r="G16" s="9">
        <v>26475897.309999999</v>
      </c>
      <c r="H16" s="9">
        <v>11000000</v>
      </c>
      <c r="I16" s="10">
        <v>37475897.310000002</v>
      </c>
      <c r="J16" s="12"/>
    </row>
    <row r="17" spans="2:10" x14ac:dyDescent="0.25">
      <c r="B17" s="15"/>
      <c r="C17" s="7" t="s">
        <v>32</v>
      </c>
      <c r="D17" s="7" t="s">
        <v>11</v>
      </c>
      <c r="E17" s="7" t="s">
        <v>32</v>
      </c>
      <c r="F17" s="8">
        <v>8000000</v>
      </c>
      <c r="G17" s="9">
        <v>20000000</v>
      </c>
      <c r="H17" s="9">
        <v>8000000</v>
      </c>
      <c r="I17" s="10">
        <v>28000000</v>
      </c>
      <c r="J17" s="12"/>
    </row>
    <row r="18" spans="2:10" ht="24" x14ac:dyDescent="0.25">
      <c r="B18" s="16"/>
      <c r="C18" s="7" t="s">
        <v>33</v>
      </c>
      <c r="D18" s="7" t="s">
        <v>34</v>
      </c>
      <c r="E18" s="7" t="s">
        <v>35</v>
      </c>
      <c r="F18" s="8">
        <v>-471400</v>
      </c>
      <c r="G18" s="9"/>
      <c r="H18" s="9"/>
      <c r="I18" s="10"/>
      <c r="J18" s="12"/>
    </row>
    <row r="19" spans="2:10" x14ac:dyDescent="0.25">
      <c r="B19" s="18" t="s">
        <v>36</v>
      </c>
      <c r="C19" s="7" t="s">
        <v>37</v>
      </c>
      <c r="D19" s="7" t="s">
        <v>11</v>
      </c>
      <c r="E19" s="7" t="s">
        <v>37</v>
      </c>
      <c r="F19" s="19">
        <f>1780000-780000</f>
        <v>1000000</v>
      </c>
      <c r="G19" s="9">
        <v>0</v>
      </c>
      <c r="H19" s="20">
        <v>1780000</v>
      </c>
      <c r="I19" s="10">
        <v>1780000</v>
      </c>
      <c r="J19" s="11">
        <f>+SUM(F19:F20)</f>
        <v>1500000</v>
      </c>
    </row>
    <row r="20" spans="2:10" ht="24" x14ac:dyDescent="0.25">
      <c r="B20" s="21"/>
      <c r="C20" s="7" t="s">
        <v>38</v>
      </c>
      <c r="D20" s="22" t="s">
        <v>39</v>
      </c>
      <c r="E20" s="7" t="s">
        <v>40</v>
      </c>
      <c r="F20" s="19">
        <v>500000</v>
      </c>
      <c r="G20" s="9"/>
      <c r="H20" s="20"/>
      <c r="I20" s="10"/>
      <c r="J20" s="12"/>
    </row>
    <row r="21" spans="2:10" x14ac:dyDescent="0.25">
      <c r="B21" s="6" t="s">
        <v>41</v>
      </c>
      <c r="C21" s="7" t="s">
        <v>42</v>
      </c>
      <c r="D21" s="7" t="s">
        <v>11</v>
      </c>
      <c r="E21" s="7" t="s">
        <v>42</v>
      </c>
      <c r="F21" s="8">
        <v>1350000</v>
      </c>
      <c r="G21" s="9">
        <v>1500000</v>
      </c>
      <c r="H21" s="13">
        <v>1350000</v>
      </c>
      <c r="I21" s="10">
        <v>2850000</v>
      </c>
      <c r="J21" s="11">
        <f>+SUM(F21:F24)</f>
        <v>2500000</v>
      </c>
    </row>
    <row r="22" spans="2:10" x14ac:dyDescent="0.25">
      <c r="B22" s="6"/>
      <c r="C22" s="7" t="s">
        <v>43</v>
      </c>
      <c r="D22" s="7" t="s">
        <v>11</v>
      </c>
      <c r="E22" s="7" t="s">
        <v>43</v>
      </c>
      <c r="F22" s="8">
        <v>2000000</v>
      </c>
      <c r="G22" s="9">
        <v>1000000</v>
      </c>
      <c r="H22" s="13">
        <v>2000000</v>
      </c>
      <c r="I22" s="10">
        <v>3000000</v>
      </c>
      <c r="J22" s="12"/>
    </row>
    <row r="23" spans="2:10" x14ac:dyDescent="0.25">
      <c r="B23" s="6"/>
      <c r="C23" s="7" t="s">
        <v>44</v>
      </c>
      <c r="D23" s="7" t="s">
        <v>11</v>
      </c>
      <c r="E23" s="7" t="s">
        <v>44</v>
      </c>
      <c r="F23" s="8">
        <v>-500000</v>
      </c>
      <c r="G23" s="9">
        <v>3500000</v>
      </c>
      <c r="H23" s="9">
        <v>-500000</v>
      </c>
      <c r="I23" s="10">
        <v>3000000</v>
      </c>
      <c r="J23" s="12"/>
    </row>
    <row r="24" spans="2:10" ht="36" x14ac:dyDescent="0.25">
      <c r="B24" s="6"/>
      <c r="C24" s="7" t="s">
        <v>45</v>
      </c>
      <c r="D24" s="7" t="s">
        <v>46</v>
      </c>
      <c r="E24" s="7" t="s">
        <v>47</v>
      </c>
      <c r="F24" s="19">
        <v>-350000</v>
      </c>
      <c r="G24" s="23"/>
      <c r="H24" s="23"/>
      <c r="I24" s="23"/>
      <c r="J24" s="12"/>
    </row>
    <row r="25" spans="2:10" ht="36" x14ac:dyDescent="0.25">
      <c r="B25" s="24" t="s">
        <v>48</v>
      </c>
      <c r="C25" s="7" t="s">
        <v>49</v>
      </c>
      <c r="D25" s="7" t="s">
        <v>39</v>
      </c>
      <c r="E25" s="7" t="s">
        <v>50</v>
      </c>
      <c r="F25" s="8">
        <f>320000</f>
        <v>320000</v>
      </c>
      <c r="G25" s="9">
        <v>1000000</v>
      </c>
      <c r="H25" s="9">
        <v>320000</v>
      </c>
      <c r="I25" s="10">
        <v>1320000</v>
      </c>
      <c r="J25" s="11">
        <f>+SUM(F25:F26)</f>
        <v>820000</v>
      </c>
    </row>
    <row r="26" spans="2:10" x14ac:dyDescent="0.25">
      <c r="B26" s="25"/>
      <c r="C26" s="7" t="s">
        <v>51</v>
      </c>
      <c r="D26" s="7" t="s">
        <v>39</v>
      </c>
      <c r="E26" s="7" t="s">
        <v>52</v>
      </c>
      <c r="F26" s="8">
        <v>500000</v>
      </c>
      <c r="G26" s="9"/>
      <c r="H26" s="9"/>
      <c r="I26" s="10"/>
      <c r="J26" s="12"/>
    </row>
    <row r="27" spans="2:10" ht="36" x14ac:dyDescent="0.25">
      <c r="B27" s="26" t="s">
        <v>53</v>
      </c>
      <c r="C27" s="7" t="s">
        <v>54</v>
      </c>
      <c r="D27" s="7" t="s">
        <v>39</v>
      </c>
      <c r="E27" s="7" t="s">
        <v>55</v>
      </c>
      <c r="F27" s="8">
        <v>30000</v>
      </c>
      <c r="G27" s="9">
        <v>40000</v>
      </c>
      <c r="H27" s="9">
        <v>30000</v>
      </c>
      <c r="I27" s="10">
        <v>70000</v>
      </c>
      <c r="J27" s="10">
        <f>+F27</f>
        <v>30000</v>
      </c>
    </row>
    <row r="28" spans="2:10" ht="36" x14ac:dyDescent="0.25">
      <c r="B28" s="18" t="s">
        <v>56</v>
      </c>
      <c r="C28" s="7" t="s">
        <v>57</v>
      </c>
      <c r="D28" s="7" t="s">
        <v>58</v>
      </c>
      <c r="E28" s="7" t="s">
        <v>59</v>
      </c>
      <c r="F28" s="8">
        <v>120000</v>
      </c>
      <c r="G28" s="9">
        <v>0</v>
      </c>
      <c r="H28" s="9">
        <v>120000</v>
      </c>
      <c r="I28" s="10">
        <v>120000</v>
      </c>
      <c r="J28" s="11">
        <f>+F28+F29</f>
        <v>120140</v>
      </c>
    </row>
    <row r="29" spans="2:10" ht="24" x14ac:dyDescent="0.25">
      <c r="B29" s="21"/>
      <c r="C29" s="7" t="s">
        <v>60</v>
      </c>
      <c r="D29" s="7" t="s">
        <v>58</v>
      </c>
      <c r="E29" s="7" t="s">
        <v>61</v>
      </c>
      <c r="F29" s="8">
        <v>140</v>
      </c>
      <c r="G29" s="9">
        <v>0</v>
      </c>
      <c r="H29" s="9">
        <v>140</v>
      </c>
      <c r="I29" s="10">
        <v>140</v>
      </c>
      <c r="J29" s="11"/>
    </row>
    <row r="30" spans="2:10" x14ac:dyDescent="0.25">
      <c r="B30" s="26" t="s">
        <v>62</v>
      </c>
      <c r="C30" s="7" t="s">
        <v>63</v>
      </c>
      <c r="D30" s="7" t="s">
        <v>11</v>
      </c>
      <c r="E30" s="7" t="s">
        <v>63</v>
      </c>
      <c r="F30" s="8">
        <f>600000-100000</f>
        <v>500000</v>
      </c>
      <c r="G30" s="9">
        <v>2400000</v>
      </c>
      <c r="H30" s="9">
        <v>600000</v>
      </c>
      <c r="I30" s="10">
        <v>3000000</v>
      </c>
      <c r="J30" s="10">
        <f>+F30</f>
        <v>500000</v>
      </c>
    </row>
    <row r="31" spans="2:10" x14ac:dyDescent="0.25">
      <c r="B31" s="6" t="s">
        <v>64</v>
      </c>
      <c r="C31" s="27" t="s">
        <v>65</v>
      </c>
      <c r="D31" s="7" t="s">
        <v>66</v>
      </c>
      <c r="E31" s="7" t="s">
        <v>67</v>
      </c>
      <c r="F31" s="19">
        <v>-2000000</v>
      </c>
      <c r="G31" s="9">
        <v>8550000</v>
      </c>
      <c r="H31" s="20">
        <v>-770140</v>
      </c>
      <c r="I31" s="10">
        <v>7779860</v>
      </c>
      <c r="J31" s="11">
        <f>+SUM(F31:F33)</f>
        <v>-770140</v>
      </c>
    </row>
    <row r="32" spans="2:10" x14ac:dyDescent="0.25">
      <c r="B32" s="6"/>
      <c r="C32" s="28"/>
      <c r="D32" s="7" t="s">
        <v>68</v>
      </c>
      <c r="E32" s="7" t="s">
        <v>69</v>
      </c>
      <c r="F32" s="19">
        <v>1000000</v>
      </c>
      <c r="G32" s="23"/>
      <c r="H32" s="23"/>
      <c r="I32" s="23"/>
      <c r="J32" s="12"/>
    </row>
    <row r="33" spans="2:10" ht="36" x14ac:dyDescent="0.25">
      <c r="B33" s="6"/>
      <c r="C33" s="29"/>
      <c r="D33" s="7" t="s">
        <v>68</v>
      </c>
      <c r="E33" s="7" t="s">
        <v>70</v>
      </c>
      <c r="F33" s="19">
        <v>229860</v>
      </c>
      <c r="G33" s="23"/>
      <c r="H33" s="23"/>
      <c r="I33" s="23"/>
      <c r="J33" s="12"/>
    </row>
    <row r="34" spans="2:10" ht="36" x14ac:dyDescent="0.25">
      <c r="B34" s="24" t="s">
        <v>71</v>
      </c>
      <c r="C34" s="27" t="s">
        <v>72</v>
      </c>
      <c r="D34" s="7" t="s">
        <v>73</v>
      </c>
      <c r="E34" s="7" t="s">
        <v>74</v>
      </c>
      <c r="F34" s="19">
        <v>150000</v>
      </c>
      <c r="G34" s="9">
        <v>700000</v>
      </c>
      <c r="H34" s="20">
        <v>300000</v>
      </c>
      <c r="I34" s="10">
        <v>1000000</v>
      </c>
      <c r="J34" s="11">
        <f>+SUM(F34:F35)</f>
        <v>300000</v>
      </c>
    </row>
    <row r="35" spans="2:10" ht="24" x14ac:dyDescent="0.25">
      <c r="B35" s="30"/>
      <c r="C35" s="29"/>
      <c r="D35" s="7" t="s">
        <v>75</v>
      </c>
      <c r="E35" s="7" t="s">
        <v>76</v>
      </c>
      <c r="F35" s="19">
        <v>150000</v>
      </c>
      <c r="G35" s="9"/>
      <c r="H35" s="20"/>
      <c r="I35" s="10"/>
      <c r="J35" s="12"/>
    </row>
    <row r="36" spans="2:10" x14ac:dyDescent="0.25">
      <c r="B36" s="30"/>
      <c r="C36" s="31" t="s">
        <v>77</v>
      </c>
      <c r="D36" s="32" t="s">
        <v>78</v>
      </c>
      <c r="E36" s="33" t="s">
        <v>79</v>
      </c>
      <c r="F36" s="34">
        <v>135000</v>
      </c>
      <c r="G36" s="9"/>
      <c r="H36" s="20"/>
      <c r="I36" s="10"/>
      <c r="J36" s="35">
        <f>+SUM(F36:F41)</f>
        <v>1000000</v>
      </c>
    </row>
    <row r="37" spans="2:10" x14ac:dyDescent="0.25">
      <c r="B37" s="30"/>
      <c r="C37" s="31"/>
      <c r="D37" s="36"/>
      <c r="E37" s="33" t="s">
        <v>80</v>
      </c>
      <c r="F37" s="34">
        <v>255000</v>
      </c>
      <c r="G37" s="9"/>
      <c r="H37" s="20"/>
      <c r="I37" s="10"/>
      <c r="J37" s="12"/>
    </row>
    <row r="38" spans="2:10" x14ac:dyDescent="0.25">
      <c r="B38" s="30"/>
      <c r="C38" s="31"/>
      <c r="D38" s="36"/>
      <c r="E38" s="33" t="s">
        <v>81</v>
      </c>
      <c r="F38" s="34">
        <v>150000</v>
      </c>
      <c r="G38" s="9"/>
      <c r="H38" s="20"/>
      <c r="I38" s="10"/>
      <c r="J38" s="12"/>
    </row>
    <row r="39" spans="2:10" x14ac:dyDescent="0.25">
      <c r="B39" s="30"/>
      <c r="C39" s="31"/>
      <c r="D39" s="36"/>
      <c r="E39" s="33" t="s">
        <v>82</v>
      </c>
      <c r="F39" s="34">
        <v>150000</v>
      </c>
      <c r="G39" s="9"/>
      <c r="H39" s="20"/>
      <c r="I39" s="10"/>
      <c r="J39" s="12"/>
    </row>
    <row r="40" spans="2:10" ht="36" x14ac:dyDescent="0.25">
      <c r="B40" s="30"/>
      <c r="C40" s="31"/>
      <c r="D40" s="36"/>
      <c r="E40" s="37" t="s">
        <v>83</v>
      </c>
      <c r="F40" s="34">
        <v>250000</v>
      </c>
      <c r="G40" s="9"/>
      <c r="H40" s="20"/>
      <c r="I40" s="10"/>
      <c r="J40" s="12"/>
    </row>
    <row r="41" spans="2:10" x14ac:dyDescent="0.25">
      <c r="B41" s="25"/>
      <c r="C41" s="31"/>
      <c r="D41" s="38"/>
      <c r="E41" s="33" t="s">
        <v>84</v>
      </c>
      <c r="F41" s="34">
        <v>60000</v>
      </c>
      <c r="G41" s="9"/>
      <c r="H41" s="20"/>
      <c r="I41" s="10"/>
      <c r="J41" s="12"/>
    </row>
    <row r="42" spans="2:10" s="43" customFormat="1" x14ac:dyDescent="0.25">
      <c r="B42" s="39" t="s">
        <v>8</v>
      </c>
      <c r="C42" s="40"/>
      <c r="D42" s="40"/>
      <c r="E42" s="41"/>
      <c r="F42" s="42">
        <f>SUM(F5:F41)</f>
        <v>32000000</v>
      </c>
      <c r="G42" s="42">
        <f t="shared" ref="G42:J42" si="0">SUM(G5:G41)</f>
        <v>104173298.10536</v>
      </c>
      <c r="H42" s="42">
        <f t="shared" si="0"/>
        <v>31350000</v>
      </c>
      <c r="I42" s="42">
        <f t="shared" si="0"/>
        <v>135523298.10536</v>
      </c>
      <c r="J42" s="42">
        <f t="shared" si="0"/>
        <v>32000000</v>
      </c>
    </row>
    <row r="43" spans="2:10" s="43" customFormat="1" x14ac:dyDescent="0.25">
      <c r="E43" s="44"/>
      <c r="F43" s="45"/>
    </row>
  </sheetData>
  <mergeCells count="25">
    <mergeCell ref="J36:J41"/>
    <mergeCell ref="B42:E42"/>
    <mergeCell ref="B28:B29"/>
    <mergeCell ref="J28:J29"/>
    <mergeCell ref="B31:B33"/>
    <mergeCell ref="C31:C33"/>
    <mergeCell ref="J31:J33"/>
    <mergeCell ref="B34:B41"/>
    <mergeCell ref="C34:C35"/>
    <mergeCell ref="J34:J35"/>
    <mergeCell ref="C36:C41"/>
    <mergeCell ref="D36:D41"/>
    <mergeCell ref="B19:B20"/>
    <mergeCell ref="J19:J20"/>
    <mergeCell ref="B21:B24"/>
    <mergeCell ref="J21:J24"/>
    <mergeCell ref="B25:B26"/>
    <mergeCell ref="J25:J26"/>
    <mergeCell ref="B1:F1"/>
    <mergeCell ref="B5:B6"/>
    <mergeCell ref="J5:J6"/>
    <mergeCell ref="B7:B14"/>
    <mergeCell ref="J7:J14"/>
    <mergeCell ref="B15:B18"/>
    <mergeCell ref="J15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Yamni Tamayo Piedra</dc:creator>
  <cp:lastModifiedBy>Sergio Yamni Tamayo Piedra</cp:lastModifiedBy>
  <dcterms:created xsi:type="dcterms:W3CDTF">2020-12-04T23:37:53Z</dcterms:created>
  <dcterms:modified xsi:type="dcterms:W3CDTF">2020-12-04T23:39:56Z</dcterms:modified>
</cp:coreProperties>
</file>