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esktop\San Patricio 2022\MUNICIPIO\EXPEDIENTE LMU10\CUARO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6" i="1"/>
  <c r="C48" i="1"/>
  <c r="C49" i="1" s="1"/>
  <c r="C45" i="1"/>
  <c r="C50" i="1" s="1"/>
  <c r="C44" i="1"/>
  <c r="C40" i="1"/>
  <c r="A22" i="1"/>
  <c r="A23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6" i="1" s="1"/>
  <c r="A47" i="1" s="1"/>
  <c r="A48" i="1" s="1"/>
  <c r="A54" i="1" s="1"/>
  <c r="A55" i="1" s="1"/>
  <c r="A57" i="1" s="1"/>
  <c r="C20" i="1"/>
  <c r="A19" i="1"/>
  <c r="C17" i="1"/>
  <c r="C21" i="1" s="1"/>
  <c r="A15" i="1"/>
  <c r="C24" i="1" l="1"/>
</calcChain>
</file>

<file path=xl/sharedStrings.xml><?xml version="1.0" encoding="utf-8"?>
<sst xmlns="http://schemas.openxmlformats.org/spreadsheetml/2006/main" count="64" uniqueCount="58">
  <si>
    <t>Cuadro No. 2 División General de los Lotes Originales</t>
  </si>
  <si>
    <t>Lote con predio No. 3672119, Sectores C-D</t>
  </si>
  <si>
    <t>Superficie m2</t>
  </si>
  <si>
    <t>Area Bruta</t>
  </si>
  <si>
    <t>Area Util</t>
  </si>
  <si>
    <t>Area Verde -  Ciclovía- Predio No. 3698208</t>
  </si>
  <si>
    <t xml:space="preserve">AV4- Predio No. 3698204 </t>
  </si>
  <si>
    <t>AV7- Predio No. 3698207</t>
  </si>
  <si>
    <t>EQ1- Predio No. 3698376</t>
  </si>
  <si>
    <t>EQ2- Predio No. 3698377</t>
  </si>
  <si>
    <t>EQ3- Predio No. 3698378</t>
  </si>
  <si>
    <t>Afectación por Retiro de Quebrada</t>
  </si>
  <si>
    <t>EQ4- Predio No. 3698379</t>
  </si>
  <si>
    <t>Acera Via C4</t>
  </si>
  <si>
    <t>Acera Ruta Viva</t>
  </si>
  <si>
    <t>A</t>
  </si>
  <si>
    <t>Subtotal (1+2+3+4+5+6+7+8+9+10+11)</t>
  </si>
  <si>
    <t>Vias C+D</t>
  </si>
  <si>
    <t>Ampliacion calle Alfonso Lamiña - Lado Este (Colectora)</t>
  </si>
  <si>
    <t>Total Vías (12+13)</t>
  </si>
  <si>
    <t>B</t>
  </si>
  <si>
    <t>C</t>
  </si>
  <si>
    <t>Total deducciones actualización gráfica (15-16)</t>
  </si>
  <si>
    <t>Lote con predio No. 3672121, sectores (B,E,F,G,H)</t>
  </si>
  <si>
    <t>AV2- Predio No. 3698201</t>
  </si>
  <si>
    <t>AV3- Predio No. 3698202</t>
  </si>
  <si>
    <t>AV5-Predio No. 3698205</t>
  </si>
  <si>
    <t>AV6 - Predio No. 3698206</t>
  </si>
  <si>
    <t>Quebrada Occidental</t>
  </si>
  <si>
    <t>Area de Reserva 1</t>
  </si>
  <si>
    <t>Area de Reserva 2</t>
  </si>
  <si>
    <t>Vía Existente</t>
  </si>
  <si>
    <t>D</t>
  </si>
  <si>
    <t>Vias E+F+G+H</t>
  </si>
  <si>
    <t>Ampliacion calle Río Santiago</t>
  </si>
  <si>
    <t>Ampliacion calle Alfonso Lamiña - Lado Oeste (Colectora)</t>
  </si>
  <si>
    <t>E</t>
  </si>
  <si>
    <t>Quebrada Occidental excluída del predio- actualización gráfica</t>
  </si>
  <si>
    <t>Parte de vía pública existente excluída del predio-actualización gráfica</t>
  </si>
  <si>
    <t>F</t>
  </si>
  <si>
    <t>Total E - F (sin áreas verdes y  deducciones actualización gráfica)</t>
  </si>
  <si>
    <t>Lote con predio No. 3672120, sector (A)</t>
  </si>
  <si>
    <t>AV1-Predio No. 3698200</t>
  </si>
  <si>
    <t>Borde Superior de Quebrada</t>
  </si>
  <si>
    <t>G</t>
  </si>
  <si>
    <t xml:space="preserve">Total G (sin área verde deducción gráfica) </t>
  </si>
  <si>
    <t xml:space="preserve">Superficie Total AV2+AV3+AV5+AV6 </t>
  </si>
  <si>
    <t>Total Vías (28+29+30)</t>
  </si>
  <si>
    <t>Total deducciones actualización gráfica (32+33+34)</t>
  </si>
  <si>
    <t xml:space="preserve">Total A+14 ( incluído áreas verdes y equipamientos) </t>
  </si>
  <si>
    <t xml:space="preserve">Superficie total área verde ciclovía+AV4+AV7 </t>
  </si>
  <si>
    <t>Superficie total EQ1+EQ2+EQ3+EQ4</t>
  </si>
  <si>
    <t>Total Superficie B-C (Sin áreas verdes y equipamientos actualización gráfica)</t>
  </si>
  <si>
    <t>Area  Privada Afectada al Uso Público</t>
  </si>
  <si>
    <t>Subtotal (17+18+19+20+21+22+23+24+25+26+27)</t>
  </si>
  <si>
    <t xml:space="preserve">Total D + 31 ( incluído  áreas verdes sin deducciones actualización gráfica)  </t>
  </si>
  <si>
    <t>Total (35+36)</t>
  </si>
  <si>
    <t>Total Area Util (1+2+3+4+5+6+7+9+17+18+19+20+23+27+35)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</si>
</sst>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0" fontId="4" fillId="0" borderId="7" xfId="0" applyFont="1" applyFill="1" applyBorder="1"/>
    <xf numFmtId="43" fontId="3" fillId="0" borderId="7" xfId="0" applyNumberFormat="1" applyFont="1" applyFill="1" applyBorder="1"/>
    <xf numFmtId="0" fontId="0" fillId="0" borderId="7" xfId="0" applyFill="1" applyBorder="1" applyAlignment="1">
      <alignment horizontal="center"/>
    </xf>
    <xf numFmtId="43" fontId="4" fillId="0" borderId="7" xfId="1" applyFont="1" applyFill="1" applyBorder="1"/>
    <xf numFmtId="43" fontId="4" fillId="0" borderId="7" xfId="0" applyNumberFormat="1" applyFont="1" applyFill="1" applyBorder="1"/>
    <xf numFmtId="43" fontId="4" fillId="0" borderId="7" xfId="1" applyFont="1" applyFill="1" applyBorder="1" applyAlignment="1">
      <alignment vertical="center"/>
    </xf>
    <xf numFmtId="0" fontId="4" fillId="0" borderId="8" xfId="0" applyFont="1" applyFill="1" applyBorder="1"/>
    <xf numFmtId="43" fontId="2" fillId="0" borderId="0" xfId="0" applyNumberFormat="1" applyFont="1"/>
    <xf numFmtId="0" fontId="0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/>
    <xf numFmtId="43" fontId="4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/>
    <xf numFmtId="43" fontId="4" fillId="0" borderId="10" xfId="1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right"/>
    </xf>
    <xf numFmtId="0" fontId="0" fillId="0" borderId="13" xfId="0" applyFill="1" applyBorder="1"/>
    <xf numFmtId="0" fontId="4" fillId="0" borderId="13" xfId="0" applyFont="1" applyFill="1" applyBorder="1"/>
    <xf numFmtId="43" fontId="3" fillId="0" borderId="13" xfId="1" applyFont="1" applyFill="1" applyBorder="1"/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3" fontId="3" fillId="0" borderId="7" xfId="1" applyFont="1" applyFill="1" applyBorder="1"/>
    <xf numFmtId="43" fontId="2" fillId="0" borderId="7" xfId="1" applyFont="1" applyFill="1" applyBorder="1"/>
    <xf numFmtId="43" fontId="1" fillId="0" borderId="7" xfId="1" applyFont="1" applyFill="1" applyBorder="1"/>
    <xf numFmtId="0" fontId="0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14" xfId="0" applyFont="1" applyFill="1" applyBorder="1"/>
    <xf numFmtId="43" fontId="2" fillId="0" borderId="14" xfId="1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43" fontId="4" fillId="0" borderId="17" xfId="0" applyNumberFormat="1" applyFont="1" applyFill="1" applyBorder="1"/>
    <xf numFmtId="0" fontId="4" fillId="0" borderId="18" xfId="0" applyFont="1" applyFill="1" applyBorder="1"/>
    <xf numFmtId="43" fontId="4" fillId="0" borderId="10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3" fillId="2" borderId="18" xfId="0" applyFont="1" applyFill="1" applyBorder="1"/>
    <xf numFmtId="43" fontId="3" fillId="2" borderId="10" xfId="1" applyFont="1" applyFill="1" applyBorder="1"/>
    <xf numFmtId="0" fontId="2" fillId="2" borderId="10" xfId="0" applyFont="1" applyFill="1" applyBorder="1" applyAlignment="1">
      <alignment horizontal="center"/>
    </xf>
    <xf numFmtId="0" fontId="3" fillId="2" borderId="19" xfId="0" applyFont="1" applyFill="1" applyBorder="1"/>
    <xf numFmtId="43" fontId="3" fillId="2" borderId="10" xfId="0" applyNumberFormat="1" applyFont="1" applyFill="1" applyBorder="1"/>
    <xf numFmtId="0" fontId="0" fillId="0" borderId="20" xfId="0" applyFill="1" applyBorder="1"/>
    <xf numFmtId="0" fontId="3" fillId="0" borderId="0" xfId="0" applyFont="1" applyFill="1" applyBorder="1"/>
    <xf numFmtId="43" fontId="3" fillId="0" borderId="21" xfId="0" applyNumberFormat="1" applyFont="1" applyFill="1" applyBorder="1"/>
    <xf numFmtId="0" fontId="0" fillId="0" borderId="0" xfId="0" applyFill="1"/>
    <xf numFmtId="0" fontId="2" fillId="0" borderId="7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topLeftCell="C1" workbookViewId="0">
      <selection activeCell="F56" sqref="F56"/>
    </sheetView>
  </sheetViews>
  <sheetFormatPr baseColWidth="10" defaultRowHeight="15" x14ac:dyDescent="0.25"/>
  <cols>
    <col min="2" max="2" width="65.5703125" customWidth="1"/>
    <col min="3" max="3" width="20.85546875" customWidth="1"/>
  </cols>
  <sheetData>
    <row r="1" spans="1:3" x14ac:dyDescent="0.25">
      <c r="A1" s="1"/>
      <c r="C1" s="2"/>
    </row>
    <row r="2" spans="1:3" x14ac:dyDescent="0.25">
      <c r="A2" s="3"/>
      <c r="B2" s="4"/>
      <c r="C2" s="2"/>
    </row>
    <row r="3" spans="1:3" x14ac:dyDescent="0.25">
      <c r="A3" s="5" t="s">
        <v>0</v>
      </c>
      <c r="B3" s="6"/>
      <c r="C3" s="7"/>
    </row>
    <row r="4" spans="1:3" x14ac:dyDescent="0.25">
      <c r="A4" s="8"/>
      <c r="B4" s="9" t="s">
        <v>1</v>
      </c>
      <c r="C4" s="10" t="s">
        <v>2</v>
      </c>
    </row>
    <row r="5" spans="1:3" x14ac:dyDescent="0.25">
      <c r="A5" s="8"/>
      <c r="B5" s="11" t="s">
        <v>3</v>
      </c>
      <c r="C5" s="12">
        <v>228653.9</v>
      </c>
    </row>
    <row r="6" spans="1:3" x14ac:dyDescent="0.25">
      <c r="A6" s="13">
        <v>1</v>
      </c>
      <c r="B6" s="11" t="s">
        <v>4</v>
      </c>
      <c r="C6" s="14">
        <v>160048.56</v>
      </c>
    </row>
    <row r="7" spans="1:3" x14ac:dyDescent="0.25">
      <c r="A7" s="13">
        <v>2</v>
      </c>
      <c r="B7" s="11" t="s">
        <v>5</v>
      </c>
      <c r="C7" s="14">
        <v>4792.46</v>
      </c>
    </row>
    <row r="8" spans="1:3" x14ac:dyDescent="0.25">
      <c r="A8" s="13">
        <v>3</v>
      </c>
      <c r="B8" s="11" t="s">
        <v>6</v>
      </c>
      <c r="C8" s="14">
        <v>1652.96</v>
      </c>
    </row>
    <row r="9" spans="1:3" x14ac:dyDescent="0.25">
      <c r="A9" s="13">
        <v>4</v>
      </c>
      <c r="B9" s="11" t="s">
        <v>7</v>
      </c>
      <c r="C9" s="14">
        <v>1539.21</v>
      </c>
    </row>
    <row r="10" spans="1:3" x14ac:dyDescent="0.25">
      <c r="A10" s="13">
        <v>5</v>
      </c>
      <c r="B10" s="11" t="s">
        <v>8</v>
      </c>
      <c r="C10" s="14">
        <v>3637.03</v>
      </c>
    </row>
    <row r="11" spans="1:3" x14ac:dyDescent="0.25">
      <c r="A11" s="13">
        <v>6</v>
      </c>
      <c r="B11" s="11" t="s">
        <v>9</v>
      </c>
      <c r="C11" s="14">
        <v>2491.29</v>
      </c>
    </row>
    <row r="12" spans="1:3" x14ac:dyDescent="0.25">
      <c r="A12" s="13">
        <v>7</v>
      </c>
      <c r="B12" s="11" t="s">
        <v>10</v>
      </c>
      <c r="C12" s="14">
        <v>2622.02</v>
      </c>
    </row>
    <row r="13" spans="1:3" x14ac:dyDescent="0.25">
      <c r="A13" s="13">
        <v>8</v>
      </c>
      <c r="B13" s="11" t="s">
        <v>11</v>
      </c>
      <c r="C13" s="14">
        <v>10042.84</v>
      </c>
    </row>
    <row r="14" spans="1:3" x14ac:dyDescent="0.25">
      <c r="A14" s="13">
        <v>9</v>
      </c>
      <c r="B14" s="11" t="s">
        <v>12</v>
      </c>
      <c r="C14" s="15">
        <v>927.56</v>
      </c>
    </row>
    <row r="15" spans="1:3" x14ac:dyDescent="0.25">
      <c r="A15" s="13">
        <f>+A14+1</f>
        <v>10</v>
      </c>
      <c r="B15" s="11" t="s">
        <v>13</v>
      </c>
      <c r="C15" s="16">
        <v>622.11</v>
      </c>
    </row>
    <row r="16" spans="1:3" x14ac:dyDescent="0.25">
      <c r="A16" s="13">
        <v>11</v>
      </c>
      <c r="B16" s="11" t="s">
        <v>14</v>
      </c>
      <c r="C16" s="16">
        <v>1594.18</v>
      </c>
    </row>
    <row r="17" spans="1:3" x14ac:dyDescent="0.25">
      <c r="A17" s="59" t="s">
        <v>15</v>
      </c>
      <c r="B17" s="17" t="s">
        <v>16</v>
      </c>
      <c r="C17" s="18">
        <f>+C6+C7+C8+C9+C10+C11+C12+C13+C14+C15+C16</f>
        <v>189970.21999999994</v>
      </c>
    </row>
    <row r="18" spans="1:3" x14ac:dyDescent="0.25">
      <c r="A18" s="13">
        <v>12</v>
      </c>
      <c r="B18" s="11" t="s">
        <v>17</v>
      </c>
      <c r="C18" s="14">
        <v>30644.17</v>
      </c>
    </row>
    <row r="19" spans="1:3" x14ac:dyDescent="0.25">
      <c r="A19" s="13">
        <f>+A18+1</f>
        <v>13</v>
      </c>
      <c r="B19" s="11" t="s">
        <v>18</v>
      </c>
      <c r="C19" s="15">
        <v>8039.51</v>
      </c>
    </row>
    <row r="20" spans="1:3" x14ac:dyDescent="0.25">
      <c r="A20" s="19">
        <v>14</v>
      </c>
      <c r="B20" s="11" t="s">
        <v>19</v>
      </c>
      <c r="C20" s="15">
        <f>+C18+C19</f>
        <v>38683.68</v>
      </c>
    </row>
    <row r="21" spans="1:3" x14ac:dyDescent="0.25">
      <c r="A21" s="20" t="s">
        <v>20</v>
      </c>
      <c r="B21" s="9" t="s">
        <v>49</v>
      </c>
      <c r="C21" s="12">
        <f>+C17+C20</f>
        <v>228653.89999999994</v>
      </c>
    </row>
    <row r="22" spans="1:3" x14ac:dyDescent="0.25">
      <c r="A22" s="21">
        <f>+A20+1</f>
        <v>15</v>
      </c>
      <c r="B22" s="22" t="s">
        <v>50</v>
      </c>
      <c r="C22" s="23">
        <v>7984.63</v>
      </c>
    </row>
    <row r="23" spans="1:3" x14ac:dyDescent="0.25">
      <c r="A23" s="21">
        <f>+A22+1</f>
        <v>16</v>
      </c>
      <c r="B23" s="22" t="s">
        <v>51</v>
      </c>
      <c r="C23" s="23">
        <v>9677.9</v>
      </c>
    </row>
    <row r="24" spans="1:3" x14ac:dyDescent="0.25">
      <c r="A24" s="24" t="s">
        <v>21</v>
      </c>
      <c r="B24" s="25" t="s">
        <v>22</v>
      </c>
      <c r="C24" s="26">
        <f ca="1">C22+24:24</f>
        <v>17662.53</v>
      </c>
    </row>
    <row r="25" spans="1:3" x14ac:dyDescent="0.25">
      <c r="A25" s="60" t="s">
        <v>52</v>
      </c>
      <c r="B25" s="61"/>
      <c r="C25" s="27">
        <v>210991.37</v>
      </c>
    </row>
    <row r="27" spans="1:3" x14ac:dyDescent="0.25">
      <c r="A27" s="28"/>
      <c r="B27" s="29" t="s">
        <v>23</v>
      </c>
      <c r="C27" s="30" t="s">
        <v>2</v>
      </c>
    </row>
    <row r="28" spans="1:3" x14ac:dyDescent="0.25">
      <c r="A28" s="31"/>
      <c r="B28" s="32" t="s">
        <v>3</v>
      </c>
      <c r="C28" s="33">
        <v>302838.42</v>
      </c>
    </row>
    <row r="29" spans="1:3" x14ac:dyDescent="0.25">
      <c r="A29" s="34">
        <f>+A23+1</f>
        <v>17</v>
      </c>
      <c r="B29" s="11" t="s">
        <v>4</v>
      </c>
      <c r="C29" s="14">
        <v>183241.47</v>
      </c>
    </row>
    <row r="30" spans="1:3" x14ac:dyDescent="0.25">
      <c r="A30" s="34">
        <f>+A29+1</f>
        <v>18</v>
      </c>
      <c r="B30" s="11" t="s">
        <v>24</v>
      </c>
      <c r="C30" s="14">
        <v>15529.83</v>
      </c>
    </row>
    <row r="31" spans="1:3" x14ac:dyDescent="0.25">
      <c r="A31" s="34">
        <f t="shared" ref="A31:A39" si="0">+A30+1</f>
        <v>19</v>
      </c>
      <c r="B31" s="11" t="s">
        <v>25</v>
      </c>
      <c r="C31" s="14">
        <v>7506.03</v>
      </c>
    </row>
    <row r="32" spans="1:3" x14ac:dyDescent="0.25">
      <c r="A32" s="34">
        <f t="shared" si="0"/>
        <v>20</v>
      </c>
      <c r="B32" s="11" t="s">
        <v>26</v>
      </c>
      <c r="C32" s="14">
        <v>16905.330000000002</v>
      </c>
    </row>
    <row r="33" spans="1:3" x14ac:dyDescent="0.25">
      <c r="A33" s="34">
        <f t="shared" si="0"/>
        <v>21</v>
      </c>
      <c r="B33" s="11" t="s">
        <v>27</v>
      </c>
      <c r="C33" s="14">
        <v>11041.69</v>
      </c>
    </row>
    <row r="34" spans="1:3" x14ac:dyDescent="0.25">
      <c r="A34" s="34">
        <f t="shared" si="0"/>
        <v>22</v>
      </c>
      <c r="B34" s="11" t="s">
        <v>28</v>
      </c>
      <c r="C34" s="14">
        <v>12752.25</v>
      </c>
    </row>
    <row r="35" spans="1:3" x14ac:dyDescent="0.25">
      <c r="A35" s="34">
        <f t="shared" si="0"/>
        <v>23</v>
      </c>
      <c r="B35" s="11" t="s">
        <v>11</v>
      </c>
      <c r="C35" s="14">
        <v>2946.13</v>
      </c>
    </row>
    <row r="36" spans="1:3" x14ac:dyDescent="0.25">
      <c r="A36" s="34">
        <f t="shared" si="0"/>
        <v>24</v>
      </c>
      <c r="B36" s="11" t="s">
        <v>29</v>
      </c>
      <c r="C36" s="14">
        <v>8247.1299999999992</v>
      </c>
    </row>
    <row r="37" spans="1:3" x14ac:dyDescent="0.25">
      <c r="A37" s="34">
        <f t="shared" si="0"/>
        <v>25</v>
      </c>
      <c r="B37" s="11" t="s">
        <v>30</v>
      </c>
      <c r="C37" s="14">
        <v>1399.08</v>
      </c>
    </row>
    <row r="38" spans="1:3" x14ac:dyDescent="0.25">
      <c r="A38" s="34">
        <f t="shared" si="0"/>
        <v>26</v>
      </c>
      <c r="B38" s="11" t="s">
        <v>31</v>
      </c>
      <c r="C38" s="14">
        <v>6757.19</v>
      </c>
    </row>
    <row r="39" spans="1:3" x14ac:dyDescent="0.25">
      <c r="A39" s="34">
        <f t="shared" si="0"/>
        <v>27</v>
      </c>
      <c r="B39" s="11" t="s">
        <v>53</v>
      </c>
      <c r="C39" s="14">
        <v>449.2</v>
      </c>
    </row>
    <row r="40" spans="1:3" x14ac:dyDescent="0.25">
      <c r="A40" s="35" t="s">
        <v>32</v>
      </c>
      <c r="B40" s="9" t="s">
        <v>54</v>
      </c>
      <c r="C40" s="36">
        <f>SUM(C29:C39)</f>
        <v>266775.32999999996</v>
      </c>
    </row>
    <row r="41" spans="1:3" x14ac:dyDescent="0.25">
      <c r="A41" s="34">
        <f>+A39+1</f>
        <v>28</v>
      </c>
      <c r="B41" s="11" t="s">
        <v>33</v>
      </c>
      <c r="C41" s="14">
        <v>21237</v>
      </c>
    </row>
    <row r="42" spans="1:3" x14ac:dyDescent="0.25">
      <c r="A42" s="34">
        <f>+A41+1</f>
        <v>29</v>
      </c>
      <c r="B42" s="11" t="s">
        <v>34</v>
      </c>
      <c r="C42" s="14">
        <v>9005.52</v>
      </c>
    </row>
    <row r="43" spans="1:3" x14ac:dyDescent="0.25">
      <c r="A43" s="34">
        <f t="shared" ref="A43:A44" si="1">+A42+1</f>
        <v>30</v>
      </c>
      <c r="B43" s="11" t="s">
        <v>35</v>
      </c>
      <c r="C43" s="14">
        <v>5820.57</v>
      </c>
    </row>
    <row r="44" spans="1:3" x14ac:dyDescent="0.25">
      <c r="A44" s="34">
        <f t="shared" si="1"/>
        <v>31</v>
      </c>
      <c r="B44" s="11" t="s">
        <v>47</v>
      </c>
      <c r="C44" s="14">
        <f>+C41+C42+C43</f>
        <v>36063.089999999997</v>
      </c>
    </row>
    <row r="45" spans="1:3" x14ac:dyDescent="0.25">
      <c r="A45" s="35" t="s">
        <v>36</v>
      </c>
      <c r="B45" s="9" t="s">
        <v>55</v>
      </c>
      <c r="C45" s="37">
        <f>+C40+C44</f>
        <v>302838.41999999993</v>
      </c>
    </row>
    <row r="46" spans="1:3" x14ac:dyDescent="0.25">
      <c r="A46" s="34">
        <f>+A44+1</f>
        <v>32</v>
      </c>
      <c r="B46" s="11" t="s">
        <v>37</v>
      </c>
      <c r="C46" s="38">
        <v>7332.41</v>
      </c>
    </row>
    <row r="47" spans="1:3" x14ac:dyDescent="0.25">
      <c r="A47" s="34">
        <f>+A46+1</f>
        <v>33</v>
      </c>
      <c r="B47" s="11" t="s">
        <v>38</v>
      </c>
      <c r="C47" s="38">
        <v>948.7</v>
      </c>
    </row>
    <row r="48" spans="1:3" x14ac:dyDescent="0.25">
      <c r="A48" s="34">
        <f>+A47+1</f>
        <v>34</v>
      </c>
      <c r="B48" s="11" t="s">
        <v>46</v>
      </c>
      <c r="C48" s="38">
        <f>C30+C31+C32+C33</f>
        <v>50982.880000000005</v>
      </c>
    </row>
    <row r="49" spans="1:3" x14ac:dyDescent="0.25">
      <c r="A49" s="39" t="s">
        <v>39</v>
      </c>
      <c r="B49" s="9" t="s">
        <v>48</v>
      </c>
      <c r="C49" s="12">
        <f>C46+C47+48:48</f>
        <v>59263.990000000005</v>
      </c>
    </row>
    <row r="50" spans="1:3" x14ac:dyDescent="0.25">
      <c r="A50" s="21"/>
      <c r="B50" s="29" t="s">
        <v>40</v>
      </c>
      <c r="C50" s="27">
        <f>C45-C49</f>
        <v>243574.42999999993</v>
      </c>
    </row>
    <row r="51" spans="1:3" x14ac:dyDescent="0.25">
      <c r="A51" s="40"/>
      <c r="B51" s="41"/>
      <c r="C51" s="42"/>
    </row>
    <row r="52" spans="1:3" x14ac:dyDescent="0.25">
      <c r="A52" s="35"/>
      <c r="B52" s="43" t="s">
        <v>41</v>
      </c>
      <c r="C52" s="44" t="s">
        <v>2</v>
      </c>
    </row>
    <row r="53" spans="1:3" x14ac:dyDescent="0.25">
      <c r="A53" s="45"/>
      <c r="B53" s="11" t="s">
        <v>3</v>
      </c>
      <c r="C53" s="46">
        <v>11549.43</v>
      </c>
    </row>
    <row r="54" spans="1:3" x14ac:dyDescent="0.25">
      <c r="A54" s="34">
        <f>+A48+1</f>
        <v>35</v>
      </c>
      <c r="B54" s="47" t="s">
        <v>42</v>
      </c>
      <c r="C54" s="48">
        <v>10551.94</v>
      </c>
    </row>
    <row r="55" spans="1:3" x14ac:dyDescent="0.25">
      <c r="A55" s="34">
        <f>+A54+1</f>
        <v>36</v>
      </c>
      <c r="B55" s="47" t="s">
        <v>43</v>
      </c>
      <c r="C55" s="48">
        <v>997.51</v>
      </c>
    </row>
    <row r="56" spans="1:3" x14ac:dyDescent="0.25">
      <c r="A56" s="49" t="s">
        <v>44</v>
      </c>
      <c r="B56" s="50" t="s">
        <v>56</v>
      </c>
      <c r="C56" s="51">
        <f>+C54+C55</f>
        <v>11549.45</v>
      </c>
    </row>
    <row r="57" spans="1:3" x14ac:dyDescent="0.25">
      <c r="A57" s="52">
        <f>+A55+1</f>
        <v>37</v>
      </c>
      <c r="B57" s="53" t="s">
        <v>45</v>
      </c>
      <c r="C57" s="54">
        <v>997.51</v>
      </c>
    </row>
    <row r="58" spans="1:3" x14ac:dyDescent="0.25">
      <c r="A58" s="55"/>
      <c r="B58" s="56"/>
      <c r="C58" s="57"/>
    </row>
    <row r="59" spans="1:3" x14ac:dyDescent="0.25">
      <c r="A59" s="58"/>
      <c r="B59" s="9" t="s">
        <v>57</v>
      </c>
      <c r="C59" s="62">
        <f>C6+C7+C8+C9+C10+C11+C12+C14+C29+C30+C31+C32+C33+C54+C35+C39</f>
        <v>425882.71</v>
      </c>
    </row>
  </sheetData>
  <mergeCells count="2">
    <mergeCell ref="A3:C3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Romero</dc:creator>
  <cp:lastModifiedBy>Jose Romero</cp:lastModifiedBy>
  <dcterms:created xsi:type="dcterms:W3CDTF">2022-11-18T15:39:33Z</dcterms:created>
  <dcterms:modified xsi:type="dcterms:W3CDTF">2022-11-18T15:56:04Z</dcterms:modified>
</cp:coreProperties>
</file>