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book.xml" ContentType="application/vnd.openxmlformats-officedocument.spreadsheetml.sheet.main+xml"/>
  <Override PartName="/xl/media/image5.png" ContentType="image/png"/>
  <Override PartName="/xl/media/image6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io Normalizado" sheetId="1" state="visible" r:id="rId2"/>
    <sheet name="Inf. Reg. Levantamiento" sheetId="2" state="visible" r:id="rId3"/>
    <sheet name="Datos" sheetId="3" state="hidden" r:id="rId4"/>
  </sheets>
  <definedNames>
    <definedName function="false" hidden="false" localSheetId="0" name="_xlnm.Print_Area" vbProcedure="false">'Formulario Normalizado'!$A$1:$AH$99</definedName>
    <definedName function="false" hidden="false" localSheetId="1" name="_xlnm.Print_Area" vbProcedure="false">'Inf. Reg. Levantamiento'!$A$1:$AH$90</definedName>
    <definedName function="false" hidden="false" name="CASO_ADMISIBLE" vbProcedure="false">Datos!$N$2:$N$8</definedName>
    <definedName function="false" hidden="false" name="PROCEDIMIENTO" vbProcedure="false">Datos!$M$2:$M$8</definedName>
    <definedName function="false" hidden="false" name="PROCEDIMIENTOS" vbProcedure="false">Datos!$M$2:$M$7</definedName>
    <definedName function="false" hidden="false" name="TIPOLOGIAS" vbProcedure="false">Datos!$L$2:$L$17</definedName>
    <definedName function="false" hidden="false" name="Tipologías" vbProcedure="false">Datos!$L$2:$L$17</definedName>
    <definedName function="false" hidden="false" localSheetId="0" name="_xlnm._FilterDatabase" vbProcedure="false">'Formulario Normalizado'!$AE$23:$AE$23</definedName>
    <definedName function="false" hidden="false" localSheetId="1" name="_xlnm._FilterDatabase" vbProcedure="false">'Inf. Reg. Levantamiento'!$AE$23:$AE$23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3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En esta sección se deben registrar los datos de las areas que obtuvieron una autorización para ser edificadas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R19" authorId="0">
      <text>
        <r>
          <rPr>
            <b val="true"/>
            <sz val="7"/>
            <color rgb="FF000000"/>
            <rFont val="Tahoma"/>
            <family val="2"/>
            <charset val="1"/>
          </rPr>
          <t xml:space="preserve">Las áreas de levantamiento y de escritura deben ser iguales.</t>
        </r>
      </text>
    </comment>
  </commentList>
</comments>
</file>

<file path=xl/sharedStrings.xml><?xml version="1.0" encoding="utf-8"?>
<sst xmlns="http://schemas.openxmlformats.org/spreadsheetml/2006/main" count="601" uniqueCount="448">
  <si>
    <t xml:space="preserve">MUNICIPIO DEL DISTRITO METROPOLITANO DE QUITO</t>
  </si>
  <si>
    <t xml:space="preserve">FORMULARIO NORMALIZADO  PARA  RECONOCIMIENTO Y/O REGULARIZACIÓN DE EDIFICACIONES</t>
  </si>
  <si>
    <t xml:space="preserve">Código: </t>
  </si>
  <si>
    <t xml:space="preserve">LMU-22/ RECONOCIMIENTO ARQUITECTÓNICO</t>
  </si>
  <si>
    <t xml:space="preserve">FORMULARIO  No.  1</t>
  </si>
  <si>
    <t xml:space="preserve">IDENTIFICACIÓN DEL PREDIO, PROPIETARIO Y PROCEDIMIENTO</t>
  </si>
  <si>
    <t xml:space="preserve">IDENTIFICACIÓN PREDIAL - UBICACIÓN</t>
  </si>
  <si>
    <t xml:space="preserve">DATOS DEL IRM</t>
  </si>
  <si>
    <t xml:space="preserve">DATOS DEL PROPIETARIO NATURAL Ó JURÍDICA</t>
  </si>
  <si>
    <t xml:space="preserve">Número Predial</t>
  </si>
  <si>
    <t xml:space="preserve">IRM  N°</t>
  </si>
  <si>
    <t xml:space="preserve">Nombre del Propietario</t>
  </si>
  <si>
    <t xml:space="preserve">Clave Catastral</t>
  </si>
  <si>
    <t xml:space="preserve">Zonificación</t>
  </si>
  <si>
    <t xml:space="preserve"># de Cédula o Pasaporte</t>
  </si>
  <si>
    <t xml:space="preserve">Calles  - Nomenclatura</t>
  </si>
  <si>
    <t xml:space="preserve">Lote mínimo</t>
  </si>
  <si>
    <t xml:space="preserve">Domicilio</t>
  </si>
  <si>
    <t xml:space="preserve">Barrio / Urbanización</t>
  </si>
  <si>
    <t xml:space="preserve">Nro. de pisos</t>
  </si>
  <si>
    <t xml:space="preserve">Teléfono de contacto</t>
  </si>
  <si>
    <t xml:space="preserve">Parroquía</t>
  </si>
  <si>
    <t xml:space="preserve">Altura (m)</t>
  </si>
  <si>
    <t xml:space="preserve">Correo electrónico</t>
  </si>
  <si>
    <t xml:space="preserve">Dependencia Administrativa</t>
  </si>
  <si>
    <t xml:space="preserve">Area Levantamiento</t>
  </si>
  <si>
    <t xml:space="preserve">Area de Escritura</t>
  </si>
  <si>
    <t xml:space="preserve">Estado Propiedad</t>
  </si>
  <si>
    <t xml:space="preserve">TIPOLOGÍAS Y PROCEDIMIENTO</t>
  </si>
  <si>
    <t xml:space="preserve">Zona de Riesgo</t>
  </si>
  <si>
    <t xml:space="preserve">Tipologías</t>
  </si>
  <si>
    <t xml:space="preserve">Accid.Geográficos</t>
  </si>
  <si>
    <t xml:space="preserve">Procedimiento</t>
  </si>
  <si>
    <t xml:space="preserve">Relleno Quebrada</t>
  </si>
  <si>
    <t xml:space="preserve">Caso Adminisible</t>
  </si>
  <si>
    <t xml:space="preserve">Cono Aproximación</t>
  </si>
  <si>
    <t xml:space="preserve">Tipo de iniciativa</t>
  </si>
  <si>
    <t xml:space="preserve">OTROS</t>
  </si>
  <si>
    <t xml:space="preserve">DESCRIPCIÓN  ARQUITECTÓNICA </t>
  </si>
  <si>
    <t xml:space="preserve">ÁREAS (m2) Y ESPECIFICACIONES DE LA EDIFICACIÓN</t>
  </si>
  <si>
    <t xml:space="preserve">  ÁREAS EXISTENTES APROBADAS</t>
  </si>
  <si>
    <t xml:space="preserve">AREAS A RECONOCER</t>
  </si>
  <si>
    <t xml:space="preserve">AREAS TOTALES EDIFICACIÓN</t>
  </si>
  <si>
    <t xml:space="preserve">Área Bruta </t>
  </si>
  <si>
    <t xml:space="preserve">Área Bruta</t>
  </si>
  <si>
    <t xml:space="preserve">∑</t>
  </si>
  <si>
    <t xml:space="preserve">Área no computable</t>
  </si>
  <si>
    <t xml:space="preserve">Área Útil Total </t>
  </si>
  <si>
    <t xml:space="preserve">Área Útil P. Baja </t>
  </si>
  <si>
    <t xml:space="preserve">COS P. Baja </t>
  </si>
  <si>
    <t xml:space="preserve">COS Total </t>
  </si>
  <si>
    <t xml:space="preserve">Área Total a enajenar</t>
  </si>
  <si>
    <t xml:space="preserve">Número de pisos</t>
  </si>
  <si>
    <t xml:space="preserve">Número de subsuelos</t>
  </si>
  <si>
    <t xml:space="preserve">AREAS EXCEDENTES SOBRE LÍNEA DE FÁBRICA</t>
  </si>
  <si>
    <t xml:space="preserve">RETIROS EXISTENTES</t>
  </si>
  <si>
    <t xml:space="preserve">Voladizos</t>
  </si>
  <si>
    <t xml:space="preserve">Retiro Frontal (m)</t>
  </si>
  <si>
    <t xml:space="preserve">Norte:</t>
  </si>
  <si>
    <t xml:space="preserve">Radios de curvatura</t>
  </si>
  <si>
    <t xml:space="preserve">Sur:</t>
  </si>
  <si>
    <t xml:space="preserve">Ocupación Afect. Viales</t>
  </si>
  <si>
    <t xml:space="preserve">Este:</t>
  </si>
  <si>
    <t xml:space="preserve">Oeste:</t>
  </si>
  <si>
    <t xml:space="preserve">Retiro Lateral derecho (m)</t>
  </si>
  <si>
    <t xml:space="preserve">Retiro Lateral izquierdo (m)</t>
  </si>
  <si>
    <t xml:space="preserve">Retiro Posterior (m)</t>
  </si>
  <si>
    <t xml:space="preserve">REQUISITOS  </t>
  </si>
  <si>
    <t xml:space="preserve">GENERALES</t>
  </si>
  <si>
    <t xml:space="preserve">COMPLEMENTARIOS</t>
  </si>
  <si>
    <t xml:space="preserve">Tres juegos de planos físicos y digitales en formato Autocad 2007.</t>
  </si>
  <si>
    <t xml:space="preserve">Plano del levantamiento topográfico georreferenciado, físico y digital en formato Autocad 2007</t>
  </si>
  <si>
    <t xml:space="preserve">Escrituras debidamente inscrita o el Certificado de Propiedad del inmueble (Registro de la Propiedad DMQ)</t>
  </si>
  <si>
    <t xml:space="preserve">Memoria fotográfica actualizada de la edificación (exterior e interior formato JPG)</t>
  </si>
  <si>
    <t xml:space="preserve">Informe de Regulación Metropolitana (IRM) actualizado.</t>
  </si>
  <si>
    <t xml:space="preserve">ESPECÍFICOS</t>
  </si>
  <si>
    <t xml:space="preserve">OBSERVACIONES</t>
  </si>
  <si>
    <t xml:space="preserve">DECLARACIÓN JURAMENTADA PROPIETARIO</t>
  </si>
  <si>
    <t xml:space="preserve">DECLARACIÓN PROFESIONAL RESPONSABLE</t>
  </si>
  <si>
    <t xml:space="preserve">En calidad de propietario, declaro bajo juramento sobre la veracidad de la información consignada en el presente formulario, por lo que, asumo la responsabilidad civil, penal y administrativa que se pueda establecer por consignar información incompleta, falsa o adulterada, conforme lo previsto en el numeral 3 del Art.3 y Art. 10 de la Ley Orgánica para la Optimización y Eficacia de Trámites Administrativos.</t>
  </si>
  <si>
    <t xml:space="preserve">En calidad de profesional responsable, declaro bajo juramento que la información técnica consignada en el presente formulario, corresponde al levantamiento arquitectónico de la edificación a regulalizarse.</t>
  </si>
  <si>
    <t xml:space="preserve">Las obligaciones y responsabilidades asumidas por el administrado y por los profesionales responsables de los estudios, eximen al Municipio de Quito de toda responsabilidad civil, penal, administrativa, o de cualquier otra naturaleza, directa o de terceros, frente a eventualidades relacionadas a las edificaciones existentes reconocidas.</t>
  </si>
  <si>
    <t xml:space="preserve">Firma</t>
  </si>
  <si>
    <t xml:space="preserve">DATOS DEL PROPIETARIO</t>
  </si>
  <si>
    <t xml:space="preserve">DATOS DEL PROFESIONAL</t>
  </si>
  <si>
    <t xml:space="preserve">Nombre</t>
  </si>
  <si>
    <t xml:space="preserve">Nombre </t>
  </si>
  <si>
    <t xml:space="preserve">SENESCYT</t>
  </si>
  <si>
    <t xml:space="preserve">Versión 1.0      2020-02-15</t>
  </si>
  <si>
    <t xml:space="preserve">Teléfono fijo</t>
  </si>
  <si>
    <t xml:space="preserve">Teléfono celular</t>
  </si>
  <si>
    <t xml:space="preserve">INFORME DE REGISTRO DE LEVANTAMIENTO DE LA EDIFICACIÓN</t>
  </si>
  <si>
    <t xml:space="preserve">Formulario No. 1.1</t>
  </si>
  <si>
    <t xml:space="preserve">NOTAS</t>
  </si>
  <si>
    <t xml:space="preserve">ESPACIO RESERVADO PARA LA ENTIDAD COLABORADORA</t>
  </si>
  <si>
    <r>
      <rPr>
        <sz val="7"/>
        <rFont val="Franklin Gothic Medium Cond"/>
        <family val="2"/>
        <charset val="1"/>
      </rPr>
      <t xml:space="preserve">La información de la edificación constanten en este documento fue revisada por la Entidad Colaboradora </t>
    </r>
    <r>
      <rPr>
        <sz val="6"/>
        <color rgb="FFFF0000"/>
        <rFont val="HelveticaNeueLT Std Med Cn"/>
        <family val="2"/>
        <charset val="1"/>
      </rPr>
      <t xml:space="preserve">(NOMBRE ENTIDAD COLABORADORA)</t>
    </r>
    <r>
      <rPr>
        <sz val="6"/>
        <color rgb="FF000000"/>
        <rFont val="HelveticaNeueLT Std Med Cn"/>
        <family val="2"/>
        <charset val="1"/>
      </rPr>
      <t xml:space="preserve"> y cumple con los parámetros establecidos en el ordenamiento metropolitano vigente para su registro y/o reconocimiento.
El propietario asume la responsabilidad penal y civil respecto a la veracidad de la información en el formulairo normalizado.</t>
    </r>
  </si>
  <si>
    <t xml:space="preserve"> </t>
  </si>
  <si>
    <t xml:space="preserve">ZONIFICACIÓN</t>
  </si>
  <si>
    <t xml:space="preserve">ZONA</t>
  </si>
  <si>
    <t xml:space="preserve">ZONIFICACIÓN (CONCAT)</t>
  </si>
  <si>
    <t xml:space="preserve">No PISOS</t>
  </si>
  <si>
    <t xml:space="preserve">Metros Altura</t>
  </si>
  <si>
    <t xml:space="preserve">LOTE MÍNIMO</t>
  </si>
  <si>
    <t xml:space="preserve">COS - PB</t>
  </si>
  <si>
    <t xml:space="preserve">COS TOTAL</t>
  </si>
  <si>
    <t xml:space="preserve">TIPOLOGÍAS</t>
  </si>
  <si>
    <t xml:space="preserve">PROCEDIMIENTO</t>
  </si>
  <si>
    <t xml:space="preserve">Pisos</t>
  </si>
  <si>
    <t xml:space="preserve">---</t>
  </si>
  <si>
    <t xml:space="preserve">1 piso hasta 120 m2</t>
  </si>
  <si>
    <t xml:space="preserve">Simplificado (Entidades Colaboradoras)</t>
  </si>
  <si>
    <t xml:space="preserve">Reconocimiento Nuevo</t>
  </si>
  <si>
    <t xml:space="preserve">H1</t>
  </si>
  <si>
    <t xml:space="preserve">D202H-70</t>
  </si>
  <si>
    <t xml:space="preserve">Reconocimiento de Ampliación</t>
  </si>
  <si>
    <t xml:space="preserve">H2</t>
  </si>
  <si>
    <t xml:space="preserve">D203H-70</t>
  </si>
  <si>
    <t xml:space="preserve">1 2 y 3 pisos mayores a 120 m2</t>
  </si>
  <si>
    <t xml:space="preserve">Ordinario (Entidades Colaboradoras)</t>
  </si>
  <si>
    <t xml:space="preserve">H3</t>
  </si>
  <si>
    <t xml:space="preserve">D302H-70</t>
  </si>
  <si>
    <t xml:space="preserve">H4</t>
  </si>
  <si>
    <t xml:space="preserve">D303H-70</t>
  </si>
  <si>
    <t xml:space="preserve">más de 3 pisos</t>
  </si>
  <si>
    <t xml:space="preserve">H5</t>
  </si>
  <si>
    <t xml:space="preserve">D602H-45</t>
  </si>
  <si>
    <t xml:space="preserve">H6</t>
  </si>
  <si>
    <t xml:space="preserve">A601H-30</t>
  </si>
  <si>
    <t xml:space="preserve">a partir del año 1940-hasta 1971</t>
  </si>
  <si>
    <t xml:space="preserve">Registro de Estado Actual (STHV)</t>
  </si>
  <si>
    <t xml:space="preserve">Reconocimiento por Antigüedad</t>
  </si>
  <si>
    <t xml:space="preserve">H7</t>
  </si>
  <si>
    <t xml:space="preserve">A602H-25</t>
  </si>
  <si>
    <t xml:space="preserve">H8</t>
  </si>
  <si>
    <t xml:space="preserve">A2502H-10</t>
  </si>
  <si>
    <t xml:space="preserve">H9</t>
  </si>
  <si>
    <t xml:space="preserve">D603H-50</t>
  </si>
  <si>
    <t xml:space="preserve">A1</t>
  </si>
  <si>
    <t xml:space="preserve">A602-50</t>
  </si>
  <si>
    <t xml:space="preserve">A2</t>
  </si>
  <si>
    <t xml:space="preserve">A1002-35</t>
  </si>
  <si>
    <t xml:space="preserve">A3</t>
  </si>
  <si>
    <t xml:space="preserve">A2502-10</t>
  </si>
  <si>
    <t xml:space="preserve">A4</t>
  </si>
  <si>
    <t xml:space="preserve">A5002-5</t>
  </si>
  <si>
    <t xml:space="preserve">A5</t>
  </si>
  <si>
    <t xml:space="preserve">A10002-3</t>
  </si>
  <si>
    <t xml:space="preserve">A6</t>
  </si>
  <si>
    <t xml:space="preserve">A25002-1.5</t>
  </si>
  <si>
    <t xml:space="preserve">1.5</t>
  </si>
  <si>
    <t xml:space="preserve">A7</t>
  </si>
  <si>
    <t xml:space="preserve">A50002-1</t>
  </si>
  <si>
    <t xml:space="preserve">A8</t>
  </si>
  <si>
    <t xml:space="preserve">A603-35</t>
  </si>
  <si>
    <t xml:space="preserve">A9</t>
  </si>
  <si>
    <t xml:space="preserve">A1003-35</t>
  </si>
  <si>
    <t xml:space="preserve">A10</t>
  </si>
  <si>
    <t xml:space="preserve">A604-50</t>
  </si>
  <si>
    <t xml:space="preserve">A11</t>
  </si>
  <si>
    <t xml:space="preserve">A1004-40</t>
  </si>
  <si>
    <t xml:space="preserve">A12</t>
  </si>
  <si>
    <t xml:space="preserve">A604i-60</t>
  </si>
  <si>
    <t xml:space="preserve">A13</t>
  </si>
  <si>
    <t xml:space="preserve">A804i-60</t>
  </si>
  <si>
    <t xml:space="preserve">A14</t>
  </si>
  <si>
    <t xml:space="preserve">A808i-60</t>
  </si>
  <si>
    <t xml:space="preserve">A15</t>
  </si>
  <si>
    <t xml:space="preserve">A1004i-60</t>
  </si>
  <si>
    <t xml:space="preserve">A16</t>
  </si>
  <si>
    <t xml:space="preserve">A2504i-60</t>
  </si>
  <si>
    <t xml:space="preserve">A17</t>
  </si>
  <si>
    <t xml:space="preserve">A5004i-60</t>
  </si>
  <si>
    <t xml:space="preserve">A18</t>
  </si>
  <si>
    <t xml:space="preserve">A502-35</t>
  </si>
  <si>
    <t xml:space="preserve">A19</t>
  </si>
  <si>
    <t xml:space="preserve">A606-50</t>
  </si>
  <si>
    <t xml:space="preserve">A20</t>
  </si>
  <si>
    <t xml:space="preserve">A606-50(PB)</t>
  </si>
  <si>
    <t xml:space="preserve">A21</t>
  </si>
  <si>
    <t xml:space="preserve">A608-50</t>
  </si>
  <si>
    <t xml:space="preserve">A22</t>
  </si>
  <si>
    <t xml:space="preserve">A608-60(PB)</t>
  </si>
  <si>
    <t xml:space="preserve">A23</t>
  </si>
  <si>
    <t xml:space="preserve">A610-50</t>
  </si>
  <si>
    <t xml:space="preserve">A24</t>
  </si>
  <si>
    <t xml:space="preserve">A612-50</t>
  </si>
  <si>
    <t xml:space="preserve">A25</t>
  </si>
  <si>
    <t xml:space="preserve">A812-50</t>
  </si>
  <si>
    <t xml:space="preserve">A26</t>
  </si>
  <si>
    <t xml:space="preserve">A1005-40</t>
  </si>
  <si>
    <t xml:space="preserve">A27</t>
  </si>
  <si>
    <t xml:space="preserve">A1016-40</t>
  </si>
  <si>
    <t xml:space="preserve">A28</t>
  </si>
  <si>
    <t xml:space="preserve">A1020-40</t>
  </si>
  <si>
    <t xml:space="preserve">A29</t>
  </si>
  <si>
    <t xml:space="preserve">A604-60(PA)</t>
  </si>
  <si>
    <t xml:space="preserve">A30</t>
  </si>
  <si>
    <t xml:space="preserve">A608-50(PB)</t>
  </si>
  <si>
    <t xml:space="preserve">A31</t>
  </si>
  <si>
    <t xml:space="preserve">PQ</t>
  </si>
  <si>
    <t xml:space="preserve">A32</t>
  </si>
  <si>
    <t xml:space="preserve">A203-50</t>
  </si>
  <si>
    <t xml:space="preserve">A33</t>
  </si>
  <si>
    <t xml:space="preserve">A604-50(PB)</t>
  </si>
  <si>
    <t xml:space="preserve">A34</t>
  </si>
  <si>
    <t xml:space="preserve">A603-50</t>
  </si>
  <si>
    <t xml:space="preserve">A35</t>
  </si>
  <si>
    <t xml:space="preserve">A404-50</t>
  </si>
  <si>
    <t xml:space="preserve">A36</t>
  </si>
  <si>
    <t xml:space="preserve">A602-50(VU)</t>
  </si>
  <si>
    <t xml:space="preserve">A37</t>
  </si>
  <si>
    <t xml:space="preserve">A1002-35(VU)</t>
  </si>
  <si>
    <t xml:space="preserve">A38</t>
  </si>
  <si>
    <t xml:space="preserve">A1002-35(VB)</t>
  </si>
  <si>
    <t xml:space="preserve">A39</t>
  </si>
  <si>
    <t xml:space="preserve">A1006-40</t>
  </si>
  <si>
    <t xml:space="preserve">A40</t>
  </si>
  <si>
    <t xml:space="preserve">A604-40</t>
  </si>
  <si>
    <t xml:space="preserve">A41</t>
  </si>
  <si>
    <t xml:space="preserve">A1002-25</t>
  </si>
  <si>
    <t xml:space="preserve">A42</t>
  </si>
  <si>
    <t xml:space="preserve">A1252-5</t>
  </si>
  <si>
    <t xml:space="preserve">A43</t>
  </si>
  <si>
    <t xml:space="preserve">A2502-5</t>
  </si>
  <si>
    <t xml:space="preserve">A44</t>
  </si>
  <si>
    <t xml:space="preserve">A5001-2.5</t>
  </si>
  <si>
    <t xml:space="preserve">2.5</t>
  </si>
  <si>
    <t xml:space="preserve">A45</t>
  </si>
  <si>
    <t xml:space="preserve">A804i-70</t>
  </si>
  <si>
    <t xml:space="preserve">A46</t>
  </si>
  <si>
    <t xml:space="preserve">A5004i-75</t>
  </si>
  <si>
    <t xml:space="preserve">A47</t>
  </si>
  <si>
    <t xml:space="preserve">A10004i-75</t>
  </si>
  <si>
    <t xml:space="preserve">A48</t>
  </si>
  <si>
    <t xml:space="preserve">A20004i-70</t>
  </si>
  <si>
    <t xml:space="preserve">A49</t>
  </si>
  <si>
    <t xml:space="preserve">A10002-5</t>
  </si>
  <si>
    <t xml:space="preserve">A50</t>
  </si>
  <si>
    <t xml:space="preserve">A51</t>
  </si>
  <si>
    <t xml:space="preserve">A6004i-70</t>
  </si>
  <si>
    <t xml:space="preserve">A52</t>
  </si>
  <si>
    <t xml:space="preserve">A2504i-70</t>
  </si>
  <si>
    <t xml:space="preserve">A53</t>
  </si>
  <si>
    <t xml:space="preserve">A10016-25</t>
  </si>
  <si>
    <t xml:space="preserve">A54</t>
  </si>
  <si>
    <t xml:space="preserve">A10012-25</t>
  </si>
  <si>
    <t xml:space="preserve">A55</t>
  </si>
  <si>
    <t xml:space="preserve">A10008-25</t>
  </si>
  <si>
    <t xml:space="preserve">A56</t>
  </si>
  <si>
    <t xml:space="preserve">A5008-25</t>
  </si>
  <si>
    <t xml:space="preserve">A57</t>
  </si>
  <si>
    <t xml:space="preserve">A5012-25</t>
  </si>
  <si>
    <t xml:space="preserve">A58</t>
  </si>
  <si>
    <t xml:space="preserve">A606-35</t>
  </si>
  <si>
    <t xml:space="preserve">A59</t>
  </si>
  <si>
    <t xml:space="preserve">A1006-35</t>
  </si>
  <si>
    <t xml:space="preserve">A60</t>
  </si>
  <si>
    <t xml:space="preserve">A1008-35</t>
  </si>
  <si>
    <t xml:space="preserve">A61</t>
  </si>
  <si>
    <t xml:space="preserve">A1010-35</t>
  </si>
  <si>
    <t xml:space="preserve">A62</t>
  </si>
  <si>
    <t xml:space="preserve">A2025-35</t>
  </si>
  <si>
    <t xml:space="preserve">A63</t>
  </si>
  <si>
    <t xml:space="preserve">A5010-25</t>
  </si>
  <si>
    <t xml:space="preserve">A64</t>
  </si>
  <si>
    <t xml:space="preserve">A5016-25</t>
  </si>
  <si>
    <t xml:space="preserve">A65</t>
  </si>
  <si>
    <t xml:space="preserve">A5020-25</t>
  </si>
  <si>
    <t xml:space="preserve">A66</t>
  </si>
  <si>
    <t xml:space="preserve">A5030-25</t>
  </si>
  <si>
    <t xml:space="preserve">A67</t>
  </si>
  <si>
    <t xml:space="preserve">A608-35</t>
  </si>
  <si>
    <t xml:space="preserve">A68</t>
  </si>
  <si>
    <t xml:space="preserve">A810-35</t>
  </si>
  <si>
    <t xml:space="preserve">A69</t>
  </si>
  <si>
    <t xml:space="preserve">A812-35</t>
  </si>
  <si>
    <t xml:space="preserve">A70</t>
  </si>
  <si>
    <t xml:space="preserve">A20004i-75</t>
  </si>
  <si>
    <t xml:space="preserve">A71</t>
  </si>
  <si>
    <t xml:space="preserve">A10010-20</t>
  </si>
  <si>
    <t xml:space="preserve">A72</t>
  </si>
  <si>
    <t xml:space="preserve">A10014-25</t>
  </si>
  <si>
    <t xml:space="preserve">A73</t>
  </si>
  <si>
    <t xml:space="preserve">A10006-25</t>
  </si>
  <si>
    <t xml:space="preserve">A74</t>
  </si>
  <si>
    <t xml:space="preserve">A602-35</t>
  </si>
  <si>
    <t xml:space="preserve">A75</t>
  </si>
  <si>
    <t xml:space="preserve">A5020-45</t>
  </si>
  <si>
    <t xml:space="preserve">A76</t>
  </si>
  <si>
    <t xml:space="preserve">A606-60</t>
  </si>
  <si>
    <t xml:space="preserve">A77</t>
  </si>
  <si>
    <t xml:space="preserve">A25001-2</t>
  </si>
  <si>
    <t xml:space="preserve">A78</t>
  </si>
  <si>
    <t xml:space="preserve">A2502-20</t>
  </si>
  <si>
    <t xml:space="preserve">A79</t>
  </si>
  <si>
    <t xml:space="preserve">A1014-50</t>
  </si>
  <si>
    <t xml:space="preserve">A2.1</t>
  </si>
  <si>
    <t xml:space="preserve">A1002-35 (VU)</t>
  </si>
  <si>
    <t xml:space="preserve">A2.2</t>
  </si>
  <si>
    <t xml:space="preserve">A1002-35 (VM-2)</t>
  </si>
  <si>
    <t xml:space="preserve">A2.3</t>
  </si>
  <si>
    <t xml:space="preserve">A1002-35 (VM-3)</t>
  </si>
  <si>
    <t xml:space="preserve">A3.1</t>
  </si>
  <si>
    <t xml:space="preserve">A2502-10 (VU)</t>
  </si>
  <si>
    <t xml:space="preserve">A3.2</t>
  </si>
  <si>
    <t xml:space="preserve">A2502-10 (VM-2)</t>
  </si>
  <si>
    <t xml:space="preserve">A3.3</t>
  </si>
  <si>
    <t xml:space="preserve">A2502-10 (VM-3)</t>
  </si>
  <si>
    <t xml:space="preserve">A3.4</t>
  </si>
  <si>
    <t xml:space="preserve">A2502-10 (VM-4)</t>
  </si>
  <si>
    <t xml:space="preserve">A3.5</t>
  </si>
  <si>
    <t xml:space="preserve">A2502-10 (VM-5)</t>
  </si>
  <si>
    <t xml:space="preserve">A3.6</t>
  </si>
  <si>
    <t xml:space="preserve">A2502-10 (VM-6)</t>
  </si>
  <si>
    <t xml:space="preserve">A9.1</t>
  </si>
  <si>
    <t xml:space="preserve">A1003-35 (VU)</t>
  </si>
  <si>
    <t xml:space="preserve">A9.2</t>
  </si>
  <si>
    <t xml:space="preserve">A1003-35 (VM-2)</t>
  </si>
  <si>
    <t xml:space="preserve">A9.3</t>
  </si>
  <si>
    <t xml:space="preserve">A1003-35 (VM-3)</t>
  </si>
  <si>
    <t xml:space="preserve">A36.2</t>
  </si>
  <si>
    <t xml:space="preserve">A602-50(VM-2)</t>
  </si>
  <si>
    <t xml:space="preserve">A36.3</t>
  </si>
  <si>
    <t xml:space="preserve">A602-50(VM-3)</t>
  </si>
  <si>
    <t xml:space="preserve">A36.4</t>
  </si>
  <si>
    <t xml:space="preserve">A602-50(VM-4)</t>
  </si>
  <si>
    <t xml:space="preserve">A37.2</t>
  </si>
  <si>
    <t xml:space="preserve">A1002-35(VM-2)</t>
  </si>
  <si>
    <t xml:space="preserve">A37.3</t>
  </si>
  <si>
    <t xml:space="preserve">A1002-35(VM-3)</t>
  </si>
  <si>
    <t xml:space="preserve">A37.4</t>
  </si>
  <si>
    <t xml:space="preserve">A1002-35(VM-4)</t>
  </si>
  <si>
    <t xml:space="preserve">A37.5</t>
  </si>
  <si>
    <t xml:space="preserve">A1002-35(VM-5)</t>
  </si>
  <si>
    <t xml:space="preserve">A37.6</t>
  </si>
  <si>
    <t xml:space="preserve">A1002-35(VM-6)</t>
  </si>
  <si>
    <t xml:space="preserve">A37.7</t>
  </si>
  <si>
    <t xml:space="preserve">A1002-35(VM-7)</t>
  </si>
  <si>
    <t xml:space="preserve">A37.8</t>
  </si>
  <si>
    <t xml:space="preserve">A1002-35(VM-8)</t>
  </si>
  <si>
    <t xml:space="preserve">A38.3</t>
  </si>
  <si>
    <t xml:space="preserve">A38.4</t>
  </si>
  <si>
    <t xml:space="preserve">A38.5</t>
  </si>
  <si>
    <t xml:space="preserve">A38.6</t>
  </si>
  <si>
    <t xml:space="preserve">A38.7</t>
  </si>
  <si>
    <t xml:space="preserve">A38.8</t>
  </si>
  <si>
    <t xml:space="preserve">A41.1</t>
  </si>
  <si>
    <t xml:space="preserve">A1002-25 (VU)</t>
  </si>
  <si>
    <t xml:space="preserve">A41.2</t>
  </si>
  <si>
    <t xml:space="preserve">A1002-25 (VM2)</t>
  </si>
  <si>
    <t xml:space="preserve">A43.1</t>
  </si>
  <si>
    <t xml:space="preserve">A2502-5 (VU)</t>
  </si>
  <si>
    <t xml:space="preserve">A43.2</t>
  </si>
  <si>
    <t xml:space="preserve">A2502-5 (VM-2)</t>
  </si>
  <si>
    <t xml:space="preserve">A43.3</t>
  </si>
  <si>
    <t xml:space="preserve">A2502-5 (VM-3)</t>
  </si>
  <si>
    <t xml:space="preserve">A78.1</t>
  </si>
  <si>
    <t xml:space="preserve">A2502-20 (VU)</t>
  </si>
  <si>
    <t xml:space="preserve">A78.2</t>
  </si>
  <si>
    <t xml:space="preserve">A2502-20 (VM-2)</t>
  </si>
  <si>
    <t xml:space="preserve">A78.3</t>
  </si>
  <si>
    <t xml:space="preserve">A2502-20 (VM-3)</t>
  </si>
  <si>
    <t xml:space="preserve">A78.4</t>
  </si>
  <si>
    <t xml:space="preserve">A2502-20 (VM-4)</t>
  </si>
  <si>
    <t xml:space="preserve">B1</t>
  </si>
  <si>
    <t xml:space="preserve">B303-50</t>
  </si>
  <si>
    <t xml:space="preserve">B2</t>
  </si>
  <si>
    <t xml:space="preserve">B304-50</t>
  </si>
  <si>
    <t xml:space="preserve">B3</t>
  </si>
  <si>
    <t xml:space="preserve">B304-50(PB)</t>
  </si>
  <si>
    <t xml:space="preserve">B4</t>
  </si>
  <si>
    <t xml:space="preserve">B406-60</t>
  </si>
  <si>
    <t xml:space="preserve">B5</t>
  </si>
  <si>
    <t xml:space="preserve">B406-60(PB)</t>
  </si>
  <si>
    <t xml:space="preserve">B6</t>
  </si>
  <si>
    <t xml:space="preserve">B408-60</t>
  </si>
  <si>
    <t xml:space="preserve">B7</t>
  </si>
  <si>
    <t xml:space="preserve">B303-50(PB)</t>
  </si>
  <si>
    <t xml:space="preserve">B8</t>
  </si>
  <si>
    <t xml:space="preserve">B9</t>
  </si>
  <si>
    <t xml:space="preserve">B404-60</t>
  </si>
  <si>
    <t xml:space="preserve">B10</t>
  </si>
  <si>
    <t xml:space="preserve">B11</t>
  </si>
  <si>
    <t xml:space="preserve">B12</t>
  </si>
  <si>
    <t xml:space="preserve">B305-50</t>
  </si>
  <si>
    <t xml:space="preserve">B13</t>
  </si>
  <si>
    <t xml:space="preserve">B304-60(PB)</t>
  </si>
  <si>
    <t xml:space="preserve">C1</t>
  </si>
  <si>
    <t xml:space="preserve">C203-60</t>
  </si>
  <si>
    <t xml:space="preserve">C2</t>
  </si>
  <si>
    <t xml:space="preserve">C302-70</t>
  </si>
  <si>
    <t xml:space="preserve">C3</t>
  </si>
  <si>
    <t xml:space="preserve">C303-70</t>
  </si>
  <si>
    <t xml:space="preserve">C4</t>
  </si>
  <si>
    <t xml:space="preserve">C304-70</t>
  </si>
  <si>
    <t xml:space="preserve">C5</t>
  </si>
  <si>
    <t xml:space="preserve">C304-70(PB)</t>
  </si>
  <si>
    <t xml:space="preserve">C6</t>
  </si>
  <si>
    <t xml:space="preserve">C406-70</t>
  </si>
  <si>
    <t xml:space="preserve">C7</t>
  </si>
  <si>
    <t xml:space="preserve">C406-70(PB)</t>
  </si>
  <si>
    <t xml:space="preserve">C8</t>
  </si>
  <si>
    <t xml:space="preserve">C408-70</t>
  </si>
  <si>
    <t xml:space="preserve">C9</t>
  </si>
  <si>
    <t xml:space="preserve">C408-70(PB)</t>
  </si>
  <si>
    <t xml:space="preserve">C10</t>
  </si>
  <si>
    <t xml:space="preserve">C612-70</t>
  </si>
  <si>
    <t xml:space="preserve">C11</t>
  </si>
  <si>
    <t xml:space="preserve">C12*</t>
  </si>
  <si>
    <t xml:space="preserve">C203-70(PB)</t>
  </si>
  <si>
    <t xml:space="preserve">C13**</t>
  </si>
  <si>
    <t xml:space="preserve">C14</t>
  </si>
  <si>
    <t xml:space="preserve">C15</t>
  </si>
  <si>
    <t xml:space="preserve">C404-70(PB)</t>
  </si>
  <si>
    <t xml:space="preserve">C16</t>
  </si>
  <si>
    <t xml:space="preserve">C603-40</t>
  </si>
  <si>
    <t xml:space="preserve">C17</t>
  </si>
  <si>
    <t xml:space="preserve">C18</t>
  </si>
  <si>
    <t xml:space="preserve">C19</t>
  </si>
  <si>
    <t xml:space="preserve"> 12</t>
  </si>
  <si>
    <t xml:space="preserve">60.37</t>
  </si>
  <si>
    <t xml:space="preserve">193.18</t>
  </si>
  <si>
    <t xml:space="preserve">D1</t>
  </si>
  <si>
    <t xml:space="preserve">D202-80</t>
  </si>
  <si>
    <t xml:space="preserve">D2</t>
  </si>
  <si>
    <t xml:space="preserve">D302-80</t>
  </si>
  <si>
    <t xml:space="preserve">D3</t>
  </si>
  <si>
    <t xml:space="preserve">D203-80</t>
  </si>
  <si>
    <t xml:space="preserve">D4</t>
  </si>
  <si>
    <t xml:space="preserve">D303-80</t>
  </si>
  <si>
    <t xml:space="preserve">D5</t>
  </si>
  <si>
    <t xml:space="preserve">D304-80</t>
  </si>
  <si>
    <t xml:space="preserve">D6</t>
  </si>
  <si>
    <t xml:space="preserve">D406-70</t>
  </si>
  <si>
    <t xml:space="preserve">D7</t>
  </si>
  <si>
    <t xml:space="preserve">D408-70</t>
  </si>
  <si>
    <t xml:space="preserve">D8</t>
  </si>
  <si>
    <t xml:space="preserve">D610-70</t>
  </si>
  <si>
    <t xml:space="preserve">D9*</t>
  </si>
  <si>
    <t xml:space="preserve">D102-80</t>
  </si>
  <si>
    <t xml:space="preserve">D10</t>
  </si>
  <si>
    <t xml:space="preserve">D203-50</t>
  </si>
  <si>
    <t xml:space="preserve">D11</t>
  </si>
  <si>
    <t xml:space="preserve">D303-50</t>
  </si>
  <si>
    <t xml:space="preserve">D12</t>
  </si>
  <si>
    <t xml:space="preserve">D302-50</t>
  </si>
  <si>
    <t xml:space="preserve">D13</t>
  </si>
  <si>
    <t xml:space="preserve">D403-80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</si>
</sst>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.00&quot;m²&quot;"/>
  </numFmts>
  <fonts count="4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6"/>
      <name val="Calibri"/>
      <family val="2"/>
      <charset val="1"/>
    </font>
    <font>
      <b val="true"/>
      <sz val="17"/>
      <color rgb="FF005BAA"/>
      <name val="Franklin Gothic Demi Cond"/>
      <family val="2"/>
      <charset val="1"/>
    </font>
    <font>
      <b val="true"/>
      <sz val="11"/>
      <color rgb="FF005BAA"/>
      <name val="HelveticaNeueLT Std"/>
      <family val="2"/>
      <charset val="1"/>
    </font>
    <font>
      <b val="true"/>
      <sz val="11"/>
      <color rgb="FFFFFFFF"/>
      <name val="HelveticaNeueLT Std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6"/>
      <color rgb="FFFFFFFF"/>
      <name val="Calibri"/>
      <family val="2"/>
      <charset val="1"/>
    </font>
    <font>
      <b val="true"/>
      <sz val="10.5"/>
      <name val="Franklin Gothic Demi Cond"/>
      <family val="2"/>
      <charset val="1"/>
    </font>
    <font>
      <b val="true"/>
      <sz val="6"/>
      <color rgb="FF0000FF"/>
      <name val="Calibri"/>
      <family val="2"/>
      <charset val="1"/>
    </font>
    <font>
      <b val="true"/>
      <sz val="8"/>
      <name val="Franklin Gothic Medium"/>
      <family val="2"/>
      <charset val="1"/>
    </font>
    <font>
      <b val="true"/>
      <sz val="7"/>
      <name val="HelveticaNeueLT Std Med"/>
      <family val="2"/>
      <charset val="1"/>
    </font>
    <font>
      <b val="true"/>
      <sz val="9"/>
      <name val="HelveticaNeueLT Std"/>
      <family val="2"/>
      <charset val="1"/>
    </font>
    <font>
      <b val="true"/>
      <sz val="7"/>
      <name val="HelveticaNeueLT Std Cn"/>
      <family val="2"/>
      <charset val="1"/>
    </font>
    <font>
      <b val="true"/>
      <sz val="7"/>
      <name val="HelveticaNeueLT Std Cn"/>
      <family val="0"/>
      <charset val="1"/>
    </font>
    <font>
      <sz val="7"/>
      <name val="Franklin Gothic Medium Cond"/>
      <family val="2"/>
      <charset val="1"/>
    </font>
    <font>
      <b val="true"/>
      <sz val="6"/>
      <name val="Franklin Gothic Demi Cond"/>
      <family val="2"/>
      <charset val="1"/>
    </font>
    <font>
      <sz val="7"/>
      <name val="Calibri"/>
      <family val="2"/>
      <charset val="1"/>
    </font>
    <font>
      <sz val="6"/>
      <name val="Franklin Gothic Demi Cond"/>
      <family val="2"/>
      <charset val="1"/>
    </font>
    <font>
      <b val="true"/>
      <sz val="6.5"/>
      <name val="HelveticaNeueLT Std Cn"/>
      <family val="2"/>
      <charset val="1"/>
    </font>
    <font>
      <b val="true"/>
      <sz val="5"/>
      <name val="HelveticaNeueLT Std Med Cn"/>
      <family val="2"/>
      <charset val="1"/>
    </font>
    <font>
      <sz val="7"/>
      <color rgb="FF000000"/>
      <name val="Franklin Gothic Medium Cond"/>
      <family val="2"/>
      <charset val="1"/>
    </font>
    <font>
      <sz val="7"/>
      <color rgb="FFFF0000"/>
      <name val="Calibri"/>
      <family val="2"/>
      <charset val="1"/>
    </font>
    <font>
      <b val="true"/>
      <sz val="6"/>
      <color rgb="FFFF0000"/>
      <name val="HelveticaNeueLT Std Cn"/>
      <family val="2"/>
      <charset val="1"/>
    </font>
    <font>
      <b val="true"/>
      <sz val="6"/>
      <color rgb="FFFF0000"/>
      <name val="HelveticaNeueLT Std Med Cn"/>
      <family val="2"/>
      <charset val="1"/>
    </font>
    <font>
      <b val="true"/>
      <sz val="6"/>
      <name val="HelveticaNeueLT Std Med Cn"/>
      <family val="2"/>
      <charset val="1"/>
    </font>
    <font>
      <sz val="6.5"/>
      <name val="Franklin Gothic Medium Cond"/>
      <family val="2"/>
      <charset val="1"/>
    </font>
    <font>
      <sz val="7"/>
      <color rgb="FFFF0000"/>
      <name val="Franklin Gothic Medium Cond"/>
      <family val="2"/>
      <charset val="1"/>
    </font>
    <font>
      <b val="true"/>
      <sz val="6"/>
      <color rgb="FFFF0000"/>
      <name val="Calibri"/>
      <family val="2"/>
      <charset val="1"/>
    </font>
    <font>
      <sz val="6"/>
      <name val="Franklin Gothic Medium Cond"/>
      <family val="2"/>
      <charset val="1"/>
    </font>
    <font>
      <sz val="5.6"/>
      <name val="Franklin Gothic Medium Cond"/>
      <family val="2"/>
      <charset val="1"/>
    </font>
    <font>
      <b val="true"/>
      <sz val="6"/>
      <name val="HelveticaNeueLT Std Cn"/>
      <family val="2"/>
      <charset val="1"/>
    </font>
    <font>
      <b val="true"/>
      <sz val="7"/>
      <name val="Calibri"/>
      <family val="2"/>
      <charset val="1"/>
    </font>
    <font>
      <sz val="6"/>
      <name val="HelveticaNeueLT Std Med Cn"/>
      <family val="2"/>
      <charset val="1"/>
    </font>
    <font>
      <sz val="6"/>
      <name val="Calibri"/>
      <family val="2"/>
      <charset val="1"/>
    </font>
    <font>
      <b val="true"/>
      <sz val="7"/>
      <color rgb="FF000000"/>
      <name val="Segoe UI"/>
      <family val="2"/>
      <charset val="1"/>
    </font>
    <font>
      <sz val="8"/>
      <color rgb="FF000000"/>
      <name val="Franklin Gothic Medium Cond"/>
      <family val="2"/>
      <charset val="1"/>
    </font>
    <font>
      <b val="true"/>
      <sz val="6"/>
      <color rgb="FFBFBFBF"/>
      <name val="Calibri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8"/>
      <name val="HelveticaNeueLT Std Cn"/>
      <family val="2"/>
      <charset val="1"/>
    </font>
    <font>
      <sz val="10"/>
      <color rgb="FF000000"/>
      <name val="Calibri"/>
      <family val="2"/>
      <charset val="1"/>
    </font>
    <font>
      <sz val="6"/>
      <color rgb="FFFF0000"/>
      <name val="HelveticaNeueLT Std Med Cn"/>
      <family val="2"/>
      <charset val="1"/>
    </font>
    <font>
      <sz val="6"/>
      <color rgb="FF000000"/>
      <name val="HelveticaNeueLT Std Med Cn"/>
      <family val="2"/>
      <charset val="1"/>
    </font>
    <font>
      <sz val="11"/>
      <color rgb="FF000000"/>
      <name val="Helvetica Neue"/>
      <family val="0"/>
      <charset val="1"/>
    </font>
    <font>
      <b val="true"/>
      <sz val="7"/>
      <color rgb="FF000000"/>
      <name val="Tahoma"/>
      <family val="2"/>
      <charset val="1"/>
    </font>
    <font>
      <b val="true"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DC3E6"/>
        <bgColor rgb="FFBFBFBF"/>
      </patternFill>
    </fill>
    <fill>
      <patternFill patternType="solid">
        <fgColor rgb="FFDEEBF7"/>
        <bgColor rgb="FFD9D9D9"/>
      </patternFill>
    </fill>
    <fill>
      <patternFill patternType="solid">
        <fgColor rgb="FFBDD7E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BDD7EE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3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2" xfId="21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" xfId="21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5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0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8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3" borderId="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9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3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5" fillId="0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1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6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0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4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3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0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8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3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2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33" fillId="0" borderId="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4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5" borderId="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7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38" fillId="4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0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4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5" borderId="1" xfId="2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3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3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2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8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8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Excel Built-in Explanatory Text" xfId="21" builtinId="53" customBuiltin="true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5BAA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24</xdr:col>
      <xdr:colOff>81720</xdr:colOff>
      <xdr:row>0</xdr:row>
      <xdr:rowOff>0</xdr:rowOff>
    </xdr:from>
    <xdr:to>
      <xdr:col>30</xdr:col>
      <xdr:colOff>34560</xdr:colOff>
      <xdr:row>5</xdr:row>
      <xdr:rowOff>50040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5267520" y="0"/>
          <a:ext cx="1111680" cy="48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24</xdr:col>
      <xdr:colOff>81720</xdr:colOff>
      <xdr:row>0</xdr:row>
      <xdr:rowOff>0</xdr:rowOff>
    </xdr:from>
    <xdr:to>
      <xdr:col>30</xdr:col>
      <xdr:colOff>25200</xdr:colOff>
      <xdr:row>5</xdr:row>
      <xdr:rowOff>50040</xdr:rowOff>
    </xdr:to>
    <xdr:pic>
      <xdr:nvPicPr>
        <xdr:cNvPr id="1" name="image2.png" descr=""/>
        <xdr:cNvPicPr/>
      </xdr:nvPicPr>
      <xdr:blipFill>
        <a:blip r:embed="rId1"/>
        <a:stretch/>
      </xdr:blipFill>
      <xdr:spPr>
        <a:xfrm>
          <a:off x="5298840" y="0"/>
          <a:ext cx="1109880" cy="488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99"/>
  <sheetViews>
    <sheetView showFormulas="false" showGridLines="false" showRowColHeaders="true" showZeros="true" rightToLeft="false" tabSelected="true" showOutlineSymbols="true" defaultGridColor="true" view="pageBreakPreview" topLeftCell="A52" colorId="64" zoomScale="145" zoomScaleNormal="160" zoomScalePageLayoutView="145" workbookViewId="0">
      <selection pane="topLeft" activeCell="H64" activeCellId="0" sqref="H64"/>
    </sheetView>
  </sheetViews>
  <sheetFormatPr defaultRowHeight="14.4" zeroHeight="false" outlineLevelRow="0" outlineLevelCol="0"/>
  <cols>
    <col collapsed="false" customWidth="true" hidden="false" outlineLevel="0" max="1" min="1" style="1" width="3.89"/>
    <col collapsed="false" customWidth="true" hidden="false" outlineLevel="0" max="6" min="2" style="1" width="2.66"/>
    <col collapsed="false" customWidth="true" hidden="false" outlineLevel="0" max="7" min="7" style="1" width="3.89"/>
    <col collapsed="false" customWidth="true" hidden="false" outlineLevel="0" max="9" min="8" style="1" width="2.66"/>
    <col collapsed="false" customWidth="true" hidden="false" outlineLevel="0" max="11" min="10" style="1" width="3.89"/>
    <col collapsed="false" customWidth="true" hidden="false" outlineLevel="0" max="12" min="12" style="1" width="2.66"/>
    <col collapsed="false" customWidth="true" hidden="false" outlineLevel="0" max="13" min="13" style="1" width="3.89"/>
    <col collapsed="false" customWidth="true" hidden="false" outlineLevel="0" max="15" min="14" style="1" width="2.66"/>
    <col collapsed="false" customWidth="true" hidden="false" outlineLevel="0" max="16" min="16" style="1" width="2.33"/>
    <col collapsed="false" customWidth="true" hidden="false" outlineLevel="0" max="17" min="17" style="1" width="2.66"/>
    <col collapsed="false" customWidth="true" hidden="false" outlineLevel="0" max="19" min="18" style="1" width="3.33"/>
    <col collapsed="false" customWidth="true" hidden="false" outlineLevel="0" max="20" min="20" style="1" width="2.66"/>
    <col collapsed="false" customWidth="true" hidden="false" outlineLevel="0" max="21" min="21" style="1" width="3.89"/>
    <col collapsed="false" customWidth="true" hidden="false" outlineLevel="0" max="23" min="22" style="1" width="2.66"/>
    <col collapsed="false" customWidth="true" hidden="false" outlineLevel="0" max="24" min="24" style="1" width="3.89"/>
    <col collapsed="false" customWidth="true" hidden="false" outlineLevel="0" max="28" min="25" style="1" width="2.66"/>
    <col collapsed="false" customWidth="true" hidden="false" outlineLevel="0" max="29" min="29" style="1" width="3.11"/>
    <col collapsed="false" customWidth="true" hidden="false" outlineLevel="0" max="31" min="30" style="1" width="2.66"/>
    <col collapsed="false" customWidth="true" hidden="false" outlineLevel="0" max="32" min="32" style="1" width="1.66"/>
    <col collapsed="false" customWidth="true" hidden="false" outlineLevel="0" max="1014" min="33" style="1" width="2.66"/>
    <col collapsed="false" customWidth="true" hidden="false" outlineLevel="0" max="1025" min="1015" style="0" width="9.11"/>
  </cols>
  <sheetData>
    <row r="1" s="6" customFormat="true" ht="6.9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4"/>
      <c r="AC1" s="4"/>
      <c r="AD1" s="5"/>
      <c r="AE1" s="5"/>
    </row>
    <row r="2" s="6" customFormat="true" ht="6.9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4"/>
      <c r="AC2" s="4"/>
      <c r="AD2" s="5"/>
      <c r="AE2" s="5"/>
    </row>
    <row r="3" s="6" customFormat="true" ht="6.9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4"/>
      <c r="AC3" s="4"/>
      <c r="AD3" s="5"/>
      <c r="AE3" s="5"/>
    </row>
    <row r="4" s="6" customFormat="true" ht="6.9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4"/>
      <c r="AC4" s="4"/>
      <c r="AD4" s="7"/>
      <c r="AE4" s="7"/>
    </row>
    <row r="5" s="6" customFormat="true" ht="6.9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8"/>
      <c r="Z5" s="8"/>
      <c r="AA5" s="8"/>
      <c r="AB5" s="8"/>
      <c r="AC5" s="8"/>
      <c r="AD5" s="8"/>
      <c r="AE5" s="8"/>
    </row>
    <row r="6" s="6" customFormat="true" ht="6.9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8"/>
      <c r="Z6" s="8"/>
      <c r="AA6" s="8"/>
      <c r="AB6" s="8"/>
      <c r="AC6" s="8"/>
      <c r="AD6" s="8"/>
      <c r="AE6" s="8"/>
    </row>
    <row r="7" customFormat="false" ht="19.5" hidden="false" customHeight="true" outlineLevel="0" collapsed="false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customFormat="false" ht="6.9" hidden="false" customHeight="true" outlineLevel="0" collapsed="false">
      <c r="A8" s="10"/>
      <c r="B8" s="10"/>
      <c r="Y8" s="11"/>
    </row>
    <row r="9" customFormat="false" ht="6.9" hidden="false" customHeight="true" outlineLevel="0" collapsed="false">
      <c r="A9" s="12" t="s">
        <v>2</v>
      </c>
      <c r="B9" s="12"/>
      <c r="C9" s="12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2" t="s">
        <v>4</v>
      </c>
      <c r="AB9" s="12"/>
      <c r="AC9" s="12"/>
      <c r="AD9" s="12"/>
      <c r="AE9" s="12"/>
      <c r="AF9" s="12"/>
      <c r="AG9" s="12"/>
    </row>
    <row r="10" customFormat="false" ht="6.9" hidden="false" customHeight="true" outlineLevel="0" collapsed="false"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customFormat="false" ht="9.75" hidden="false" customHeight="true" outlineLevel="0" collapsed="false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customFormat="false" ht="6.9" hidden="false" customHeight="true" outlineLevel="0" collapsed="false"/>
    <row r="13" customFormat="false" ht="6.9" hidden="false" customHeight="true" outlineLevel="0" collapsed="false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M13" s="17" t="s">
        <v>7</v>
      </c>
      <c r="N13" s="17"/>
      <c r="O13" s="17"/>
      <c r="P13" s="17"/>
      <c r="Q13" s="17"/>
      <c r="R13" s="17"/>
      <c r="S13" s="17"/>
      <c r="T13" s="17"/>
      <c r="V13" s="18" t="s">
        <v>8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customFormat="false" ht="6.9" hidden="false" customHeight="true" outlineLevel="0" collapsed="false">
      <c r="A14" s="19" t="n">
        <v>100</v>
      </c>
      <c r="B14" s="20" t="s">
        <v>9</v>
      </c>
      <c r="C14" s="20"/>
      <c r="D14" s="20"/>
      <c r="E14" s="20"/>
      <c r="F14" s="20"/>
      <c r="G14" s="21"/>
      <c r="H14" s="21"/>
      <c r="I14" s="21"/>
      <c r="J14" s="21"/>
      <c r="K14" s="21"/>
      <c r="M14" s="22" t="n">
        <v>110</v>
      </c>
      <c r="N14" s="20" t="s">
        <v>10</v>
      </c>
      <c r="O14" s="20"/>
      <c r="P14" s="20"/>
      <c r="Q14" s="20"/>
      <c r="R14" s="23"/>
      <c r="S14" s="23"/>
      <c r="T14" s="23"/>
      <c r="V14" s="22" t="n">
        <v>130</v>
      </c>
      <c r="W14" s="24" t="s">
        <v>11</v>
      </c>
      <c r="X14" s="24"/>
      <c r="Y14" s="24"/>
      <c r="Z14" s="24"/>
      <c r="AA14" s="24"/>
      <c r="AB14" s="25"/>
      <c r="AC14" s="25"/>
      <c r="AD14" s="25"/>
      <c r="AE14" s="25"/>
      <c r="AF14" s="25"/>
      <c r="AG14" s="25"/>
    </row>
    <row r="15" customFormat="false" ht="6.9" hidden="false" customHeight="true" outlineLevel="0" collapsed="false">
      <c r="A15" s="22" t="n">
        <v>101</v>
      </c>
      <c r="B15" s="20" t="s">
        <v>12</v>
      </c>
      <c r="C15" s="20"/>
      <c r="D15" s="20"/>
      <c r="E15" s="20"/>
      <c r="F15" s="20"/>
      <c r="G15" s="21"/>
      <c r="H15" s="21"/>
      <c r="I15" s="21"/>
      <c r="J15" s="21"/>
      <c r="K15" s="21"/>
      <c r="M15" s="22" t="n">
        <v>111</v>
      </c>
      <c r="N15" s="20" t="s">
        <v>13</v>
      </c>
      <c r="O15" s="20"/>
      <c r="P15" s="20"/>
      <c r="Q15" s="20"/>
      <c r="R15" s="26"/>
      <c r="S15" s="26"/>
      <c r="T15" s="26"/>
      <c r="V15" s="22" t="n">
        <v>131</v>
      </c>
      <c r="W15" s="24" t="s">
        <v>14</v>
      </c>
      <c r="X15" s="24"/>
      <c r="Y15" s="24"/>
      <c r="Z15" s="24"/>
      <c r="AA15" s="24"/>
      <c r="AB15" s="25"/>
      <c r="AC15" s="25"/>
      <c r="AD15" s="25"/>
      <c r="AE15" s="25"/>
      <c r="AF15" s="25"/>
      <c r="AG15" s="25"/>
    </row>
    <row r="16" customFormat="false" ht="6.9" hidden="false" customHeight="true" outlineLevel="0" collapsed="false">
      <c r="A16" s="19" t="n">
        <v>102</v>
      </c>
      <c r="B16" s="20" t="s">
        <v>15</v>
      </c>
      <c r="C16" s="20"/>
      <c r="D16" s="20"/>
      <c r="E16" s="20"/>
      <c r="F16" s="20"/>
      <c r="G16" s="21"/>
      <c r="H16" s="21"/>
      <c r="I16" s="21"/>
      <c r="J16" s="21"/>
      <c r="K16" s="21"/>
      <c r="M16" s="22" t="n">
        <v>112</v>
      </c>
      <c r="N16" s="20" t="s">
        <v>16</v>
      </c>
      <c r="O16" s="20"/>
      <c r="P16" s="20"/>
      <c r="Q16" s="20"/>
      <c r="R16" s="27"/>
      <c r="S16" s="27"/>
      <c r="T16" s="27"/>
      <c r="V16" s="22" t="n">
        <v>132</v>
      </c>
      <c r="W16" s="24" t="s">
        <v>17</v>
      </c>
      <c r="X16" s="24"/>
      <c r="Y16" s="24"/>
      <c r="Z16" s="24"/>
      <c r="AA16" s="24"/>
      <c r="AB16" s="25"/>
      <c r="AC16" s="25"/>
      <c r="AD16" s="25"/>
      <c r="AE16" s="25"/>
      <c r="AF16" s="25"/>
      <c r="AG16" s="25"/>
    </row>
    <row r="17" customFormat="false" ht="6.9" hidden="false" customHeight="true" outlineLevel="0" collapsed="false">
      <c r="A17" s="22" t="n">
        <v>103</v>
      </c>
      <c r="B17" s="20" t="s">
        <v>18</v>
      </c>
      <c r="C17" s="20"/>
      <c r="D17" s="20"/>
      <c r="E17" s="20"/>
      <c r="F17" s="20"/>
      <c r="G17" s="21"/>
      <c r="H17" s="21"/>
      <c r="I17" s="21"/>
      <c r="J17" s="21"/>
      <c r="K17" s="21"/>
      <c r="M17" s="22" t="n">
        <v>113</v>
      </c>
      <c r="N17" s="20" t="s">
        <v>19</v>
      </c>
      <c r="O17" s="20"/>
      <c r="P17" s="20"/>
      <c r="Q17" s="20"/>
      <c r="R17" s="27"/>
      <c r="S17" s="27"/>
      <c r="T17" s="27"/>
      <c r="V17" s="22" t="n">
        <v>133</v>
      </c>
      <c r="W17" s="24" t="s">
        <v>20</v>
      </c>
      <c r="X17" s="24"/>
      <c r="Y17" s="24"/>
      <c r="Z17" s="24"/>
      <c r="AA17" s="24"/>
      <c r="AB17" s="28"/>
      <c r="AC17" s="28"/>
      <c r="AD17" s="28"/>
      <c r="AE17" s="28"/>
      <c r="AF17" s="28"/>
      <c r="AG17" s="28"/>
    </row>
    <row r="18" customFormat="false" ht="6.9" hidden="false" customHeight="true" outlineLevel="0" collapsed="false">
      <c r="A18" s="19" t="n">
        <v>104</v>
      </c>
      <c r="B18" s="20" t="s">
        <v>21</v>
      </c>
      <c r="C18" s="20"/>
      <c r="D18" s="20"/>
      <c r="E18" s="20"/>
      <c r="F18" s="20"/>
      <c r="G18" s="21"/>
      <c r="H18" s="21"/>
      <c r="I18" s="21"/>
      <c r="J18" s="21"/>
      <c r="K18" s="21"/>
      <c r="M18" s="22" t="n">
        <v>114</v>
      </c>
      <c r="N18" s="20" t="s">
        <v>22</v>
      </c>
      <c r="O18" s="20"/>
      <c r="P18" s="20"/>
      <c r="Q18" s="20"/>
      <c r="R18" s="27"/>
      <c r="S18" s="27"/>
      <c r="T18" s="27"/>
      <c r="V18" s="22" t="n">
        <v>134</v>
      </c>
      <c r="W18" s="20" t="s">
        <v>23</v>
      </c>
      <c r="X18" s="20"/>
      <c r="Y18" s="20"/>
      <c r="Z18" s="20"/>
      <c r="AA18" s="20"/>
      <c r="AB18" s="29"/>
      <c r="AC18" s="29"/>
      <c r="AD18" s="29"/>
      <c r="AE18" s="29"/>
      <c r="AF18" s="29"/>
      <c r="AG18" s="29"/>
    </row>
    <row r="19" customFormat="false" ht="6.9" hidden="false" customHeight="true" outlineLevel="0" collapsed="false">
      <c r="A19" s="22" t="n">
        <v>105</v>
      </c>
      <c r="B19" s="20" t="s">
        <v>24</v>
      </c>
      <c r="C19" s="20"/>
      <c r="D19" s="20"/>
      <c r="E19" s="20"/>
      <c r="F19" s="20"/>
      <c r="G19" s="21"/>
      <c r="H19" s="21"/>
      <c r="I19" s="21"/>
      <c r="J19" s="21"/>
      <c r="K19" s="21"/>
      <c r="M19" s="22" t="n">
        <v>115</v>
      </c>
      <c r="N19" s="30" t="s">
        <v>25</v>
      </c>
      <c r="O19" s="30"/>
      <c r="P19" s="30"/>
      <c r="Q19" s="30"/>
      <c r="R19" s="31"/>
      <c r="S19" s="31"/>
      <c r="T19" s="31"/>
      <c r="V19" s="32"/>
      <c r="W19" s="33"/>
      <c r="X19" s="33"/>
      <c r="Y19" s="33"/>
      <c r="Z19" s="33"/>
      <c r="AA19" s="34"/>
      <c r="AB19" s="34"/>
      <c r="AC19" s="34"/>
      <c r="AD19" s="34"/>
      <c r="AE19" s="34"/>
      <c r="AF19" s="34"/>
      <c r="AG19" s="34"/>
    </row>
    <row r="20" customFormat="false" ht="6.9" hidden="false" customHeight="true" outlineLevel="0" collapsed="false">
      <c r="M20" s="22" t="n">
        <v>116</v>
      </c>
      <c r="N20" s="30" t="s">
        <v>26</v>
      </c>
      <c r="O20" s="30"/>
      <c r="P20" s="30"/>
      <c r="Q20" s="30"/>
      <c r="R20" s="31"/>
      <c r="S20" s="31"/>
      <c r="T20" s="31"/>
    </row>
    <row r="21" customFormat="false" ht="6" hidden="false" customHeight="true" outlineLevel="0" collapsed="false">
      <c r="M21" s="22" t="n">
        <v>117</v>
      </c>
      <c r="N21" s="35" t="s">
        <v>27</v>
      </c>
      <c r="O21" s="35"/>
      <c r="P21" s="35"/>
      <c r="Q21" s="35"/>
      <c r="R21" s="31"/>
      <c r="S21" s="31"/>
      <c r="T21" s="31"/>
      <c r="AB21" s="36"/>
      <c r="AC21" s="36"/>
      <c r="AD21" s="36"/>
      <c r="AE21" s="36"/>
      <c r="AF21" s="36"/>
      <c r="AG21" s="36"/>
    </row>
    <row r="22" customFormat="false" ht="6.9" hidden="false" customHeight="true" outlineLevel="0" collapsed="false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22" t="n">
        <v>118</v>
      </c>
      <c r="N22" s="37" t="s">
        <v>29</v>
      </c>
      <c r="O22" s="38"/>
      <c r="P22" s="38"/>
      <c r="Q22" s="39"/>
      <c r="R22" s="26"/>
      <c r="S22" s="26"/>
      <c r="T22" s="26"/>
      <c r="U22" s="40"/>
      <c r="V22" s="40"/>
      <c r="W22" s="41"/>
      <c r="X22" s="41"/>
      <c r="Y22" s="41"/>
      <c r="AB22" s="42"/>
      <c r="AC22" s="42"/>
      <c r="AD22" s="42"/>
      <c r="AE22" s="42"/>
      <c r="AF22" s="42"/>
      <c r="AG22" s="42"/>
    </row>
    <row r="23" customFormat="false" ht="6.9" hidden="false" customHeight="true" outlineLevel="0" collapsed="false">
      <c r="A23" s="22" t="n">
        <v>150</v>
      </c>
      <c r="B23" s="43" t="s">
        <v>30</v>
      </c>
      <c r="C23" s="43"/>
      <c r="D23" s="43"/>
      <c r="E23" s="43"/>
      <c r="F23" s="44"/>
      <c r="G23" s="44"/>
      <c r="H23" s="44"/>
      <c r="I23" s="44"/>
      <c r="J23" s="44"/>
      <c r="K23" s="44"/>
      <c r="M23" s="22" t="n">
        <v>119</v>
      </c>
      <c r="N23" s="37" t="s">
        <v>31</v>
      </c>
      <c r="O23" s="38"/>
      <c r="P23" s="38"/>
      <c r="Q23" s="39"/>
      <c r="R23" s="26"/>
      <c r="S23" s="26"/>
      <c r="T23" s="26"/>
      <c r="U23" s="45"/>
      <c r="V23" s="45"/>
      <c r="W23" s="46"/>
      <c r="X23" s="47"/>
      <c r="Y23" s="47"/>
      <c r="AB23" s="48"/>
      <c r="AC23" s="46"/>
      <c r="AD23" s="46"/>
      <c r="AE23" s="46"/>
      <c r="AF23" s="49"/>
      <c r="AG23" s="49"/>
    </row>
    <row r="24" customFormat="false" ht="6.9" hidden="false" customHeight="true" outlineLevel="0" collapsed="false">
      <c r="A24" s="22" t="n">
        <v>151</v>
      </c>
      <c r="B24" s="50" t="s">
        <v>32</v>
      </c>
      <c r="C24" s="50"/>
      <c r="D24" s="50"/>
      <c r="E24" s="50"/>
      <c r="F24" s="51" t="str">
        <f aca="false">IF($F$23="","",VLOOKUP($F$23,Datos!$L$2:$M$8,2,0))</f>
        <v/>
      </c>
      <c r="G24" s="51"/>
      <c r="H24" s="51"/>
      <c r="I24" s="51"/>
      <c r="J24" s="51"/>
      <c r="K24" s="51"/>
      <c r="M24" s="22" t="n">
        <v>120</v>
      </c>
      <c r="N24" s="37" t="s">
        <v>33</v>
      </c>
      <c r="O24" s="38"/>
      <c r="P24" s="38"/>
      <c r="Q24" s="39"/>
      <c r="R24" s="26"/>
      <c r="S24" s="26"/>
      <c r="T24" s="26"/>
      <c r="U24" s="52"/>
      <c r="V24" s="45"/>
      <c r="W24" s="46"/>
      <c r="AF24" s="49"/>
      <c r="AG24" s="49"/>
    </row>
    <row r="25" customFormat="false" ht="6.9" hidden="false" customHeight="true" outlineLevel="0" collapsed="false">
      <c r="A25" s="22" t="n">
        <v>152</v>
      </c>
      <c r="B25" s="24" t="s">
        <v>34</v>
      </c>
      <c r="C25" s="24"/>
      <c r="D25" s="24"/>
      <c r="E25" s="24"/>
      <c r="F25" s="44"/>
      <c r="G25" s="44"/>
      <c r="H25" s="44"/>
      <c r="I25" s="44"/>
      <c r="J25" s="44"/>
      <c r="K25" s="44"/>
      <c r="M25" s="22" t="n">
        <v>121</v>
      </c>
      <c r="N25" s="53" t="s">
        <v>35</v>
      </c>
      <c r="O25" s="54"/>
      <c r="P25" s="54"/>
      <c r="Q25" s="55"/>
      <c r="R25" s="26"/>
      <c r="S25" s="26"/>
      <c r="T25" s="26"/>
      <c r="U25" s="45"/>
      <c r="V25" s="45"/>
      <c r="AF25" s="36"/>
      <c r="AG25" s="36"/>
    </row>
    <row r="26" customFormat="false" ht="6.9" hidden="false" customHeight="true" outlineLevel="0" collapsed="false">
      <c r="A26" s="22" t="n">
        <v>153</v>
      </c>
      <c r="B26" s="24" t="s">
        <v>36</v>
      </c>
      <c r="C26" s="24"/>
      <c r="D26" s="24"/>
      <c r="E26" s="24"/>
      <c r="F26" s="44"/>
      <c r="G26" s="44"/>
      <c r="H26" s="44"/>
      <c r="I26" s="44"/>
      <c r="J26" s="44"/>
      <c r="K26" s="44"/>
      <c r="M26" s="22" t="n">
        <v>122</v>
      </c>
      <c r="N26" s="24" t="s">
        <v>37</v>
      </c>
      <c r="O26" s="24"/>
      <c r="P26" s="24"/>
      <c r="Q26" s="24"/>
      <c r="R26" s="56"/>
      <c r="S26" s="56"/>
      <c r="T26" s="56"/>
      <c r="U26" s="45"/>
      <c r="V26" s="45"/>
      <c r="AF26" s="36"/>
      <c r="AG26" s="36"/>
    </row>
    <row r="27" customFormat="false" ht="6.9" hidden="false" customHeight="true" outlineLevel="0" collapsed="false">
      <c r="U27" s="57"/>
      <c r="V27" s="57"/>
    </row>
    <row r="28" customFormat="false" ht="6.9" hidden="false" customHeight="true" outlineLevel="0" collapsed="false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customFormat="false" ht="6.9" hidden="false" customHeight="true" outlineLevel="0" collapsed="false">
      <c r="M29" s="58"/>
      <c r="V29" s="59"/>
      <c r="W29" s="59"/>
      <c r="X29" s="59"/>
      <c r="Y29" s="59"/>
      <c r="Z29" s="59"/>
      <c r="AA29" s="59"/>
      <c r="AB29" s="59"/>
    </row>
    <row r="30" customFormat="false" ht="9.75" hidden="false" customHeight="true" outlineLevel="0" collapsed="false">
      <c r="A30" s="16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customFormat="false" ht="6.6" hidden="false" customHeight="true" outlineLevel="0" collapsed="false"/>
    <row r="32" customFormat="false" ht="9.75" hidden="false" customHeight="true" outlineLevel="0" collapsed="false">
      <c r="A32" s="16" t="s">
        <v>39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customFormat="false" ht="8.25" hidden="false" customHeight="true" outlineLevel="0" collapsed="false"/>
    <row r="34" customFormat="false" ht="6.9" hidden="false" customHeight="true" outlineLevel="0" collapsed="false">
      <c r="A34" s="17" t="s">
        <v>40</v>
      </c>
      <c r="B34" s="17"/>
      <c r="C34" s="17"/>
      <c r="D34" s="17"/>
      <c r="E34" s="17"/>
      <c r="F34" s="17"/>
      <c r="G34" s="17"/>
      <c r="H34" s="17"/>
      <c r="I34" s="17"/>
      <c r="M34" s="17" t="s">
        <v>41</v>
      </c>
      <c r="N34" s="17"/>
      <c r="O34" s="17"/>
      <c r="P34" s="17"/>
      <c r="Q34" s="17"/>
      <c r="R34" s="17"/>
      <c r="S34" s="17"/>
      <c r="T34" s="17"/>
      <c r="U34" s="17"/>
      <c r="Y34" s="17" t="s">
        <v>42</v>
      </c>
      <c r="Z34" s="17"/>
      <c r="AA34" s="17"/>
      <c r="AB34" s="17"/>
      <c r="AC34" s="17"/>
      <c r="AD34" s="17"/>
      <c r="AE34" s="17"/>
      <c r="AF34" s="17"/>
      <c r="AG34" s="17"/>
    </row>
    <row r="35" customFormat="false" ht="6.9" hidden="false" customHeight="true" outlineLevel="0" collapsed="false">
      <c r="A35" s="60" t="n">
        <v>200</v>
      </c>
      <c r="B35" s="20" t="s">
        <v>43</v>
      </c>
      <c r="C35" s="20"/>
      <c r="D35" s="20"/>
      <c r="E35" s="20"/>
      <c r="F35" s="20"/>
      <c r="G35" s="61"/>
      <c r="H35" s="61"/>
      <c r="I35" s="61"/>
      <c r="M35" s="22" t="n">
        <v>210</v>
      </c>
      <c r="N35" s="62" t="s">
        <v>44</v>
      </c>
      <c r="O35" s="62"/>
      <c r="P35" s="62"/>
      <c r="Q35" s="62"/>
      <c r="R35" s="62"/>
      <c r="S35" s="63"/>
      <c r="T35" s="63"/>
      <c r="U35" s="63"/>
      <c r="X35" s="64" t="s">
        <v>45</v>
      </c>
      <c r="Y35" s="22" t="n">
        <v>220</v>
      </c>
      <c r="Z35" s="65" t="s">
        <v>44</v>
      </c>
      <c r="AA35" s="65"/>
      <c r="AB35" s="65"/>
      <c r="AC35" s="65"/>
      <c r="AD35" s="65"/>
      <c r="AE35" s="66" t="n">
        <f aca="false">SUM(G35,S35)</f>
        <v>0</v>
      </c>
      <c r="AF35" s="66"/>
      <c r="AG35" s="66"/>
    </row>
    <row r="36" customFormat="false" ht="6.9" hidden="false" customHeight="true" outlineLevel="0" collapsed="false">
      <c r="A36" s="60" t="n">
        <v>201</v>
      </c>
      <c r="B36" s="20" t="s">
        <v>46</v>
      </c>
      <c r="C36" s="20"/>
      <c r="D36" s="20"/>
      <c r="E36" s="20"/>
      <c r="F36" s="20"/>
      <c r="G36" s="61"/>
      <c r="H36" s="61"/>
      <c r="I36" s="61"/>
      <c r="M36" s="22" t="n">
        <v>211</v>
      </c>
      <c r="N36" s="20" t="s">
        <v>46</v>
      </c>
      <c r="O36" s="20"/>
      <c r="P36" s="20"/>
      <c r="Q36" s="20"/>
      <c r="R36" s="20"/>
      <c r="S36" s="61"/>
      <c r="T36" s="61"/>
      <c r="U36" s="61"/>
      <c r="X36" s="64" t="s">
        <v>45</v>
      </c>
      <c r="Y36" s="22" t="n">
        <v>221</v>
      </c>
      <c r="Z36" s="20" t="s">
        <v>46</v>
      </c>
      <c r="AA36" s="20"/>
      <c r="AB36" s="20"/>
      <c r="AC36" s="20"/>
      <c r="AD36" s="20"/>
      <c r="AE36" s="66" t="n">
        <f aca="false">SUM(G36,S36)</f>
        <v>0</v>
      </c>
      <c r="AF36" s="66"/>
      <c r="AG36" s="66"/>
    </row>
    <row r="37" customFormat="false" ht="6.9" hidden="false" customHeight="true" outlineLevel="0" collapsed="false">
      <c r="A37" s="60" t="n">
        <v>202</v>
      </c>
      <c r="B37" s="20" t="s">
        <v>47</v>
      </c>
      <c r="C37" s="20"/>
      <c r="D37" s="20"/>
      <c r="E37" s="20"/>
      <c r="F37" s="20"/>
      <c r="G37" s="61"/>
      <c r="H37" s="61"/>
      <c r="I37" s="61"/>
      <c r="M37" s="22" t="n">
        <v>212</v>
      </c>
      <c r="N37" s="20" t="s">
        <v>47</v>
      </c>
      <c r="O37" s="20"/>
      <c r="P37" s="20"/>
      <c r="Q37" s="20"/>
      <c r="R37" s="20"/>
      <c r="S37" s="61"/>
      <c r="T37" s="61"/>
      <c r="U37" s="61"/>
      <c r="X37" s="64" t="s">
        <v>45</v>
      </c>
      <c r="Y37" s="22" t="n">
        <v>222</v>
      </c>
      <c r="Z37" s="20" t="s">
        <v>47</v>
      </c>
      <c r="AA37" s="20"/>
      <c r="AB37" s="20"/>
      <c r="AC37" s="20"/>
      <c r="AD37" s="20"/>
      <c r="AE37" s="66" t="n">
        <f aca="false">SUM(G37,S37)</f>
        <v>0</v>
      </c>
      <c r="AF37" s="66"/>
      <c r="AG37" s="66"/>
    </row>
    <row r="38" customFormat="false" ht="6.9" hidden="false" customHeight="true" outlineLevel="0" collapsed="false">
      <c r="A38" s="60" t="n">
        <v>203</v>
      </c>
      <c r="B38" s="20" t="s">
        <v>48</v>
      </c>
      <c r="C38" s="20"/>
      <c r="D38" s="20"/>
      <c r="E38" s="20"/>
      <c r="F38" s="20"/>
      <c r="G38" s="61"/>
      <c r="H38" s="61"/>
      <c r="I38" s="61"/>
      <c r="M38" s="22" t="n">
        <v>213</v>
      </c>
      <c r="N38" s="20" t="s">
        <v>48</v>
      </c>
      <c r="O38" s="20"/>
      <c r="P38" s="20"/>
      <c r="Q38" s="20"/>
      <c r="R38" s="20"/>
      <c r="S38" s="61"/>
      <c r="T38" s="61"/>
      <c r="U38" s="61"/>
      <c r="X38" s="64" t="s">
        <v>45</v>
      </c>
      <c r="Y38" s="22" t="n">
        <v>223</v>
      </c>
      <c r="Z38" s="20" t="s">
        <v>48</v>
      </c>
      <c r="AA38" s="20"/>
      <c r="AB38" s="20"/>
      <c r="AC38" s="20"/>
      <c r="AD38" s="20"/>
      <c r="AE38" s="66" t="n">
        <f aca="false">SUM(G38,S38)</f>
        <v>0</v>
      </c>
      <c r="AF38" s="66"/>
      <c r="AG38" s="66"/>
    </row>
    <row r="39" customFormat="false" ht="6.9" hidden="false" customHeight="true" outlineLevel="0" collapsed="false">
      <c r="A39" s="60" t="n">
        <v>204</v>
      </c>
      <c r="B39" s="20" t="s">
        <v>49</v>
      </c>
      <c r="C39" s="20"/>
      <c r="D39" s="20"/>
      <c r="E39" s="20"/>
      <c r="F39" s="20"/>
      <c r="G39" s="61"/>
      <c r="H39" s="61"/>
      <c r="I39" s="61"/>
      <c r="M39" s="22" t="n">
        <v>214</v>
      </c>
      <c r="N39" s="20" t="s">
        <v>49</v>
      </c>
      <c r="O39" s="20"/>
      <c r="P39" s="20"/>
      <c r="Q39" s="20"/>
      <c r="R39" s="20"/>
      <c r="S39" s="61"/>
      <c r="T39" s="61"/>
      <c r="U39" s="61"/>
      <c r="X39" s="64" t="s">
        <v>45</v>
      </c>
      <c r="Y39" s="22" t="n">
        <v>224</v>
      </c>
      <c r="Z39" s="20" t="s">
        <v>49</v>
      </c>
      <c r="AA39" s="20"/>
      <c r="AB39" s="20"/>
      <c r="AC39" s="20"/>
      <c r="AD39" s="20"/>
      <c r="AE39" s="66" t="n">
        <f aca="false">SUM(G39,S39)</f>
        <v>0</v>
      </c>
      <c r="AF39" s="66"/>
      <c r="AG39" s="66"/>
    </row>
    <row r="40" customFormat="false" ht="6.9" hidden="false" customHeight="true" outlineLevel="0" collapsed="false">
      <c r="A40" s="60" t="n">
        <v>205</v>
      </c>
      <c r="B40" s="20" t="s">
        <v>50</v>
      </c>
      <c r="C40" s="20"/>
      <c r="D40" s="20"/>
      <c r="E40" s="20"/>
      <c r="F40" s="20"/>
      <c r="G40" s="61"/>
      <c r="H40" s="61"/>
      <c r="I40" s="61"/>
      <c r="M40" s="22" t="n">
        <v>215</v>
      </c>
      <c r="N40" s="20" t="s">
        <v>50</v>
      </c>
      <c r="O40" s="20"/>
      <c r="P40" s="20"/>
      <c r="Q40" s="20"/>
      <c r="R40" s="20"/>
      <c r="S40" s="61"/>
      <c r="T40" s="61"/>
      <c r="U40" s="61"/>
      <c r="X40" s="64" t="s">
        <v>45</v>
      </c>
      <c r="Y40" s="22" t="n">
        <v>225</v>
      </c>
      <c r="Z40" s="20" t="s">
        <v>50</v>
      </c>
      <c r="AA40" s="20"/>
      <c r="AB40" s="20"/>
      <c r="AC40" s="20"/>
      <c r="AD40" s="20"/>
      <c r="AE40" s="66" t="n">
        <f aca="false">SUM(G40,S40)</f>
        <v>0</v>
      </c>
      <c r="AF40" s="66"/>
      <c r="AG40" s="66"/>
    </row>
    <row r="41" customFormat="false" ht="6.9" hidden="false" customHeight="true" outlineLevel="0" collapsed="false">
      <c r="A41" s="60" t="n">
        <v>206</v>
      </c>
      <c r="B41" s="20" t="s">
        <v>51</v>
      </c>
      <c r="C41" s="20"/>
      <c r="D41" s="20"/>
      <c r="E41" s="20"/>
      <c r="F41" s="20"/>
      <c r="G41" s="61"/>
      <c r="H41" s="61"/>
      <c r="I41" s="61"/>
      <c r="J41" s="67"/>
      <c r="K41" s="67"/>
      <c r="M41" s="22" t="n">
        <v>216</v>
      </c>
      <c r="N41" s="20" t="s">
        <v>51</v>
      </c>
      <c r="O41" s="20"/>
      <c r="P41" s="20"/>
      <c r="Q41" s="20"/>
      <c r="R41" s="20"/>
      <c r="S41" s="61"/>
      <c r="T41" s="61"/>
      <c r="U41" s="61"/>
      <c r="X41" s="64" t="s">
        <v>45</v>
      </c>
      <c r="Y41" s="22" t="n">
        <v>226</v>
      </c>
      <c r="Z41" s="20" t="s">
        <v>51</v>
      </c>
      <c r="AA41" s="20"/>
      <c r="AB41" s="20"/>
      <c r="AC41" s="20"/>
      <c r="AD41" s="20"/>
      <c r="AE41" s="66" t="n">
        <f aca="false">SUM(G41,S41)</f>
        <v>0</v>
      </c>
      <c r="AF41" s="66"/>
      <c r="AG41" s="66"/>
    </row>
    <row r="42" customFormat="false" ht="6.9" hidden="false" customHeight="true" outlineLevel="0" collapsed="false">
      <c r="A42" s="60" t="n">
        <v>207</v>
      </c>
      <c r="B42" s="20" t="s">
        <v>52</v>
      </c>
      <c r="C42" s="20"/>
      <c r="D42" s="20"/>
      <c r="E42" s="20"/>
      <c r="F42" s="20"/>
      <c r="G42" s="68"/>
      <c r="H42" s="68"/>
      <c r="I42" s="68"/>
      <c r="J42" s="67"/>
      <c r="K42" s="67"/>
      <c r="L42" s="67"/>
      <c r="M42" s="60" t="n">
        <v>217</v>
      </c>
      <c r="N42" s="20" t="s">
        <v>52</v>
      </c>
      <c r="O42" s="20"/>
      <c r="P42" s="20"/>
      <c r="Q42" s="20"/>
      <c r="R42" s="20"/>
      <c r="S42" s="68"/>
      <c r="T42" s="68"/>
      <c r="U42" s="68"/>
      <c r="V42" s="67"/>
      <c r="W42" s="67"/>
      <c r="X42" s="64" t="s">
        <v>45</v>
      </c>
      <c r="Y42" s="60" t="n">
        <v>227</v>
      </c>
      <c r="Z42" s="20" t="s">
        <v>52</v>
      </c>
      <c r="AA42" s="20"/>
      <c r="AB42" s="20"/>
      <c r="AC42" s="20"/>
      <c r="AD42" s="20"/>
      <c r="AE42" s="66" t="n">
        <f aca="false">SUM(G42,S42)</f>
        <v>0</v>
      </c>
      <c r="AF42" s="66"/>
      <c r="AG42" s="66"/>
    </row>
    <row r="43" customFormat="false" ht="6.9" hidden="false" customHeight="true" outlineLevel="0" collapsed="false">
      <c r="A43" s="60" t="n">
        <v>208</v>
      </c>
      <c r="B43" s="20" t="s">
        <v>53</v>
      </c>
      <c r="C43" s="20"/>
      <c r="D43" s="20"/>
      <c r="E43" s="20"/>
      <c r="F43" s="20"/>
      <c r="G43" s="68"/>
      <c r="H43" s="68"/>
      <c r="I43" s="68"/>
      <c r="M43" s="60" t="n">
        <v>218</v>
      </c>
      <c r="N43" s="20" t="s">
        <v>53</v>
      </c>
      <c r="O43" s="20"/>
      <c r="P43" s="20"/>
      <c r="Q43" s="20"/>
      <c r="R43" s="20"/>
      <c r="S43" s="68"/>
      <c r="T43" s="68"/>
      <c r="U43" s="68"/>
      <c r="X43" s="64" t="s">
        <v>45</v>
      </c>
      <c r="Y43" s="60" t="n">
        <v>228</v>
      </c>
      <c r="Z43" s="20" t="s">
        <v>53</v>
      </c>
      <c r="AA43" s="20"/>
      <c r="AB43" s="20"/>
      <c r="AC43" s="20"/>
      <c r="AD43" s="20"/>
      <c r="AE43" s="66" t="n">
        <f aca="false">SUM(G43,S43)</f>
        <v>0</v>
      </c>
      <c r="AF43" s="66"/>
      <c r="AG43" s="66"/>
    </row>
    <row r="44" customFormat="false" ht="6.9" hidden="false" customHeight="true" outlineLevel="0" collapsed="false"/>
    <row r="45" customFormat="false" ht="6.9" hidden="false" customHeight="true" outlineLevel="0" collapsed="false">
      <c r="A45" s="69" t="s">
        <v>54</v>
      </c>
      <c r="B45" s="69"/>
      <c r="C45" s="69"/>
      <c r="D45" s="69"/>
      <c r="E45" s="69"/>
      <c r="F45" s="69"/>
      <c r="G45" s="69"/>
      <c r="H45" s="69"/>
      <c r="I45" s="69"/>
      <c r="M45" s="17" t="s">
        <v>55</v>
      </c>
      <c r="N45" s="17"/>
      <c r="O45" s="17"/>
      <c r="P45" s="17"/>
      <c r="Q45" s="17"/>
      <c r="R45" s="17"/>
      <c r="S45" s="17"/>
      <c r="T45" s="17"/>
      <c r="U45" s="17"/>
    </row>
    <row r="46" customFormat="false" ht="6.9" hidden="false" customHeight="true" outlineLevel="0" collapsed="false">
      <c r="A46" s="19" t="n">
        <v>230</v>
      </c>
      <c r="B46" s="70" t="s">
        <v>56</v>
      </c>
      <c r="C46" s="70"/>
      <c r="D46" s="70"/>
      <c r="E46" s="70"/>
      <c r="F46" s="70"/>
      <c r="G46" s="71"/>
      <c r="H46" s="71"/>
      <c r="I46" s="71"/>
      <c r="J46" s="72"/>
      <c r="K46" s="72"/>
      <c r="M46" s="73" t="n">
        <v>240</v>
      </c>
      <c r="N46" s="74" t="s">
        <v>57</v>
      </c>
      <c r="O46" s="74"/>
      <c r="P46" s="74"/>
      <c r="Q46" s="74"/>
      <c r="R46" s="20" t="s">
        <v>58</v>
      </c>
      <c r="S46" s="20"/>
      <c r="T46" s="75"/>
      <c r="U46" s="75"/>
    </row>
    <row r="47" customFormat="false" ht="6.9" hidden="false" customHeight="true" outlineLevel="0" collapsed="false">
      <c r="A47" s="19" t="n">
        <v>231</v>
      </c>
      <c r="B47" s="24" t="s">
        <v>59</v>
      </c>
      <c r="C47" s="24"/>
      <c r="D47" s="24"/>
      <c r="E47" s="24"/>
      <c r="F47" s="24"/>
      <c r="G47" s="44"/>
      <c r="H47" s="44"/>
      <c r="I47" s="44"/>
      <c r="J47" s="72"/>
      <c r="K47" s="72"/>
      <c r="M47" s="73"/>
      <c r="N47" s="74"/>
      <c r="O47" s="74"/>
      <c r="P47" s="74"/>
      <c r="Q47" s="74"/>
      <c r="R47" s="20" t="s">
        <v>60</v>
      </c>
      <c r="S47" s="20"/>
      <c r="T47" s="75"/>
      <c r="U47" s="75"/>
    </row>
    <row r="48" customFormat="false" ht="6.9" hidden="false" customHeight="true" outlineLevel="0" collapsed="false">
      <c r="A48" s="19" t="n">
        <v>232</v>
      </c>
      <c r="B48" s="24" t="s">
        <v>61</v>
      </c>
      <c r="C48" s="24"/>
      <c r="D48" s="24"/>
      <c r="E48" s="24"/>
      <c r="F48" s="24"/>
      <c r="G48" s="76"/>
      <c r="H48" s="76"/>
      <c r="I48" s="76"/>
      <c r="J48" s="72"/>
      <c r="K48" s="72"/>
      <c r="M48" s="73"/>
      <c r="N48" s="74"/>
      <c r="O48" s="74"/>
      <c r="P48" s="74"/>
      <c r="Q48" s="74"/>
      <c r="R48" s="20" t="s">
        <v>62</v>
      </c>
      <c r="S48" s="20"/>
      <c r="T48" s="75"/>
      <c r="U48" s="75"/>
    </row>
    <row r="49" customFormat="false" ht="6.9" hidden="false" customHeight="true" outlineLevel="0" collapsed="false">
      <c r="A49" s="72"/>
      <c r="B49" s="72"/>
      <c r="C49" s="72"/>
      <c r="D49" s="72"/>
      <c r="E49" s="72"/>
      <c r="F49" s="72"/>
      <c r="G49" s="72"/>
      <c r="H49" s="77"/>
      <c r="I49" s="77"/>
      <c r="J49" s="72"/>
      <c r="K49" s="72"/>
      <c r="M49" s="73"/>
      <c r="N49" s="74"/>
      <c r="O49" s="74"/>
      <c r="P49" s="74"/>
      <c r="Q49" s="74"/>
      <c r="R49" s="20" t="s">
        <v>63</v>
      </c>
      <c r="S49" s="20"/>
      <c r="T49" s="75"/>
      <c r="U49" s="75"/>
    </row>
    <row r="50" customFormat="false" ht="6.9" hidden="false" customHeight="true" outlineLevel="0" collapsed="false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 t="n">
        <v>241</v>
      </c>
      <c r="N50" s="20" t="s">
        <v>64</v>
      </c>
      <c r="O50" s="20"/>
      <c r="P50" s="20"/>
      <c r="Q50" s="20"/>
      <c r="R50" s="20"/>
      <c r="S50" s="20"/>
      <c r="T50" s="75"/>
      <c r="U50" s="75"/>
      <c r="V50" s="78"/>
      <c r="W50" s="78"/>
      <c r="X50" s="78"/>
    </row>
    <row r="51" customFormat="false" ht="6.9" hidden="false" customHeight="true" outlineLevel="0" collapsed="false">
      <c r="B51" s="80"/>
      <c r="M51" s="79" t="n">
        <v>242</v>
      </c>
      <c r="N51" s="20" t="s">
        <v>65</v>
      </c>
      <c r="O51" s="20"/>
      <c r="P51" s="20"/>
      <c r="Q51" s="20"/>
      <c r="R51" s="20"/>
      <c r="S51" s="20"/>
      <c r="T51" s="75"/>
      <c r="U51" s="75"/>
    </row>
    <row r="52" customFormat="false" ht="6.9" hidden="false" customHeight="true" outlineLevel="0" collapsed="false">
      <c r="B52" s="80"/>
      <c r="M52" s="79" t="n">
        <v>243</v>
      </c>
      <c r="N52" s="20" t="s">
        <v>66</v>
      </c>
      <c r="O52" s="20"/>
      <c r="P52" s="20"/>
      <c r="Q52" s="20"/>
      <c r="R52" s="20"/>
      <c r="S52" s="20"/>
      <c r="T52" s="75"/>
      <c r="U52" s="75"/>
    </row>
    <row r="53" customFormat="false" ht="6.9" hidden="false" customHeight="true" outlineLevel="0" collapsed="false">
      <c r="B53" s="80"/>
    </row>
    <row r="54" customFormat="false" ht="9.75" hidden="false" customHeight="true" outlineLevel="0" collapsed="false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customFormat="false" ht="6.9" hidden="false" customHeight="true" outlineLevel="0" collapsed="false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customFormat="false" ht="6.9" hidden="false" customHeight="true" outlineLevel="0" collapsed="false">
      <c r="A56" s="17" t="s">
        <v>68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S56" s="17" t="s">
        <v>69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customFormat="false" ht="6.9" hidden="false" customHeight="true" outlineLevel="0" collapsed="false">
      <c r="A57" s="17" t="n">
        <v>500</v>
      </c>
      <c r="B57" s="81" t="s">
        <v>70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S57" s="17" t="n">
        <v>510</v>
      </c>
      <c r="T57" s="82" t="str">
        <f aca="false">IF($R$21="Unipropiedad","",IF($R$21="Propiedad Horizontal","Propiedad horizontal, necesita la aprobación del 75% de copropietarios.","Derechos y acciones, consentimiento notariado del 100% de copropietarios."))</f>
        <v>Derechos y acciones, consentimiento notariado del 100% de copropietarios.</v>
      </c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</row>
    <row r="58" customFormat="false" ht="6.9" hidden="false" customHeight="true" outlineLevel="0" collapsed="false">
      <c r="A58" s="17" t="n">
        <v>501</v>
      </c>
      <c r="B58" s="81" t="s">
        <v>71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S58" s="17" t="n">
        <v>511</v>
      </c>
      <c r="T58" s="84" t="str">
        <f aca="false">IF($R$22="No","","Informe de Mitigación de Riesgos de la Secretaría de Seguridad y Gobernabilidad.")</f>
        <v>Informe de Mitigación de Riesgos de la Secretaría de Seguridad y Gobernabilidad.</v>
      </c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3"/>
    </row>
    <row r="59" customFormat="false" ht="6.9" hidden="false" customHeight="true" outlineLevel="0" collapsed="false">
      <c r="A59" s="17" t="n">
        <v>502</v>
      </c>
      <c r="B59" s="85" t="s">
        <v>72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S59" s="17" t="n">
        <v>512</v>
      </c>
      <c r="T59" s="84" t="str">
        <f aca="false">IF($R$23="No","","Informe de accidentes geográficos, de la Dirección Metropolitana de Catastros.")</f>
        <v>Informe de accidentes geográficos, de la Dirección Metropolitana de Catastros.</v>
      </c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3"/>
    </row>
    <row r="60" customFormat="false" ht="6.9" hidden="false" customHeight="true" outlineLevel="0" collapsed="false">
      <c r="A60" s="17" t="n">
        <v>503</v>
      </c>
      <c r="B60" s="81" t="s">
        <v>73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S60" s="17" t="n">
        <v>513</v>
      </c>
      <c r="T60" s="82" t="str">
        <f aca="false">IF($R$24="No","","Informe técnico sobre la factibilidad de edificar en relleno de quebrada.")</f>
        <v>Informe técnico sobre la factibilidad de edificar en relleno de quebrada.</v>
      </c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3"/>
    </row>
    <row r="61" customFormat="false" ht="6.9" hidden="false" customHeight="true" outlineLevel="0" collapsed="false">
      <c r="A61" s="17" t="n">
        <v>504</v>
      </c>
      <c r="B61" s="81" t="s">
        <v>74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S61" s="17" t="n">
        <v>514</v>
      </c>
      <c r="T61" s="82" t="str">
        <f aca="false">IF($R$25="No","","Informe de altura permitida de la DAC, para zonas de restricción aeroportuaria.")</f>
        <v>Informe de altura permitida de la DAC, para zonas de restricción aeroportuaria.</v>
      </c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</row>
    <row r="62" customFormat="false" ht="6.9" hidden="false" customHeight="true" outlineLevel="0" collapsed="false">
      <c r="S62" s="17" t="s">
        <v>75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customFormat="false" ht="6.9" hidden="false" customHeight="true" outlineLevel="0" collapsed="false">
      <c r="S63" s="86" t="n">
        <v>520</v>
      </c>
      <c r="T63" s="82" t="str">
        <f aca="false">IF($F$23=Datos!$L$2,"Formulario de Evaluación rápida de estructuras (Formulario No.2)",IF($F$23=Datos!$L$4,"Formulario Evaluación de vulnerabilidad sísmica de la edificación (Formulario No.3)",IF($F$23=Datos!$L$6,"Formulario Evaluación de vulnerabilidad sísmica de la edificación (Formulario No.3)","Memoria técnico - descriptiva")))</f>
        <v>Memoria técnico - descriptiva</v>
      </c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3"/>
    </row>
    <row r="64" customFormat="false" ht="6.9" hidden="false" customHeight="true" outlineLevel="0" collapsed="false">
      <c r="S64" s="86" t="n">
        <v>521</v>
      </c>
      <c r="T64" s="82" t="str">
        <f aca="false">IF($F$23=Datos!$L$6,"Estudio estructural de la edificación","")</f>
        <v/>
      </c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3"/>
    </row>
    <row r="65" customFormat="false" ht="10.5" hidden="false" customHeight="true" outlineLevel="0" collapsed="false">
      <c r="A65" s="87" t="s">
        <v>76</v>
      </c>
      <c r="C65" s="88"/>
      <c r="D65" s="88"/>
      <c r="E65" s="11"/>
      <c r="F65" s="11"/>
      <c r="G65" s="11"/>
      <c r="H65" s="11"/>
      <c r="I65" s="11"/>
      <c r="J65" s="11"/>
      <c r="K65" s="11"/>
      <c r="L65" s="11"/>
      <c r="M65" s="11"/>
    </row>
    <row r="66" customFormat="false" ht="14.4" hidden="false" customHeight="false" outlineLevel="0" collapsed="false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</row>
    <row r="67" customFormat="false" ht="6" hidden="false" customHeight="true" outlineLevel="0" collapsed="false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</row>
    <row r="68" customFormat="false" ht="6.75" hidden="false" customHeight="true" outlineLevel="0" collapsed="false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</row>
    <row r="69" customFormat="false" ht="8.25" hidden="false" customHeight="true" outlineLevel="0" collapsed="false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</row>
    <row r="70" customFormat="false" ht="6.9" hidden="false" customHeight="true" outlineLevel="0" collapsed="false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</row>
    <row r="71" customFormat="false" ht="6.9" hidden="false" customHeight="true" outlineLevel="0" collapsed="false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</row>
    <row r="72" customFormat="false" ht="6.9" hidden="false" customHeight="true" outlineLevel="0" collapsed="false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</row>
    <row r="73" customFormat="false" ht="6.9" hidden="false" customHeight="true" outlineLevel="0" collapsed="false">
      <c r="A73" s="92" t="s">
        <v>77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0"/>
      <c r="P73" s="90"/>
      <c r="Q73" s="91"/>
      <c r="S73" s="92" t="s">
        <v>78</v>
      </c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</row>
    <row r="74" customFormat="false" ht="6.9" hidden="false" customHeight="true" outlineLevel="0" collapsed="false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0"/>
      <c r="P74" s="90"/>
      <c r="Q74" s="91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</row>
    <row r="75" customFormat="false" ht="6.9" hidden="false" customHeight="true" outlineLevel="0" collapsed="false">
      <c r="A75" s="93" t="s">
        <v>79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0"/>
      <c r="P75" s="90"/>
      <c r="Q75" s="94"/>
      <c r="S75" s="95" t="s">
        <v>80</v>
      </c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customFormat="false" ht="6.9" hidden="false" customHeight="true" outlineLevel="0" collapsed="false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0"/>
      <c r="P76" s="90"/>
      <c r="Q76" s="94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customFormat="false" ht="6.9" hidden="false" customHeight="true" outlineLevel="0" collapsed="false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0"/>
      <c r="P77" s="90"/>
      <c r="Q77" s="94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customFormat="false" ht="6.9" hidden="false" customHeight="true" outlineLevel="0" collapsed="false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0"/>
      <c r="P78" s="90"/>
      <c r="Q78" s="96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customFormat="false" ht="6.9" hidden="false" customHeight="true" outlineLevel="0" collapsed="false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0"/>
      <c r="P79" s="90"/>
      <c r="Q79" s="96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customFormat="false" ht="6.9" hidden="false" customHeight="true" outlineLevel="0" collapsed="false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0"/>
      <c r="P80" s="90"/>
      <c r="Q80" s="97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customFormat="false" ht="6.9" hidden="false" customHeight="true" outlineLevel="0" collapsed="false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0"/>
      <c r="P81" s="90"/>
      <c r="Q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customFormat="false" ht="6.9" hidden="false" customHeight="true" outlineLevel="0" collapsed="false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7"/>
    </row>
    <row r="83" customFormat="false" ht="6.9" hidden="false" customHeight="true" outlineLevel="0" collapsed="false">
      <c r="A83" s="95" t="s">
        <v>81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customFormat="false" ht="6.9" hidden="false" customHeight="true" outlineLevel="0" collapsed="false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customFormat="false" ht="6.9" hidden="false" customHeight="true" outlineLevel="0" collapsed="false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customFormat="false" ht="6.9" hidden="false" customHeight="true" outlineLevel="0" collapsed="false"/>
    <row r="87" customFormat="false" ht="6.9" hidden="false" customHeight="true" outlineLevel="0" collapsed="false">
      <c r="A87" s="98" t="s">
        <v>82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T87" s="98" t="s">
        <v>82</v>
      </c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</row>
    <row r="88" customFormat="false" ht="6.9" hidden="false" customHeight="true" outlineLevel="0" collapsed="false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P88" s="11"/>
      <c r="Q88" s="11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customFormat="false" ht="6.9" hidden="false" customHeight="true" outlineLevel="0" collapsed="false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P89" s="11"/>
      <c r="Q89" s="11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</row>
    <row r="90" customFormat="false" ht="6.9" hidden="false" customHeight="true" outlineLevel="0" collapsed="false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</row>
    <row r="91" customFormat="false" ht="6.9" hidden="false" customHeight="true" outlineLevel="0" collapsed="false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</row>
    <row r="92" customFormat="false" ht="6.9" hidden="false" customHeight="true" outlineLevel="0" collapsed="false">
      <c r="A92" s="99" t="s">
        <v>83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100"/>
      <c r="O92" s="100"/>
      <c r="T92" s="99" t="s">
        <v>84</v>
      </c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</row>
    <row r="93" customFormat="false" ht="6.9" hidden="false" customHeight="true" outlineLevel="0" collapsed="false">
      <c r="A93" s="101" t="s">
        <v>85</v>
      </c>
      <c r="B93" s="101"/>
      <c r="C93" s="101"/>
      <c r="D93" s="101"/>
      <c r="E93" s="101"/>
      <c r="F93" s="102" t="str">
        <f aca="false">IF($AA$14="","",$AA$14)</f>
        <v/>
      </c>
      <c r="G93" s="102"/>
      <c r="H93" s="102"/>
      <c r="I93" s="102"/>
      <c r="J93" s="102"/>
      <c r="K93" s="102"/>
      <c r="L93" s="102"/>
      <c r="M93" s="102"/>
      <c r="S93" s="22" t="n">
        <v>135</v>
      </c>
      <c r="T93" s="24" t="s">
        <v>86</v>
      </c>
      <c r="U93" s="24"/>
      <c r="V93" s="24"/>
      <c r="W93" s="24"/>
      <c r="X93" s="24"/>
      <c r="Y93" s="103"/>
      <c r="Z93" s="103"/>
      <c r="AA93" s="103"/>
      <c r="AB93" s="103"/>
      <c r="AC93" s="103"/>
      <c r="AD93" s="103"/>
      <c r="AE93" s="103"/>
      <c r="AF93" s="103"/>
      <c r="AG93" s="103"/>
    </row>
    <row r="94" customFormat="false" ht="6.9" hidden="false" customHeight="true" outlineLevel="0" collapsed="false">
      <c r="A94" s="101" t="s">
        <v>14</v>
      </c>
      <c r="B94" s="101"/>
      <c r="C94" s="101"/>
      <c r="D94" s="101"/>
      <c r="E94" s="101"/>
      <c r="F94" s="102" t="str">
        <f aca="false">IF($AA$15="","",$AA$15)</f>
        <v/>
      </c>
      <c r="G94" s="102"/>
      <c r="H94" s="102"/>
      <c r="I94" s="102"/>
      <c r="J94" s="102"/>
      <c r="K94" s="102"/>
      <c r="L94" s="102"/>
      <c r="M94" s="102"/>
      <c r="N94" s="11"/>
      <c r="O94" s="11"/>
      <c r="S94" s="22" t="n">
        <v>136</v>
      </c>
      <c r="T94" s="101" t="s">
        <v>14</v>
      </c>
      <c r="U94" s="101"/>
      <c r="V94" s="101"/>
      <c r="W94" s="101"/>
      <c r="X94" s="101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customFormat="false" ht="6.9" hidden="false" customHeight="true" outlineLevel="0" collapsed="false">
      <c r="A95" s="104"/>
      <c r="B95" s="104"/>
      <c r="C95" s="104"/>
      <c r="D95" s="104"/>
      <c r="E95" s="105"/>
      <c r="F95" s="105"/>
      <c r="G95" s="105"/>
      <c r="H95" s="105"/>
      <c r="I95" s="105"/>
      <c r="J95" s="105"/>
      <c r="K95" s="105"/>
      <c r="L95" s="105"/>
      <c r="M95" s="105"/>
      <c r="N95" s="11"/>
      <c r="O95" s="11"/>
      <c r="S95" s="22" t="n">
        <v>137</v>
      </c>
      <c r="T95" s="24" t="s">
        <v>17</v>
      </c>
      <c r="U95" s="24"/>
      <c r="V95" s="24"/>
      <c r="W95" s="24"/>
      <c r="X95" s="24"/>
      <c r="Y95" s="103"/>
      <c r="Z95" s="103"/>
      <c r="AA95" s="103"/>
      <c r="AB95" s="103"/>
      <c r="AC95" s="103"/>
      <c r="AD95" s="103"/>
      <c r="AE95" s="103"/>
      <c r="AF95" s="103"/>
      <c r="AG95" s="103"/>
    </row>
    <row r="96" customFormat="false" ht="6.9" hidden="false" customHeight="true" outlineLevel="0" collapsed="false">
      <c r="S96" s="22" t="n">
        <v>138</v>
      </c>
      <c r="T96" s="24" t="s">
        <v>87</v>
      </c>
      <c r="U96" s="24"/>
      <c r="V96" s="24"/>
      <c r="W96" s="24"/>
      <c r="X96" s="24"/>
      <c r="Y96" s="103"/>
      <c r="Z96" s="103"/>
      <c r="AA96" s="103"/>
      <c r="AB96" s="103"/>
      <c r="AC96" s="103"/>
      <c r="AD96" s="103"/>
      <c r="AE96" s="103"/>
      <c r="AF96" s="103"/>
      <c r="AG96" s="103"/>
    </row>
    <row r="97" customFormat="false" ht="6.9" hidden="false" customHeight="true" outlineLevel="0" collapsed="false">
      <c r="A97" s="106" t="s">
        <v>88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S97" s="22" t="n">
        <v>139</v>
      </c>
      <c r="T97" s="24" t="s">
        <v>89</v>
      </c>
      <c r="U97" s="24"/>
      <c r="V97" s="24"/>
      <c r="W97" s="24"/>
      <c r="X97" s="24"/>
      <c r="Y97" s="103"/>
      <c r="Z97" s="103"/>
      <c r="AA97" s="103"/>
      <c r="AB97" s="103"/>
      <c r="AC97" s="103"/>
      <c r="AD97" s="103"/>
      <c r="AE97" s="103"/>
      <c r="AF97" s="103"/>
      <c r="AG97" s="103"/>
    </row>
    <row r="98" customFormat="false" ht="6.9" hidden="false" customHeight="true" outlineLevel="0" collapsed="false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S98" s="22" t="n">
        <v>140</v>
      </c>
      <c r="T98" s="24" t="s">
        <v>90</v>
      </c>
      <c r="U98" s="24"/>
      <c r="V98" s="24"/>
      <c r="W98" s="24"/>
      <c r="X98" s="24"/>
      <c r="Y98" s="103"/>
      <c r="Z98" s="103"/>
      <c r="AA98" s="103"/>
      <c r="AB98" s="103"/>
      <c r="AC98" s="103"/>
      <c r="AD98" s="103"/>
      <c r="AE98" s="103"/>
      <c r="AF98" s="103"/>
      <c r="AG98" s="103"/>
    </row>
    <row r="99" customFormat="false" ht="6.9" hidden="false" customHeight="true" outlineLevel="0" collapsed="false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S99" s="22" t="n">
        <v>141</v>
      </c>
      <c r="T99" s="24" t="s">
        <v>23</v>
      </c>
      <c r="U99" s="24"/>
      <c r="V99" s="24"/>
      <c r="W99" s="24"/>
      <c r="X99" s="24"/>
      <c r="Y99" s="103"/>
      <c r="Z99" s="103"/>
      <c r="AA99" s="103"/>
      <c r="AB99" s="103"/>
      <c r="AC99" s="103"/>
      <c r="AD99" s="103"/>
      <c r="AE99" s="103"/>
      <c r="AF99" s="103"/>
      <c r="AG99" s="103"/>
    </row>
  </sheetData>
  <mergeCells count="198">
    <mergeCell ref="A1:X6"/>
    <mergeCell ref="A7:AG7"/>
    <mergeCell ref="A9:C9"/>
    <mergeCell ref="D9:Z9"/>
    <mergeCell ref="AA9:AG9"/>
    <mergeCell ref="A11:AG11"/>
    <mergeCell ref="A13:K13"/>
    <mergeCell ref="M13:T13"/>
    <mergeCell ref="V13:AG13"/>
    <mergeCell ref="B14:F14"/>
    <mergeCell ref="G14:K14"/>
    <mergeCell ref="N14:Q14"/>
    <mergeCell ref="R14:T14"/>
    <mergeCell ref="W14:AA14"/>
    <mergeCell ref="AB14:AG14"/>
    <mergeCell ref="B15:F15"/>
    <mergeCell ref="G15:K15"/>
    <mergeCell ref="N15:Q15"/>
    <mergeCell ref="R15:T15"/>
    <mergeCell ref="W15:AA15"/>
    <mergeCell ref="AB15:AG15"/>
    <mergeCell ref="B16:F16"/>
    <mergeCell ref="G16:K16"/>
    <mergeCell ref="N16:Q16"/>
    <mergeCell ref="R16:T16"/>
    <mergeCell ref="W16:AA16"/>
    <mergeCell ref="AB16:AG16"/>
    <mergeCell ref="B17:F17"/>
    <mergeCell ref="G17:K17"/>
    <mergeCell ref="N17:Q17"/>
    <mergeCell ref="R17:T17"/>
    <mergeCell ref="W17:AA17"/>
    <mergeCell ref="AB17:AG17"/>
    <mergeCell ref="B18:F18"/>
    <mergeCell ref="G18:K18"/>
    <mergeCell ref="N18:Q18"/>
    <mergeCell ref="R18:T18"/>
    <mergeCell ref="W18:AA18"/>
    <mergeCell ref="AB18:AG18"/>
    <mergeCell ref="B19:F19"/>
    <mergeCell ref="G19:K19"/>
    <mergeCell ref="N19:Q19"/>
    <mergeCell ref="R19:T19"/>
    <mergeCell ref="W19:Z19"/>
    <mergeCell ref="AA19:AG19"/>
    <mergeCell ref="N20:Q20"/>
    <mergeCell ref="R20:T20"/>
    <mergeCell ref="N21:Q21"/>
    <mergeCell ref="R21:T21"/>
    <mergeCell ref="A22:K22"/>
    <mergeCell ref="R22:T22"/>
    <mergeCell ref="AB22:AG22"/>
    <mergeCell ref="B23:E23"/>
    <mergeCell ref="F23:K23"/>
    <mergeCell ref="R23:T23"/>
    <mergeCell ref="AC23:AE23"/>
    <mergeCell ref="AF23:AG23"/>
    <mergeCell ref="B24:E24"/>
    <mergeCell ref="F24:K24"/>
    <mergeCell ref="R24:T24"/>
    <mergeCell ref="AF24:AG24"/>
    <mergeCell ref="B25:E25"/>
    <mergeCell ref="F25:K25"/>
    <mergeCell ref="R25:T25"/>
    <mergeCell ref="B26:E26"/>
    <mergeCell ref="F26:K26"/>
    <mergeCell ref="N26:Q26"/>
    <mergeCell ref="R26:T26"/>
    <mergeCell ref="A28:J28"/>
    <mergeCell ref="A30:AG30"/>
    <mergeCell ref="A32:AG32"/>
    <mergeCell ref="A34:I34"/>
    <mergeCell ref="M34:U34"/>
    <mergeCell ref="Y34:AG34"/>
    <mergeCell ref="B35:F35"/>
    <mergeCell ref="G35:I35"/>
    <mergeCell ref="N35:R35"/>
    <mergeCell ref="S35:U35"/>
    <mergeCell ref="Z35:AD35"/>
    <mergeCell ref="AE35:AG35"/>
    <mergeCell ref="B36:F36"/>
    <mergeCell ref="G36:I36"/>
    <mergeCell ref="N36:R36"/>
    <mergeCell ref="S36:U36"/>
    <mergeCell ref="Z36:AD36"/>
    <mergeCell ref="AE36:AG36"/>
    <mergeCell ref="B37:F37"/>
    <mergeCell ref="G37:I37"/>
    <mergeCell ref="N37:R37"/>
    <mergeCell ref="S37:U37"/>
    <mergeCell ref="Z37:AD37"/>
    <mergeCell ref="AE37:AG37"/>
    <mergeCell ref="B38:F38"/>
    <mergeCell ref="G38:I38"/>
    <mergeCell ref="N38:R38"/>
    <mergeCell ref="S38:U38"/>
    <mergeCell ref="Z38:AD38"/>
    <mergeCell ref="AE38:AG38"/>
    <mergeCell ref="B39:F39"/>
    <mergeCell ref="G39:I39"/>
    <mergeCell ref="N39:R39"/>
    <mergeCell ref="S39:U39"/>
    <mergeCell ref="Z39:AD39"/>
    <mergeCell ref="AE39:AG39"/>
    <mergeCell ref="B40:F40"/>
    <mergeCell ref="G40:I40"/>
    <mergeCell ref="N40:R40"/>
    <mergeCell ref="S40:U40"/>
    <mergeCell ref="Z40:AD40"/>
    <mergeCell ref="AE40:AG40"/>
    <mergeCell ref="B41:F41"/>
    <mergeCell ref="G41:I41"/>
    <mergeCell ref="N41:R41"/>
    <mergeCell ref="S41:U41"/>
    <mergeCell ref="Z41:AD41"/>
    <mergeCell ref="AE41:AG41"/>
    <mergeCell ref="B42:F42"/>
    <mergeCell ref="G42:I42"/>
    <mergeCell ref="N42:R42"/>
    <mergeCell ref="S42:U42"/>
    <mergeCell ref="Z42:AD42"/>
    <mergeCell ref="AE42:AG42"/>
    <mergeCell ref="B43:F43"/>
    <mergeCell ref="G43:I43"/>
    <mergeCell ref="N43:R43"/>
    <mergeCell ref="S43:U43"/>
    <mergeCell ref="Z43:AD43"/>
    <mergeCell ref="AE43:AG43"/>
    <mergeCell ref="A45:I45"/>
    <mergeCell ref="M45:U45"/>
    <mergeCell ref="B46:F46"/>
    <mergeCell ref="G46:I46"/>
    <mergeCell ref="M46:M49"/>
    <mergeCell ref="N46:Q49"/>
    <mergeCell ref="R46:S46"/>
    <mergeCell ref="T46:U46"/>
    <mergeCell ref="B47:F47"/>
    <mergeCell ref="G47:I47"/>
    <mergeCell ref="R47:S47"/>
    <mergeCell ref="T47:U47"/>
    <mergeCell ref="B48:F48"/>
    <mergeCell ref="G48:I48"/>
    <mergeCell ref="R48:S48"/>
    <mergeCell ref="T48:U48"/>
    <mergeCell ref="R49:S49"/>
    <mergeCell ref="T49:U49"/>
    <mergeCell ref="N50:S50"/>
    <mergeCell ref="T50:U50"/>
    <mergeCell ref="N51:S51"/>
    <mergeCell ref="T51:U51"/>
    <mergeCell ref="N52:S52"/>
    <mergeCell ref="T52:U52"/>
    <mergeCell ref="A54:AG54"/>
    <mergeCell ref="A56:O56"/>
    <mergeCell ref="S56:AG56"/>
    <mergeCell ref="B57:O57"/>
    <mergeCell ref="T57:AF57"/>
    <mergeCell ref="B58:O58"/>
    <mergeCell ref="T58:AF58"/>
    <mergeCell ref="B59:O59"/>
    <mergeCell ref="T59:AF59"/>
    <mergeCell ref="B60:O60"/>
    <mergeCell ref="T60:AF60"/>
    <mergeCell ref="B61:O61"/>
    <mergeCell ref="T61:AF61"/>
    <mergeCell ref="S62:AG62"/>
    <mergeCell ref="T63:AF63"/>
    <mergeCell ref="T64:AF64"/>
    <mergeCell ref="A66:AG70"/>
    <mergeCell ref="A73:N74"/>
    <mergeCell ref="S73:AG74"/>
    <mergeCell ref="A75:N81"/>
    <mergeCell ref="S75:AG81"/>
    <mergeCell ref="A83:AG85"/>
    <mergeCell ref="A87:M91"/>
    <mergeCell ref="T87:AG91"/>
    <mergeCell ref="A92:M92"/>
    <mergeCell ref="T92:AG92"/>
    <mergeCell ref="A93:E93"/>
    <mergeCell ref="F93:M93"/>
    <mergeCell ref="T93:X93"/>
    <mergeCell ref="Y93:AG93"/>
    <mergeCell ref="A94:E94"/>
    <mergeCell ref="F94:M94"/>
    <mergeCell ref="T94:X94"/>
    <mergeCell ref="Y94:AG94"/>
    <mergeCell ref="A95:D95"/>
    <mergeCell ref="T95:X95"/>
    <mergeCell ref="Y95:AG95"/>
    <mergeCell ref="T96:X96"/>
    <mergeCell ref="Y96:AG96"/>
    <mergeCell ref="A97:M99"/>
    <mergeCell ref="T97:X97"/>
    <mergeCell ref="Y97:AG97"/>
    <mergeCell ref="T98:X98"/>
    <mergeCell ref="Y98:AG98"/>
    <mergeCell ref="T99:X99"/>
    <mergeCell ref="Y99:AG99"/>
  </mergeCells>
  <conditionalFormatting sqref="R19:T20">
    <cfRule type="expression" priority="2" aboveAverage="0" equalAverage="0" bottom="0" percent="0" rank="0" text="" dxfId="0">
      <formula>$R$19&lt;&gt;$R$20</formula>
    </cfRule>
    <cfRule type="expression" priority="3" aboveAverage="0" equalAverage="0" bottom="0" percent="0" rank="0" text="" dxfId="1">
      <formula>$R$19=$R$20</formula>
    </cfRule>
  </conditionalFormatting>
  <dataValidations count="9">
    <dataValidation allowBlank="true" operator="between" showDropDown="false" showErrorMessage="true" showInputMessage="true" sqref="R21" type="list">
      <formula1>"Unipropiedad,Propiedad Horizontal,Derechos y Acciones"</formula1>
      <formula2>0</formula2>
    </dataValidation>
    <dataValidation allowBlank="true" operator="between" showDropDown="false" showErrorMessage="true" showInputMessage="true" sqref="R17" type="list">
      <formula1>"1,2,3,4,5,6,7,8,9,10,11,12,13,14,15,16,17,18,19,20"</formula1>
      <formula2>0</formula2>
    </dataValidation>
    <dataValidation allowBlank="true" operator="between" showDropDown="false" showErrorMessage="true" showInputMessage="true" sqref="R22:R25" type="list">
      <formula1>"Si,No"</formula1>
      <formula2>0</formula2>
    </dataValidation>
    <dataValidation allowBlank="true" operator="between" showDropDown="false" showErrorMessage="true" showInputMessage="true" sqref="F26:K26" type="list">
      <formula1>"Particular,Municipal"</formula1>
      <formula2>0</formula2>
    </dataValidation>
    <dataValidation allowBlank="true" operator="between" showDropDown="false" showErrorMessage="true" showInputMessage="true" sqref="F23:K23" type="list">
      <formula1>"1 piso hasta 120 m2,1 2 y 3 pisos mayores a 120 m2,más de 3 pisos,a partir del año 1940-hasta 1971"</formula1>
      <formula2>0</formula2>
    </dataValidation>
    <dataValidation allowBlank="true" operator="between" showDropDown="false" showErrorMessage="true" showInputMessage="true" sqref="G35:I43 S35:U43 G46:I48 T46:U52" type="custom">
      <formula1>LEN(G35)&lt;=IFERROR((FIND(",",G35)+2),G35)</formula1>
      <formula2>0</formula2>
    </dataValidation>
    <dataValidation allowBlank="true" operator="between" showDropDown="false" showErrorMessage="true" showInputMessage="true" sqref="R15:T15" type="list">
      <formula1>Datos!$C$2:$C$172</formula1>
      <formula2>0</formula2>
    </dataValidation>
    <dataValidation allowBlank="true" operator="between" showDropDown="false" showErrorMessage="true" showInputMessage="true" sqref="F25:K25" type="list">
      <formula1>Datos!$N$6:$N$8</formula1>
      <formula2>0</formula2>
    </dataValidation>
    <dataValidation allowBlank="true" operator="between" showDropDown="false" showErrorMessage="true" showInputMessage="true" sqref="AG57:AG61 AG63:AG64" type="list">
      <formula1>"X"</formula1>
      <formula2>0</formula2>
    </dataValidation>
  </dataValidations>
  <printOptions headings="false" gridLines="false" gridLinesSet="true" horizontalCentered="true" verticalCentered="true"/>
  <pageMargins left="0.236111111111111" right="0.236111111111111" top="0.747916666666667" bottom="0.748611111111111" header="0.511805555555555" footer="0.315277777777778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&amp;LVersión 0.1&amp;CPágina&amp;P&amp;REnero - 2020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90"/>
  <sheetViews>
    <sheetView showFormulas="false" showGridLines="false" showRowColHeaders="true" showZeros="true" rightToLeft="false" tabSelected="false" showOutlineSymbols="true" defaultGridColor="true" view="pageBreakPreview" topLeftCell="A31" colorId="64" zoomScale="160" zoomScaleNormal="160" zoomScalePageLayoutView="160" workbookViewId="0">
      <selection pane="topLeft" activeCell="F26" activeCellId="0" sqref="F26"/>
    </sheetView>
  </sheetViews>
  <sheetFormatPr defaultRowHeight="14.4" zeroHeight="false" outlineLevelRow="0" outlineLevelCol="0"/>
  <cols>
    <col collapsed="false" customWidth="true" hidden="false" outlineLevel="0" max="1" min="1" style="1" width="3.89"/>
    <col collapsed="false" customWidth="true" hidden="false" outlineLevel="0" max="6" min="2" style="1" width="2.66"/>
    <col collapsed="false" customWidth="true" hidden="false" outlineLevel="0" max="7" min="7" style="1" width="3.89"/>
    <col collapsed="false" customWidth="true" hidden="false" outlineLevel="0" max="9" min="8" style="1" width="2.66"/>
    <col collapsed="false" customWidth="true" hidden="false" outlineLevel="0" max="11" min="10" style="1" width="3.89"/>
    <col collapsed="false" customWidth="true" hidden="false" outlineLevel="0" max="12" min="12" style="1" width="2.66"/>
    <col collapsed="false" customWidth="true" hidden="false" outlineLevel="0" max="13" min="13" style="1" width="3.89"/>
    <col collapsed="false" customWidth="true" hidden="false" outlineLevel="0" max="15" min="14" style="1" width="2.66"/>
    <col collapsed="false" customWidth="true" hidden="false" outlineLevel="0" max="16" min="16" style="1" width="2.33"/>
    <col collapsed="false" customWidth="true" hidden="false" outlineLevel="0" max="17" min="17" style="1" width="2.66"/>
    <col collapsed="false" customWidth="true" hidden="false" outlineLevel="0" max="19" min="18" style="1" width="3.33"/>
    <col collapsed="false" customWidth="true" hidden="false" outlineLevel="0" max="20" min="20" style="1" width="2.66"/>
    <col collapsed="false" customWidth="true" hidden="false" outlineLevel="0" max="21" min="21" style="1" width="3.89"/>
    <col collapsed="false" customWidth="true" hidden="false" outlineLevel="0" max="22" min="22" style="1" width="3.11"/>
    <col collapsed="false" customWidth="true" hidden="false" outlineLevel="0" max="23" min="23" style="1" width="2.66"/>
    <col collapsed="false" customWidth="true" hidden="false" outlineLevel="0" max="24" min="24" style="1" width="3.89"/>
    <col collapsed="false" customWidth="true" hidden="false" outlineLevel="0" max="25" min="25" style="1" width="2.77"/>
    <col collapsed="false" customWidth="true" hidden="false" outlineLevel="0" max="28" min="26" style="1" width="2.66"/>
    <col collapsed="false" customWidth="true" hidden="false" outlineLevel="0" max="29" min="29" style="1" width="3.11"/>
    <col collapsed="false" customWidth="true" hidden="false" outlineLevel="0" max="31" min="30" style="1" width="2.66"/>
    <col collapsed="false" customWidth="true" hidden="false" outlineLevel="0" max="32" min="32" style="1" width="1.66"/>
    <col collapsed="false" customWidth="true" hidden="false" outlineLevel="0" max="1025" min="33" style="1" width="2.66"/>
  </cols>
  <sheetData>
    <row r="1" s="6" customFormat="true" ht="6.9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4"/>
      <c r="AC1" s="4"/>
      <c r="AD1" s="5"/>
      <c r="AE1" s="5"/>
    </row>
    <row r="2" s="6" customFormat="true" ht="6.9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4"/>
      <c r="AC2" s="4"/>
      <c r="AD2" s="5"/>
      <c r="AE2" s="5"/>
    </row>
    <row r="3" s="6" customFormat="true" ht="6.9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4"/>
      <c r="AC3" s="4"/>
      <c r="AD3" s="5"/>
      <c r="AE3" s="5"/>
    </row>
    <row r="4" s="6" customFormat="true" ht="6.9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4"/>
      <c r="AC4" s="4"/>
      <c r="AD4" s="7"/>
      <c r="AE4" s="7"/>
    </row>
    <row r="5" s="6" customFormat="true" ht="6.9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8"/>
      <c r="Z5" s="8"/>
      <c r="AA5" s="8"/>
      <c r="AB5" s="8"/>
      <c r="AC5" s="8"/>
      <c r="AD5" s="8"/>
      <c r="AE5" s="8"/>
    </row>
    <row r="6" s="6" customFormat="true" ht="6.9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8"/>
      <c r="Z6" s="8"/>
      <c r="AA6" s="8"/>
      <c r="AB6" s="8"/>
      <c r="AC6" s="8"/>
      <c r="AD6" s="8"/>
      <c r="AE6" s="8"/>
    </row>
    <row r="7" customFormat="false" ht="19.5" hidden="false" customHeight="true" outlineLevel="0" collapsed="false">
      <c r="A7" s="9" t="s">
        <v>91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customFormat="false" ht="6.9" hidden="false" customHeight="true" outlineLevel="0" collapsed="false">
      <c r="A8" s="10"/>
      <c r="B8" s="10"/>
      <c r="Y8" s="11"/>
    </row>
    <row r="9" customFormat="false" ht="6.9" hidden="false" customHeight="true" outlineLevel="0" collapsed="false">
      <c r="A9" s="12" t="s">
        <v>2</v>
      </c>
      <c r="B9" s="12"/>
      <c r="C9" s="12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2" t="s">
        <v>92</v>
      </c>
      <c r="AB9" s="12"/>
      <c r="AC9" s="12"/>
      <c r="AD9" s="12"/>
      <c r="AE9" s="12"/>
      <c r="AF9" s="12"/>
      <c r="AG9" s="12"/>
    </row>
    <row r="10" customFormat="false" ht="6.9" hidden="false" customHeight="true" outlineLevel="0" collapsed="false"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customFormat="false" ht="9.75" hidden="false" customHeight="true" outlineLevel="0" collapsed="false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customFormat="false" ht="6.9" hidden="false" customHeight="true" outlineLevel="0" collapsed="false"/>
    <row r="13" customFormat="false" ht="6.9" hidden="false" customHeight="true" outlineLevel="0" collapsed="false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M13" s="17" t="s">
        <v>7</v>
      </c>
      <c r="N13" s="17"/>
      <c r="O13" s="17"/>
      <c r="P13" s="17"/>
      <c r="Q13" s="17"/>
      <c r="R13" s="17"/>
      <c r="S13" s="17"/>
      <c r="T13" s="17"/>
      <c r="V13" s="18" t="s">
        <v>8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customFormat="false" ht="6.9" hidden="false" customHeight="true" outlineLevel="0" collapsed="false">
      <c r="A14" s="19" t="n">
        <v>100</v>
      </c>
      <c r="B14" s="20" t="s">
        <v>9</v>
      </c>
      <c r="C14" s="20"/>
      <c r="D14" s="20"/>
      <c r="E14" s="20"/>
      <c r="F14" s="20"/>
      <c r="G14" s="21"/>
      <c r="H14" s="21"/>
      <c r="I14" s="21"/>
      <c r="J14" s="21"/>
      <c r="K14" s="21"/>
      <c r="M14" s="22" t="n">
        <v>110</v>
      </c>
      <c r="N14" s="20" t="s">
        <v>10</v>
      </c>
      <c r="O14" s="20"/>
      <c r="P14" s="20"/>
      <c r="Q14" s="20"/>
      <c r="R14" s="23"/>
      <c r="S14" s="23"/>
      <c r="T14" s="23"/>
      <c r="V14" s="22" t="n">
        <v>130</v>
      </c>
      <c r="W14" s="24" t="s">
        <v>11</v>
      </c>
      <c r="X14" s="24"/>
      <c r="Y14" s="24"/>
      <c r="Z14" s="24"/>
      <c r="AA14" s="24"/>
      <c r="AB14" s="25"/>
      <c r="AC14" s="25"/>
      <c r="AD14" s="25"/>
      <c r="AE14" s="25"/>
      <c r="AF14" s="25"/>
      <c r="AG14" s="25"/>
    </row>
    <row r="15" customFormat="false" ht="6.9" hidden="false" customHeight="true" outlineLevel="0" collapsed="false">
      <c r="A15" s="22" t="n">
        <v>101</v>
      </c>
      <c r="B15" s="20" t="s">
        <v>12</v>
      </c>
      <c r="C15" s="20"/>
      <c r="D15" s="20"/>
      <c r="E15" s="20"/>
      <c r="F15" s="20"/>
      <c r="G15" s="21"/>
      <c r="H15" s="21"/>
      <c r="I15" s="21"/>
      <c r="J15" s="21"/>
      <c r="K15" s="21"/>
      <c r="M15" s="22" t="n">
        <v>111</v>
      </c>
      <c r="N15" s="20" t="s">
        <v>13</v>
      </c>
      <c r="O15" s="20"/>
      <c r="P15" s="20"/>
      <c r="Q15" s="20"/>
      <c r="R15" s="26"/>
      <c r="S15" s="26"/>
      <c r="T15" s="26"/>
      <c r="V15" s="22" t="n">
        <v>131</v>
      </c>
      <c r="W15" s="24" t="s">
        <v>14</v>
      </c>
      <c r="X15" s="24"/>
      <c r="Y15" s="24"/>
      <c r="Z15" s="24"/>
      <c r="AA15" s="24"/>
      <c r="AB15" s="25"/>
      <c r="AC15" s="25"/>
      <c r="AD15" s="25"/>
      <c r="AE15" s="25"/>
      <c r="AF15" s="25"/>
      <c r="AG15" s="25"/>
    </row>
    <row r="16" customFormat="false" ht="6.9" hidden="false" customHeight="true" outlineLevel="0" collapsed="false">
      <c r="A16" s="19" t="n">
        <v>102</v>
      </c>
      <c r="B16" s="20" t="s">
        <v>15</v>
      </c>
      <c r="C16" s="20"/>
      <c r="D16" s="20"/>
      <c r="E16" s="20"/>
      <c r="F16" s="20"/>
      <c r="G16" s="21"/>
      <c r="H16" s="21"/>
      <c r="I16" s="21"/>
      <c r="J16" s="21"/>
      <c r="K16" s="21"/>
      <c r="M16" s="22" t="n">
        <v>112</v>
      </c>
      <c r="N16" s="20" t="s">
        <v>16</v>
      </c>
      <c r="O16" s="20"/>
      <c r="P16" s="20"/>
      <c r="Q16" s="20"/>
      <c r="R16" s="27"/>
      <c r="S16" s="27"/>
      <c r="T16" s="27"/>
      <c r="V16" s="22" t="n">
        <v>132</v>
      </c>
      <c r="W16" s="24" t="s">
        <v>17</v>
      </c>
      <c r="X16" s="24"/>
      <c r="Y16" s="24"/>
      <c r="Z16" s="24"/>
      <c r="AA16" s="24"/>
      <c r="AB16" s="25"/>
      <c r="AC16" s="25"/>
      <c r="AD16" s="25"/>
      <c r="AE16" s="25"/>
      <c r="AF16" s="25"/>
      <c r="AG16" s="25"/>
    </row>
    <row r="17" customFormat="false" ht="6.9" hidden="false" customHeight="true" outlineLevel="0" collapsed="false">
      <c r="A17" s="22" t="n">
        <v>103</v>
      </c>
      <c r="B17" s="20" t="s">
        <v>18</v>
      </c>
      <c r="C17" s="20"/>
      <c r="D17" s="20"/>
      <c r="E17" s="20"/>
      <c r="F17" s="20"/>
      <c r="G17" s="21"/>
      <c r="H17" s="21"/>
      <c r="I17" s="21"/>
      <c r="J17" s="21"/>
      <c r="K17" s="21"/>
      <c r="M17" s="22" t="n">
        <v>113</v>
      </c>
      <c r="N17" s="20" t="s">
        <v>19</v>
      </c>
      <c r="O17" s="20"/>
      <c r="P17" s="20"/>
      <c r="Q17" s="20"/>
      <c r="R17" s="27"/>
      <c r="S17" s="27"/>
      <c r="T17" s="27"/>
      <c r="V17" s="22" t="n">
        <v>133</v>
      </c>
      <c r="W17" s="24" t="s">
        <v>20</v>
      </c>
      <c r="X17" s="24"/>
      <c r="Y17" s="24"/>
      <c r="Z17" s="24"/>
      <c r="AA17" s="24"/>
      <c r="AB17" s="28"/>
      <c r="AC17" s="28"/>
      <c r="AD17" s="28"/>
      <c r="AE17" s="28"/>
      <c r="AF17" s="28"/>
      <c r="AG17" s="28"/>
    </row>
    <row r="18" customFormat="false" ht="6.9" hidden="false" customHeight="true" outlineLevel="0" collapsed="false">
      <c r="A18" s="19" t="n">
        <v>104</v>
      </c>
      <c r="B18" s="20" t="s">
        <v>21</v>
      </c>
      <c r="C18" s="20"/>
      <c r="D18" s="20"/>
      <c r="E18" s="20"/>
      <c r="F18" s="20"/>
      <c r="G18" s="21"/>
      <c r="H18" s="21"/>
      <c r="I18" s="21"/>
      <c r="J18" s="21"/>
      <c r="K18" s="21"/>
      <c r="M18" s="22" t="n">
        <v>114</v>
      </c>
      <c r="N18" s="20" t="s">
        <v>22</v>
      </c>
      <c r="O18" s="20"/>
      <c r="P18" s="20"/>
      <c r="Q18" s="20"/>
      <c r="R18" s="27"/>
      <c r="S18" s="27"/>
      <c r="T18" s="27"/>
      <c r="V18" s="22" t="n">
        <v>134</v>
      </c>
      <c r="W18" s="37" t="s">
        <v>23</v>
      </c>
      <c r="X18" s="37"/>
      <c r="Y18" s="37"/>
      <c r="Z18" s="37"/>
      <c r="AA18" s="37"/>
      <c r="AB18" s="29"/>
      <c r="AC18" s="29"/>
      <c r="AD18" s="29"/>
      <c r="AE18" s="29"/>
      <c r="AF18" s="29"/>
      <c r="AG18" s="29"/>
    </row>
    <row r="19" customFormat="false" ht="6.9" hidden="false" customHeight="true" outlineLevel="0" collapsed="false">
      <c r="A19" s="22" t="n">
        <v>105</v>
      </c>
      <c r="B19" s="20" t="s">
        <v>24</v>
      </c>
      <c r="C19" s="20"/>
      <c r="D19" s="20"/>
      <c r="E19" s="20"/>
      <c r="F19" s="20"/>
      <c r="G19" s="21"/>
      <c r="H19" s="21"/>
      <c r="I19" s="21"/>
      <c r="J19" s="21"/>
      <c r="K19" s="21"/>
      <c r="M19" s="22" t="n">
        <v>115</v>
      </c>
      <c r="N19" s="30" t="s">
        <v>25</v>
      </c>
      <c r="O19" s="30"/>
      <c r="P19" s="30"/>
      <c r="Q19" s="30"/>
      <c r="R19" s="31"/>
      <c r="S19" s="31"/>
      <c r="T19" s="31"/>
      <c r="V19" s="32"/>
      <c r="W19" s="33"/>
      <c r="X19" s="33"/>
      <c r="Y19" s="33"/>
      <c r="Z19" s="33"/>
      <c r="AA19" s="34"/>
      <c r="AB19" s="34"/>
      <c r="AC19" s="34"/>
      <c r="AD19" s="34"/>
      <c r="AE19" s="34"/>
      <c r="AF19" s="34"/>
      <c r="AG19" s="34"/>
    </row>
    <row r="20" customFormat="false" ht="6.9" hidden="false" customHeight="true" outlineLevel="0" collapsed="false">
      <c r="M20" s="22" t="n">
        <v>116</v>
      </c>
      <c r="N20" s="30" t="s">
        <v>26</v>
      </c>
      <c r="O20" s="30"/>
      <c r="P20" s="30"/>
      <c r="Q20" s="30"/>
      <c r="R20" s="31"/>
      <c r="S20" s="31"/>
      <c r="T20" s="31"/>
      <c r="V20" s="99" t="s">
        <v>84</v>
      </c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7"/>
      <c r="AI20" s="108"/>
      <c r="AJ20" s="108"/>
    </row>
    <row r="21" customFormat="false" ht="6" hidden="false" customHeight="true" outlineLevel="0" collapsed="false">
      <c r="M21" s="22" t="n">
        <v>117</v>
      </c>
      <c r="N21" s="35" t="s">
        <v>27</v>
      </c>
      <c r="O21" s="35"/>
      <c r="P21" s="35"/>
      <c r="Q21" s="35"/>
      <c r="R21" s="31"/>
      <c r="S21" s="31"/>
      <c r="T21" s="31"/>
      <c r="V21" s="22" t="n">
        <v>135</v>
      </c>
      <c r="W21" s="24" t="s">
        <v>86</v>
      </c>
      <c r="X21" s="24"/>
      <c r="Y21" s="24"/>
      <c r="Z21" s="24"/>
      <c r="AA21" s="24"/>
      <c r="AB21" s="103"/>
      <c r="AC21" s="103"/>
      <c r="AD21" s="103"/>
      <c r="AE21" s="103"/>
      <c r="AF21" s="103"/>
      <c r="AG21" s="103"/>
      <c r="AH21" s="109"/>
      <c r="AI21" s="109"/>
      <c r="AJ21" s="109"/>
    </row>
    <row r="22" customFormat="false" ht="6.9" hidden="false" customHeight="true" outlineLevel="0" collapsed="false">
      <c r="A22" s="17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M22" s="22" t="n">
        <v>118</v>
      </c>
      <c r="N22" s="37" t="s">
        <v>29</v>
      </c>
      <c r="O22" s="38"/>
      <c r="P22" s="38"/>
      <c r="Q22" s="39"/>
      <c r="R22" s="26"/>
      <c r="S22" s="26"/>
      <c r="T22" s="26"/>
      <c r="U22" s="40"/>
      <c r="V22" s="22" t="n">
        <v>136</v>
      </c>
      <c r="W22" s="24" t="s">
        <v>14</v>
      </c>
      <c r="X22" s="24"/>
      <c r="Y22" s="24"/>
      <c r="Z22" s="24"/>
      <c r="AA22" s="24"/>
      <c r="AB22" s="103"/>
      <c r="AC22" s="103"/>
      <c r="AD22" s="103"/>
      <c r="AE22" s="103"/>
      <c r="AF22" s="103"/>
      <c r="AG22" s="103"/>
      <c r="AH22" s="109"/>
      <c r="AI22" s="109"/>
      <c r="AJ22" s="109"/>
    </row>
    <row r="23" customFormat="false" ht="6.9" hidden="false" customHeight="true" outlineLevel="0" collapsed="false">
      <c r="A23" s="22" t="n">
        <v>150</v>
      </c>
      <c r="B23" s="43" t="s">
        <v>30</v>
      </c>
      <c r="C23" s="43"/>
      <c r="D23" s="43"/>
      <c r="E23" s="43"/>
      <c r="F23" s="44"/>
      <c r="G23" s="44"/>
      <c r="H23" s="44"/>
      <c r="I23" s="44"/>
      <c r="J23" s="44"/>
      <c r="K23" s="44"/>
      <c r="M23" s="22" t="n">
        <v>119</v>
      </c>
      <c r="N23" s="37" t="s">
        <v>31</v>
      </c>
      <c r="O23" s="38"/>
      <c r="P23" s="38"/>
      <c r="Q23" s="39"/>
      <c r="R23" s="26"/>
      <c r="S23" s="26"/>
      <c r="T23" s="26"/>
      <c r="U23" s="45"/>
      <c r="V23" s="22" t="n">
        <v>137</v>
      </c>
      <c r="W23" s="24" t="s">
        <v>17</v>
      </c>
      <c r="X23" s="24"/>
      <c r="Y23" s="24"/>
      <c r="Z23" s="24"/>
      <c r="AA23" s="24"/>
      <c r="AB23" s="103"/>
      <c r="AC23" s="103"/>
      <c r="AD23" s="103"/>
      <c r="AE23" s="103"/>
      <c r="AF23" s="103"/>
      <c r="AG23" s="103"/>
      <c r="AH23" s="109"/>
      <c r="AI23" s="109"/>
      <c r="AJ23" s="109"/>
    </row>
    <row r="24" customFormat="false" ht="6.9" hidden="false" customHeight="true" outlineLevel="0" collapsed="false">
      <c r="A24" s="22" t="n">
        <v>151</v>
      </c>
      <c r="B24" s="50" t="s">
        <v>32</v>
      </c>
      <c r="C24" s="50"/>
      <c r="D24" s="50"/>
      <c r="E24" s="50"/>
      <c r="F24" s="51"/>
      <c r="G24" s="51"/>
      <c r="H24" s="51"/>
      <c r="I24" s="51"/>
      <c r="J24" s="51"/>
      <c r="K24" s="51"/>
      <c r="M24" s="22" t="n">
        <v>120</v>
      </c>
      <c r="N24" s="37" t="s">
        <v>33</v>
      </c>
      <c r="O24" s="38"/>
      <c r="P24" s="38"/>
      <c r="Q24" s="39"/>
      <c r="R24" s="26"/>
      <c r="S24" s="26"/>
      <c r="T24" s="26"/>
      <c r="U24" s="52"/>
      <c r="V24" s="22" t="n">
        <v>138</v>
      </c>
      <c r="W24" s="24" t="s">
        <v>87</v>
      </c>
      <c r="X24" s="24"/>
      <c r="Y24" s="24"/>
      <c r="Z24" s="24"/>
      <c r="AA24" s="24"/>
      <c r="AB24" s="103"/>
      <c r="AC24" s="103"/>
      <c r="AD24" s="103"/>
      <c r="AE24" s="103"/>
      <c r="AF24" s="103"/>
      <c r="AG24" s="103"/>
      <c r="AH24" s="109"/>
      <c r="AI24" s="109"/>
      <c r="AJ24" s="109"/>
    </row>
    <row r="25" customFormat="false" ht="6.9" hidden="false" customHeight="true" outlineLevel="0" collapsed="false">
      <c r="A25" s="22" t="n">
        <v>152</v>
      </c>
      <c r="B25" s="24" t="s">
        <v>34</v>
      </c>
      <c r="C25" s="24"/>
      <c r="D25" s="24"/>
      <c r="E25" s="24"/>
      <c r="F25" s="44"/>
      <c r="G25" s="44"/>
      <c r="H25" s="44"/>
      <c r="I25" s="44"/>
      <c r="J25" s="44"/>
      <c r="K25" s="44"/>
      <c r="M25" s="22" t="n">
        <v>121</v>
      </c>
      <c r="N25" s="53" t="s">
        <v>35</v>
      </c>
      <c r="O25" s="54"/>
      <c r="P25" s="54"/>
      <c r="Q25" s="55"/>
      <c r="R25" s="26"/>
      <c r="S25" s="26"/>
      <c r="T25" s="26"/>
      <c r="U25" s="45"/>
      <c r="V25" s="22" t="n">
        <v>139</v>
      </c>
      <c r="W25" s="24" t="s">
        <v>89</v>
      </c>
      <c r="X25" s="24"/>
      <c r="Y25" s="24"/>
      <c r="Z25" s="24"/>
      <c r="AA25" s="24"/>
      <c r="AB25" s="103"/>
      <c r="AC25" s="103"/>
      <c r="AD25" s="103"/>
      <c r="AE25" s="103"/>
      <c r="AF25" s="103"/>
      <c r="AG25" s="103"/>
      <c r="AH25" s="109"/>
      <c r="AI25" s="109"/>
      <c r="AJ25" s="109"/>
    </row>
    <row r="26" customFormat="false" ht="6.9" hidden="false" customHeight="true" outlineLevel="0" collapsed="false">
      <c r="A26" s="22" t="n">
        <v>153</v>
      </c>
      <c r="B26" s="24" t="s">
        <v>36</v>
      </c>
      <c r="C26" s="24"/>
      <c r="D26" s="24"/>
      <c r="E26" s="24"/>
      <c r="F26" s="44"/>
      <c r="G26" s="44"/>
      <c r="H26" s="44"/>
      <c r="I26" s="44"/>
      <c r="J26" s="44"/>
      <c r="K26" s="44"/>
      <c r="M26" s="22" t="n">
        <v>122</v>
      </c>
      <c r="N26" s="24" t="s">
        <v>37</v>
      </c>
      <c r="O26" s="24"/>
      <c r="P26" s="24"/>
      <c r="Q26" s="24"/>
      <c r="R26" s="56"/>
      <c r="S26" s="56"/>
      <c r="T26" s="56"/>
      <c r="U26" s="45"/>
      <c r="V26" s="22" t="n">
        <v>140</v>
      </c>
      <c r="W26" s="24" t="s">
        <v>90</v>
      </c>
      <c r="X26" s="24"/>
      <c r="Y26" s="24"/>
      <c r="Z26" s="24"/>
      <c r="AA26" s="24"/>
      <c r="AB26" s="103"/>
      <c r="AC26" s="103"/>
      <c r="AD26" s="103"/>
      <c r="AE26" s="103"/>
      <c r="AF26" s="103"/>
      <c r="AG26" s="103"/>
      <c r="AH26" s="109"/>
      <c r="AI26" s="109"/>
      <c r="AJ26" s="109"/>
    </row>
    <row r="27" customFormat="false" ht="6.9" hidden="false" customHeight="true" outlineLevel="0" collapsed="false">
      <c r="U27" s="57"/>
      <c r="V27" s="22" t="n">
        <v>141</v>
      </c>
      <c r="W27" s="24" t="s">
        <v>23</v>
      </c>
      <c r="X27" s="24"/>
      <c r="Y27" s="24"/>
      <c r="Z27" s="24"/>
      <c r="AA27" s="24"/>
      <c r="AB27" s="103"/>
      <c r="AC27" s="103"/>
      <c r="AD27" s="103"/>
      <c r="AE27" s="103"/>
      <c r="AF27" s="103"/>
      <c r="AG27" s="103"/>
      <c r="AH27" s="109"/>
      <c r="AI27" s="109"/>
      <c r="AJ27" s="109"/>
    </row>
    <row r="28" customFormat="false" ht="6.9" hidden="false" customHeight="true" outlineLevel="0" collapsed="false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customFormat="false" ht="6.9" hidden="false" customHeight="true" outlineLevel="0" collapsed="false">
      <c r="M29" s="58"/>
      <c r="V29" s="59"/>
      <c r="W29" s="59"/>
      <c r="X29" s="59"/>
      <c r="Y29" s="59"/>
      <c r="Z29" s="59"/>
      <c r="AA29" s="59"/>
      <c r="AB29" s="59"/>
    </row>
    <row r="30" customFormat="false" ht="9.75" hidden="false" customHeight="true" outlineLevel="0" collapsed="false">
      <c r="A30" s="16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customFormat="false" ht="6.6" hidden="false" customHeight="true" outlineLevel="0" collapsed="false"/>
    <row r="32" customFormat="false" ht="9.75" hidden="false" customHeight="true" outlineLevel="0" collapsed="false">
      <c r="A32" s="16" t="s">
        <v>39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customFormat="false" ht="8.25" hidden="false" customHeight="true" outlineLevel="0" collapsed="false"/>
    <row r="34" customFormat="false" ht="6.9" hidden="false" customHeight="true" outlineLevel="0" collapsed="false">
      <c r="A34" s="17" t="s">
        <v>40</v>
      </c>
      <c r="B34" s="17"/>
      <c r="C34" s="17"/>
      <c r="D34" s="17"/>
      <c r="E34" s="17"/>
      <c r="F34" s="17"/>
      <c r="G34" s="17"/>
      <c r="H34" s="17"/>
      <c r="I34" s="17"/>
      <c r="M34" s="17" t="s">
        <v>41</v>
      </c>
      <c r="N34" s="17"/>
      <c r="O34" s="17"/>
      <c r="P34" s="17"/>
      <c r="Q34" s="17"/>
      <c r="R34" s="17"/>
      <c r="S34" s="17"/>
      <c r="T34" s="17"/>
      <c r="U34" s="17"/>
      <c r="Y34" s="17" t="s">
        <v>42</v>
      </c>
      <c r="Z34" s="17"/>
      <c r="AA34" s="17"/>
      <c r="AB34" s="17"/>
      <c r="AC34" s="17"/>
      <c r="AD34" s="17"/>
      <c r="AE34" s="17"/>
      <c r="AF34" s="17"/>
      <c r="AG34" s="17"/>
    </row>
    <row r="35" customFormat="false" ht="6.9" hidden="false" customHeight="true" outlineLevel="0" collapsed="false">
      <c r="A35" s="60" t="n">
        <v>200</v>
      </c>
      <c r="B35" s="20" t="s">
        <v>43</v>
      </c>
      <c r="C35" s="20"/>
      <c r="D35" s="20"/>
      <c r="E35" s="20"/>
      <c r="F35" s="20"/>
      <c r="G35" s="61"/>
      <c r="H35" s="61"/>
      <c r="I35" s="61"/>
      <c r="M35" s="22" t="n">
        <v>210</v>
      </c>
      <c r="N35" s="62" t="s">
        <v>44</v>
      </c>
      <c r="O35" s="62"/>
      <c r="P35" s="62"/>
      <c r="Q35" s="62"/>
      <c r="R35" s="62"/>
      <c r="S35" s="63"/>
      <c r="T35" s="63"/>
      <c r="U35" s="63"/>
      <c r="X35" s="64" t="s">
        <v>45</v>
      </c>
      <c r="Y35" s="22" t="n">
        <v>220</v>
      </c>
      <c r="Z35" s="65" t="s">
        <v>44</v>
      </c>
      <c r="AA35" s="65"/>
      <c r="AB35" s="65"/>
      <c r="AC35" s="65"/>
      <c r="AD35" s="65"/>
      <c r="AE35" s="66" t="n">
        <f aca="false">SUM(G35,S35)</f>
        <v>0</v>
      </c>
      <c r="AF35" s="66"/>
      <c r="AG35" s="66"/>
    </row>
    <row r="36" customFormat="false" ht="6.9" hidden="false" customHeight="true" outlineLevel="0" collapsed="false">
      <c r="A36" s="60" t="n">
        <v>201</v>
      </c>
      <c r="B36" s="20" t="s">
        <v>46</v>
      </c>
      <c r="C36" s="20"/>
      <c r="D36" s="20"/>
      <c r="E36" s="20"/>
      <c r="F36" s="20"/>
      <c r="G36" s="61"/>
      <c r="H36" s="61"/>
      <c r="I36" s="61"/>
      <c r="M36" s="22" t="n">
        <v>211</v>
      </c>
      <c r="N36" s="20" t="s">
        <v>46</v>
      </c>
      <c r="O36" s="20"/>
      <c r="P36" s="20"/>
      <c r="Q36" s="20"/>
      <c r="R36" s="20"/>
      <c r="S36" s="61"/>
      <c r="T36" s="61"/>
      <c r="U36" s="61"/>
      <c r="X36" s="64" t="s">
        <v>45</v>
      </c>
      <c r="Y36" s="22" t="n">
        <v>221</v>
      </c>
      <c r="Z36" s="20" t="s">
        <v>46</v>
      </c>
      <c r="AA36" s="20"/>
      <c r="AB36" s="20"/>
      <c r="AC36" s="20"/>
      <c r="AD36" s="20"/>
      <c r="AE36" s="66" t="n">
        <f aca="false">SUM(G36,S36)</f>
        <v>0</v>
      </c>
      <c r="AF36" s="66"/>
      <c r="AG36" s="66"/>
    </row>
    <row r="37" customFormat="false" ht="6.9" hidden="false" customHeight="true" outlineLevel="0" collapsed="false">
      <c r="A37" s="60" t="n">
        <v>202</v>
      </c>
      <c r="B37" s="20" t="s">
        <v>47</v>
      </c>
      <c r="C37" s="20"/>
      <c r="D37" s="20"/>
      <c r="E37" s="20"/>
      <c r="F37" s="20"/>
      <c r="G37" s="61"/>
      <c r="H37" s="61"/>
      <c r="I37" s="61"/>
      <c r="M37" s="22" t="n">
        <v>212</v>
      </c>
      <c r="N37" s="20" t="s">
        <v>47</v>
      </c>
      <c r="O37" s="20"/>
      <c r="P37" s="20"/>
      <c r="Q37" s="20"/>
      <c r="R37" s="20"/>
      <c r="S37" s="61"/>
      <c r="T37" s="61"/>
      <c r="U37" s="61"/>
      <c r="X37" s="64" t="s">
        <v>45</v>
      </c>
      <c r="Y37" s="22" t="n">
        <v>222</v>
      </c>
      <c r="Z37" s="20" t="s">
        <v>47</v>
      </c>
      <c r="AA37" s="20"/>
      <c r="AB37" s="20"/>
      <c r="AC37" s="20"/>
      <c r="AD37" s="20"/>
      <c r="AE37" s="66" t="n">
        <f aca="false">SUM(G37,S37)</f>
        <v>0</v>
      </c>
      <c r="AF37" s="66"/>
      <c r="AG37" s="66"/>
    </row>
    <row r="38" customFormat="false" ht="6.9" hidden="false" customHeight="true" outlineLevel="0" collapsed="false">
      <c r="A38" s="60" t="n">
        <v>203</v>
      </c>
      <c r="B38" s="20" t="s">
        <v>48</v>
      </c>
      <c r="C38" s="20"/>
      <c r="D38" s="20"/>
      <c r="E38" s="20"/>
      <c r="F38" s="20"/>
      <c r="G38" s="61"/>
      <c r="H38" s="61"/>
      <c r="I38" s="61"/>
      <c r="M38" s="22" t="n">
        <v>213</v>
      </c>
      <c r="N38" s="20" t="s">
        <v>48</v>
      </c>
      <c r="O38" s="20"/>
      <c r="P38" s="20"/>
      <c r="Q38" s="20"/>
      <c r="R38" s="20"/>
      <c r="S38" s="61"/>
      <c r="T38" s="61"/>
      <c r="U38" s="61"/>
      <c r="X38" s="64" t="s">
        <v>45</v>
      </c>
      <c r="Y38" s="22" t="n">
        <v>223</v>
      </c>
      <c r="Z38" s="20" t="s">
        <v>48</v>
      </c>
      <c r="AA38" s="20"/>
      <c r="AB38" s="20"/>
      <c r="AC38" s="20"/>
      <c r="AD38" s="20"/>
      <c r="AE38" s="66" t="n">
        <f aca="false">SUM(G38,S38)</f>
        <v>0</v>
      </c>
      <c r="AF38" s="66"/>
      <c r="AG38" s="66"/>
    </row>
    <row r="39" customFormat="false" ht="6.9" hidden="false" customHeight="true" outlineLevel="0" collapsed="false">
      <c r="A39" s="60" t="n">
        <v>204</v>
      </c>
      <c r="B39" s="20" t="s">
        <v>49</v>
      </c>
      <c r="C39" s="20"/>
      <c r="D39" s="20"/>
      <c r="E39" s="20"/>
      <c r="F39" s="20"/>
      <c r="G39" s="61"/>
      <c r="H39" s="61"/>
      <c r="I39" s="61"/>
      <c r="M39" s="22" t="n">
        <v>214</v>
      </c>
      <c r="N39" s="20" t="s">
        <v>49</v>
      </c>
      <c r="O39" s="20"/>
      <c r="P39" s="20"/>
      <c r="Q39" s="20"/>
      <c r="R39" s="20"/>
      <c r="S39" s="61"/>
      <c r="T39" s="61"/>
      <c r="U39" s="61"/>
      <c r="X39" s="64" t="s">
        <v>45</v>
      </c>
      <c r="Y39" s="22" t="n">
        <v>224</v>
      </c>
      <c r="Z39" s="20" t="s">
        <v>49</v>
      </c>
      <c r="AA39" s="20"/>
      <c r="AB39" s="20"/>
      <c r="AC39" s="20"/>
      <c r="AD39" s="20"/>
      <c r="AE39" s="66" t="n">
        <f aca="false">SUM(G39,S39)</f>
        <v>0</v>
      </c>
      <c r="AF39" s="66"/>
      <c r="AG39" s="66"/>
    </row>
    <row r="40" customFormat="false" ht="6.9" hidden="false" customHeight="true" outlineLevel="0" collapsed="false">
      <c r="A40" s="60" t="n">
        <v>205</v>
      </c>
      <c r="B40" s="20" t="s">
        <v>50</v>
      </c>
      <c r="C40" s="20"/>
      <c r="D40" s="20"/>
      <c r="E40" s="20"/>
      <c r="F40" s="20"/>
      <c r="G40" s="61"/>
      <c r="H40" s="61"/>
      <c r="I40" s="61"/>
      <c r="M40" s="22" t="n">
        <v>215</v>
      </c>
      <c r="N40" s="20" t="s">
        <v>50</v>
      </c>
      <c r="O40" s="20"/>
      <c r="P40" s="20"/>
      <c r="Q40" s="20"/>
      <c r="R40" s="20"/>
      <c r="S40" s="61"/>
      <c r="T40" s="61"/>
      <c r="U40" s="61"/>
      <c r="X40" s="64" t="s">
        <v>45</v>
      </c>
      <c r="Y40" s="22" t="n">
        <v>225</v>
      </c>
      <c r="Z40" s="20" t="s">
        <v>50</v>
      </c>
      <c r="AA40" s="20"/>
      <c r="AB40" s="20"/>
      <c r="AC40" s="20"/>
      <c r="AD40" s="20"/>
      <c r="AE40" s="66" t="n">
        <f aca="false">SUM(G40,S40)</f>
        <v>0</v>
      </c>
      <c r="AF40" s="66"/>
      <c r="AG40" s="66"/>
    </row>
    <row r="41" customFormat="false" ht="6.9" hidden="false" customHeight="true" outlineLevel="0" collapsed="false">
      <c r="A41" s="60" t="n">
        <v>206</v>
      </c>
      <c r="B41" s="20" t="s">
        <v>51</v>
      </c>
      <c r="C41" s="20"/>
      <c r="D41" s="20"/>
      <c r="E41" s="20"/>
      <c r="F41" s="20"/>
      <c r="G41" s="61"/>
      <c r="H41" s="61"/>
      <c r="I41" s="61"/>
      <c r="J41" s="67"/>
      <c r="K41" s="67"/>
      <c r="M41" s="22" t="n">
        <v>216</v>
      </c>
      <c r="N41" s="20" t="s">
        <v>51</v>
      </c>
      <c r="O41" s="20"/>
      <c r="P41" s="20"/>
      <c r="Q41" s="20"/>
      <c r="R41" s="20"/>
      <c r="S41" s="61"/>
      <c r="T41" s="61"/>
      <c r="U41" s="61"/>
      <c r="X41" s="64" t="s">
        <v>45</v>
      </c>
      <c r="Y41" s="22" t="n">
        <v>226</v>
      </c>
      <c r="Z41" s="20" t="s">
        <v>51</v>
      </c>
      <c r="AA41" s="20"/>
      <c r="AB41" s="20"/>
      <c r="AC41" s="20"/>
      <c r="AD41" s="20"/>
      <c r="AE41" s="66" t="n">
        <f aca="false">SUM(G41,S41)</f>
        <v>0</v>
      </c>
      <c r="AF41" s="66"/>
      <c r="AG41" s="66"/>
    </row>
    <row r="42" customFormat="false" ht="6.9" hidden="false" customHeight="true" outlineLevel="0" collapsed="false">
      <c r="A42" s="60" t="n">
        <v>207</v>
      </c>
      <c r="B42" s="20" t="s">
        <v>52</v>
      </c>
      <c r="C42" s="20"/>
      <c r="D42" s="20"/>
      <c r="E42" s="20"/>
      <c r="F42" s="20"/>
      <c r="G42" s="68"/>
      <c r="H42" s="68"/>
      <c r="I42" s="68"/>
      <c r="J42" s="67"/>
      <c r="K42" s="67"/>
      <c r="L42" s="67"/>
      <c r="M42" s="60" t="n">
        <v>217</v>
      </c>
      <c r="N42" s="20" t="s">
        <v>52</v>
      </c>
      <c r="O42" s="20"/>
      <c r="P42" s="20"/>
      <c r="Q42" s="20"/>
      <c r="R42" s="20"/>
      <c r="S42" s="68"/>
      <c r="T42" s="68"/>
      <c r="U42" s="68"/>
      <c r="V42" s="67"/>
      <c r="W42" s="67"/>
      <c r="X42" s="64" t="s">
        <v>45</v>
      </c>
      <c r="Y42" s="60" t="n">
        <v>227</v>
      </c>
      <c r="Z42" s="20" t="s">
        <v>52</v>
      </c>
      <c r="AA42" s="20"/>
      <c r="AB42" s="20"/>
      <c r="AC42" s="20"/>
      <c r="AD42" s="20"/>
      <c r="AE42" s="66" t="n">
        <f aca="false">SUM(G42,S42)</f>
        <v>0</v>
      </c>
      <c r="AF42" s="66"/>
      <c r="AG42" s="66"/>
    </row>
    <row r="43" customFormat="false" ht="6.9" hidden="false" customHeight="true" outlineLevel="0" collapsed="false">
      <c r="A43" s="60" t="n">
        <v>208</v>
      </c>
      <c r="B43" s="20" t="s">
        <v>53</v>
      </c>
      <c r="C43" s="20"/>
      <c r="D43" s="20"/>
      <c r="E43" s="20"/>
      <c r="F43" s="20"/>
      <c r="G43" s="68"/>
      <c r="H43" s="68"/>
      <c r="I43" s="68"/>
      <c r="M43" s="60" t="n">
        <v>218</v>
      </c>
      <c r="N43" s="20" t="s">
        <v>53</v>
      </c>
      <c r="O43" s="20"/>
      <c r="P43" s="20"/>
      <c r="Q43" s="20"/>
      <c r="R43" s="20"/>
      <c r="S43" s="68"/>
      <c r="T43" s="68"/>
      <c r="U43" s="68"/>
      <c r="X43" s="64" t="s">
        <v>45</v>
      </c>
      <c r="Y43" s="60" t="n">
        <v>228</v>
      </c>
      <c r="Z43" s="20" t="s">
        <v>53</v>
      </c>
      <c r="AA43" s="20"/>
      <c r="AB43" s="20"/>
      <c r="AC43" s="20"/>
      <c r="AD43" s="20"/>
      <c r="AE43" s="66" t="n">
        <f aca="false">SUM(G43,S43)</f>
        <v>0</v>
      </c>
      <c r="AF43" s="66"/>
      <c r="AG43" s="66"/>
    </row>
    <row r="44" customFormat="false" ht="6.9" hidden="false" customHeight="true" outlineLevel="0" collapsed="false"/>
    <row r="45" customFormat="false" ht="6.9" hidden="false" customHeight="true" outlineLevel="0" collapsed="false">
      <c r="A45" s="69" t="s">
        <v>54</v>
      </c>
      <c r="B45" s="69"/>
      <c r="C45" s="69"/>
      <c r="D45" s="69"/>
      <c r="E45" s="69"/>
      <c r="F45" s="69"/>
      <c r="G45" s="69"/>
      <c r="H45" s="69"/>
      <c r="I45" s="69"/>
      <c r="M45" s="17" t="s">
        <v>55</v>
      </c>
      <c r="N45" s="17"/>
      <c r="O45" s="17"/>
      <c r="P45" s="17"/>
      <c r="Q45" s="17"/>
      <c r="R45" s="17"/>
      <c r="S45" s="17"/>
      <c r="T45" s="17"/>
      <c r="U45" s="17"/>
    </row>
    <row r="46" customFormat="false" ht="6.9" hidden="false" customHeight="true" outlineLevel="0" collapsed="false">
      <c r="A46" s="19" t="n">
        <v>230</v>
      </c>
      <c r="B46" s="70" t="s">
        <v>56</v>
      </c>
      <c r="C46" s="70"/>
      <c r="D46" s="70"/>
      <c r="E46" s="70"/>
      <c r="F46" s="70"/>
      <c r="G46" s="71"/>
      <c r="H46" s="71"/>
      <c r="I46" s="71"/>
      <c r="J46" s="72"/>
      <c r="K46" s="72"/>
      <c r="M46" s="73" t="n">
        <v>240</v>
      </c>
      <c r="N46" s="74" t="s">
        <v>57</v>
      </c>
      <c r="O46" s="74"/>
      <c r="P46" s="74"/>
      <c r="Q46" s="74"/>
      <c r="R46" s="20" t="s">
        <v>58</v>
      </c>
      <c r="S46" s="20"/>
      <c r="T46" s="75"/>
      <c r="U46" s="75"/>
    </row>
    <row r="47" customFormat="false" ht="6.9" hidden="false" customHeight="true" outlineLevel="0" collapsed="false">
      <c r="A47" s="19" t="n">
        <v>231</v>
      </c>
      <c r="B47" s="24" t="s">
        <v>59</v>
      </c>
      <c r="C47" s="24"/>
      <c r="D47" s="24"/>
      <c r="E47" s="24"/>
      <c r="F47" s="24"/>
      <c r="G47" s="44"/>
      <c r="H47" s="44"/>
      <c r="I47" s="44"/>
      <c r="J47" s="72"/>
      <c r="K47" s="72"/>
      <c r="M47" s="73"/>
      <c r="N47" s="74"/>
      <c r="O47" s="74"/>
      <c r="P47" s="74"/>
      <c r="Q47" s="74"/>
      <c r="R47" s="20" t="s">
        <v>60</v>
      </c>
      <c r="S47" s="20"/>
      <c r="T47" s="75"/>
      <c r="U47" s="75"/>
    </row>
    <row r="48" customFormat="false" ht="6.9" hidden="false" customHeight="true" outlineLevel="0" collapsed="false">
      <c r="A48" s="19" t="n">
        <v>232</v>
      </c>
      <c r="B48" s="24" t="s">
        <v>61</v>
      </c>
      <c r="C48" s="24"/>
      <c r="D48" s="24"/>
      <c r="E48" s="24"/>
      <c r="F48" s="24"/>
      <c r="G48" s="76"/>
      <c r="H48" s="76"/>
      <c r="I48" s="76"/>
      <c r="J48" s="72"/>
      <c r="K48" s="72"/>
      <c r="M48" s="73"/>
      <c r="N48" s="74"/>
      <c r="O48" s="74"/>
      <c r="P48" s="74"/>
      <c r="Q48" s="74"/>
      <c r="R48" s="20" t="s">
        <v>62</v>
      </c>
      <c r="S48" s="20"/>
      <c r="T48" s="75"/>
      <c r="U48" s="75"/>
    </row>
    <row r="49" customFormat="false" ht="6.9" hidden="false" customHeight="true" outlineLevel="0" collapsed="false">
      <c r="A49" s="72"/>
      <c r="B49" s="72"/>
      <c r="C49" s="72"/>
      <c r="D49" s="72"/>
      <c r="E49" s="72"/>
      <c r="F49" s="72"/>
      <c r="G49" s="72"/>
      <c r="H49" s="77"/>
      <c r="I49" s="77"/>
      <c r="J49" s="72"/>
      <c r="K49" s="72"/>
      <c r="M49" s="73"/>
      <c r="N49" s="74"/>
      <c r="O49" s="74"/>
      <c r="P49" s="74"/>
      <c r="Q49" s="74"/>
      <c r="R49" s="20" t="s">
        <v>63</v>
      </c>
      <c r="S49" s="20"/>
      <c r="T49" s="75"/>
      <c r="U49" s="75"/>
    </row>
    <row r="50" customFormat="false" ht="6.9" hidden="false" customHeight="true" outlineLevel="0" collapsed="false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 t="n">
        <v>241</v>
      </c>
      <c r="N50" s="20" t="s">
        <v>64</v>
      </c>
      <c r="O50" s="20"/>
      <c r="P50" s="20"/>
      <c r="Q50" s="20"/>
      <c r="R50" s="20"/>
      <c r="S50" s="20"/>
      <c r="T50" s="75"/>
      <c r="U50" s="75"/>
      <c r="V50" s="78"/>
      <c r="W50" s="78"/>
      <c r="X50" s="78"/>
    </row>
    <row r="51" customFormat="false" ht="6.9" hidden="false" customHeight="true" outlineLevel="0" collapsed="false">
      <c r="B51" s="80"/>
      <c r="M51" s="79" t="n">
        <v>242</v>
      </c>
      <c r="N51" s="20" t="s">
        <v>65</v>
      </c>
      <c r="O51" s="20"/>
      <c r="P51" s="20"/>
      <c r="Q51" s="20"/>
      <c r="R51" s="20"/>
      <c r="S51" s="20"/>
      <c r="T51" s="75"/>
      <c r="U51" s="75"/>
    </row>
    <row r="52" customFormat="false" ht="6.9" hidden="false" customHeight="true" outlineLevel="0" collapsed="false">
      <c r="B52" s="80"/>
      <c r="M52" s="79" t="n">
        <v>243</v>
      </c>
      <c r="N52" s="20" t="s">
        <v>66</v>
      </c>
      <c r="O52" s="20"/>
      <c r="P52" s="20"/>
      <c r="Q52" s="20"/>
      <c r="R52" s="20"/>
      <c r="S52" s="20"/>
      <c r="T52" s="75"/>
      <c r="U52" s="75"/>
    </row>
    <row r="53" customFormat="false" ht="6.9" hidden="false" customHeight="true" outlineLevel="0" collapsed="false">
      <c r="B53" s="80"/>
    </row>
    <row r="54" customFormat="false" ht="6.9" hidden="false" customHeight="true" outlineLevel="0" collapsed="false">
      <c r="B54" s="80"/>
    </row>
    <row r="55" customFormat="false" ht="10.5" hidden="false" customHeight="true" outlineLevel="0" collapsed="false">
      <c r="A55" s="87" t="s">
        <v>76</v>
      </c>
      <c r="C55" s="88"/>
      <c r="D55" s="88"/>
      <c r="E55" s="11"/>
      <c r="F55" s="11"/>
      <c r="G55" s="11"/>
      <c r="H55" s="11"/>
      <c r="I55" s="11"/>
      <c r="J55" s="11"/>
      <c r="K55" s="11"/>
      <c r="L55" s="11"/>
      <c r="M55" s="11"/>
    </row>
    <row r="56" customFormat="false" ht="14.4" hidden="false" customHeight="false" outlineLevel="0" collapsed="false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</row>
    <row r="57" customFormat="false" ht="6" hidden="false" customHeight="true" outlineLevel="0" collapsed="false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</row>
    <row r="58" customFormat="false" ht="6.75" hidden="false" customHeight="true" outlineLevel="0" collapsed="false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</row>
    <row r="59" customFormat="false" ht="8.25" hidden="false" customHeight="true" outlineLevel="0" collapsed="false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</row>
    <row r="60" customFormat="false" ht="6.9" hidden="false" customHeight="true" outlineLevel="0" collapsed="false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</row>
    <row r="61" customFormat="false" ht="6.9" hidden="false" customHeight="true" outlineLevel="0" collapsed="false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</row>
    <row r="62" customFormat="false" ht="6.9" hidden="false" customHeight="true" outlineLevel="0" collapsed="false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</row>
    <row r="63" customFormat="false" ht="6.9" hidden="false" customHeight="true" outlineLevel="0" collapsed="false">
      <c r="A63" s="110" t="s">
        <v>93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90"/>
      <c r="P63" s="90"/>
      <c r="Q63" s="91"/>
      <c r="S63" s="99" t="s">
        <v>94</v>
      </c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48"/>
    </row>
    <row r="64" customFormat="false" ht="6.9" hidden="false" customHeight="true" outlineLevel="0" collapsed="false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90"/>
      <c r="P64" s="90"/>
      <c r="Q64" s="91"/>
      <c r="S64" s="112" t="s">
        <v>95</v>
      </c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48"/>
    </row>
    <row r="65" customFormat="false" ht="6.9" hidden="false" customHeight="true" outlineLevel="0" collapsed="false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90"/>
      <c r="P65" s="90"/>
      <c r="Q65" s="94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3"/>
    </row>
    <row r="66" customFormat="false" ht="6.9" hidden="false" customHeight="true" outlineLevel="0" collapsed="false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90"/>
      <c r="P66" s="90"/>
      <c r="Q66" s="94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3"/>
    </row>
    <row r="67" customFormat="false" ht="6.9" hidden="false" customHeight="true" outlineLevel="0" collapsed="false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90"/>
      <c r="P67" s="90"/>
      <c r="Q67" s="94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3"/>
    </row>
    <row r="68" customFormat="false" ht="6.9" hidden="false" customHeight="true" outlineLevel="0" collapsed="false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90"/>
      <c r="P68" s="90"/>
      <c r="Q68" s="96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3"/>
    </row>
    <row r="69" customFormat="false" ht="6.9" hidden="false" customHeight="true" outlineLevel="0" collapsed="false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90"/>
      <c r="P69" s="90"/>
      <c r="Q69" s="96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3"/>
    </row>
    <row r="70" customFormat="false" ht="6.9" hidden="false" customHeight="true" outlineLevel="0" collapsed="false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90"/>
      <c r="P70" s="90"/>
      <c r="Q70" s="97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3"/>
    </row>
    <row r="71" customFormat="false" ht="6.9" hidden="false" customHeight="true" outlineLevel="0" collapsed="false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4"/>
      <c r="P71" s="114"/>
      <c r="Q71" s="115"/>
      <c r="R71" s="116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3"/>
    </row>
    <row r="72" customFormat="false" ht="6.9" hidden="false" customHeight="true" outlineLevel="0" collapsed="false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4"/>
      <c r="P72" s="114"/>
      <c r="Q72" s="117"/>
      <c r="R72" s="36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3"/>
    </row>
    <row r="73" customFormat="false" ht="6.9" hidden="false" customHeight="true" outlineLevel="0" collapsed="false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4"/>
      <c r="P73" s="114"/>
      <c r="Q73" s="115"/>
      <c r="R73" s="36"/>
      <c r="S73" s="118" t="s">
        <v>96</v>
      </c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36"/>
    </row>
    <row r="74" customFormat="false" ht="6.9" hidden="false" customHeight="true" outlineLevel="0" collapsed="false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3"/>
      <c r="P74" s="113"/>
      <c r="Q74" s="113"/>
      <c r="R74" s="113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3"/>
    </row>
    <row r="75" customFormat="false" ht="6.9" hidden="false" customHeight="true" outlineLevel="0" collapsed="false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3"/>
      <c r="P75" s="113"/>
      <c r="Q75" s="113"/>
      <c r="R75" s="113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3"/>
    </row>
    <row r="76" customFormat="false" ht="6.9" hidden="false" customHeight="true" outlineLevel="0" collapsed="false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3"/>
      <c r="P76" s="113"/>
      <c r="Q76" s="113"/>
      <c r="R76" s="113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3"/>
    </row>
    <row r="77" customFormat="false" ht="6.9" hidden="false" customHeight="true" outlineLevel="0" collapsed="false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36"/>
      <c r="P77" s="36"/>
      <c r="Q77" s="36"/>
      <c r="R77" s="36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36"/>
    </row>
    <row r="78" customFormat="false" ht="6.9" hidden="false" customHeight="true" outlineLevel="0" collapsed="false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36"/>
      <c r="P78" s="36"/>
      <c r="Q78" s="36"/>
      <c r="R78" s="116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9"/>
    </row>
    <row r="79" customFormat="false" ht="6.9" hidden="false" customHeight="true" outlineLevel="0" collapsed="false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36"/>
      <c r="P79" s="36"/>
      <c r="Q79" s="36"/>
      <c r="R79" s="116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/>
    </row>
    <row r="80" customFormat="false" ht="6.9" hidden="false" customHeight="true" outlineLevel="0" collapsed="false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36"/>
      <c r="P80" s="36"/>
      <c r="Q80" s="36"/>
      <c r="R80" s="116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</row>
    <row r="81" customFormat="false" ht="6.9" hidden="false" customHeight="true" outlineLevel="0" collapsed="false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36"/>
      <c r="P81" s="36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9"/>
    </row>
    <row r="82" customFormat="false" ht="6.9" hidden="false" customHeight="true" outlineLevel="0" collapsed="false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36"/>
      <c r="P82" s="36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9"/>
    </row>
    <row r="83" customFormat="false" ht="6.9" hidden="false" customHeight="true" outlineLevel="0" collapsed="false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20"/>
      <c r="P83" s="36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07"/>
    </row>
    <row r="84" customFormat="false" ht="6.9" hidden="false" customHeight="true" outlineLevel="0" collapsed="false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36"/>
      <c r="P84" s="36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21"/>
    </row>
    <row r="85" customFormat="false" ht="6.9" hidden="false" customHeight="true" outlineLevel="0" collapsed="false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36"/>
      <c r="P85" s="36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21"/>
    </row>
    <row r="86" customFormat="false" ht="6.9" hidden="false" customHeight="true" outlineLevel="0" collapsed="false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36"/>
      <c r="P86" s="36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21"/>
    </row>
    <row r="87" customFormat="false" ht="6.9" hidden="false" customHeight="true" outlineLevel="0" collapsed="false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36"/>
      <c r="P87" s="36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21"/>
    </row>
    <row r="88" customFormat="false" ht="6.9" hidden="false" customHeight="true" outlineLevel="0" collapsed="false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36"/>
      <c r="P88" s="36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1"/>
    </row>
    <row r="89" customFormat="false" ht="6.9" hidden="false" customHeight="true" outlineLevel="0" collapsed="false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21"/>
    </row>
    <row r="90" customFormat="false" ht="6.9" hidden="false" customHeight="true" outlineLevel="0" collapsed="false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121"/>
    </row>
  </sheetData>
  <mergeCells count="169">
    <mergeCell ref="A1:X6"/>
    <mergeCell ref="A7:AG7"/>
    <mergeCell ref="A9:C9"/>
    <mergeCell ref="D9:Z9"/>
    <mergeCell ref="AA9:AG9"/>
    <mergeCell ref="A11:AG11"/>
    <mergeCell ref="A13:K13"/>
    <mergeCell ref="M13:T13"/>
    <mergeCell ref="V13:AG13"/>
    <mergeCell ref="B14:F14"/>
    <mergeCell ref="G14:K14"/>
    <mergeCell ref="N14:Q14"/>
    <mergeCell ref="R14:T14"/>
    <mergeCell ref="W14:AA14"/>
    <mergeCell ref="AB14:AG14"/>
    <mergeCell ref="B15:F15"/>
    <mergeCell ref="G15:K15"/>
    <mergeCell ref="N15:Q15"/>
    <mergeCell ref="R15:T15"/>
    <mergeCell ref="W15:AA15"/>
    <mergeCell ref="AB15:AG15"/>
    <mergeCell ref="B16:F16"/>
    <mergeCell ref="G16:K16"/>
    <mergeCell ref="N16:Q16"/>
    <mergeCell ref="R16:T16"/>
    <mergeCell ref="W16:AA16"/>
    <mergeCell ref="AB16:AG16"/>
    <mergeCell ref="B17:F17"/>
    <mergeCell ref="G17:K17"/>
    <mergeCell ref="N17:Q17"/>
    <mergeCell ref="R17:T17"/>
    <mergeCell ref="W17:AA17"/>
    <mergeCell ref="AB17:AG17"/>
    <mergeCell ref="B18:F18"/>
    <mergeCell ref="G18:K18"/>
    <mergeCell ref="N18:Q18"/>
    <mergeCell ref="R18:T18"/>
    <mergeCell ref="W18:AA18"/>
    <mergeCell ref="AB18:AG18"/>
    <mergeCell ref="B19:F19"/>
    <mergeCell ref="G19:K19"/>
    <mergeCell ref="N19:Q19"/>
    <mergeCell ref="R19:T19"/>
    <mergeCell ref="W19:Z19"/>
    <mergeCell ref="AA19:AG19"/>
    <mergeCell ref="N20:Q20"/>
    <mergeCell ref="R20:T20"/>
    <mergeCell ref="V20:AG20"/>
    <mergeCell ref="N21:Q21"/>
    <mergeCell ref="R21:T21"/>
    <mergeCell ref="W21:AA21"/>
    <mergeCell ref="AB21:AG21"/>
    <mergeCell ref="A22:K22"/>
    <mergeCell ref="R22:T22"/>
    <mergeCell ref="W22:AA22"/>
    <mergeCell ref="AB22:AG22"/>
    <mergeCell ref="B23:E23"/>
    <mergeCell ref="F23:K23"/>
    <mergeCell ref="R23:T23"/>
    <mergeCell ref="W23:AA23"/>
    <mergeCell ref="AB23:AG23"/>
    <mergeCell ref="B24:E24"/>
    <mergeCell ref="F24:K24"/>
    <mergeCell ref="R24:T24"/>
    <mergeCell ref="W24:AA24"/>
    <mergeCell ref="AB24:AG24"/>
    <mergeCell ref="B25:E25"/>
    <mergeCell ref="F25:K25"/>
    <mergeCell ref="R25:T25"/>
    <mergeCell ref="W25:AA25"/>
    <mergeCell ref="AB25:AG25"/>
    <mergeCell ref="B26:E26"/>
    <mergeCell ref="F26:K26"/>
    <mergeCell ref="N26:Q26"/>
    <mergeCell ref="R26:T26"/>
    <mergeCell ref="W26:AA26"/>
    <mergeCell ref="AB26:AG26"/>
    <mergeCell ref="W27:AA27"/>
    <mergeCell ref="AB27:AG27"/>
    <mergeCell ref="A28:J28"/>
    <mergeCell ref="A30:AG30"/>
    <mergeCell ref="A32:AG32"/>
    <mergeCell ref="A34:I34"/>
    <mergeCell ref="M34:U34"/>
    <mergeCell ref="Y34:AG34"/>
    <mergeCell ref="B35:F35"/>
    <mergeCell ref="G35:I35"/>
    <mergeCell ref="N35:R35"/>
    <mergeCell ref="S35:U35"/>
    <mergeCell ref="Z35:AD35"/>
    <mergeCell ref="AE35:AG35"/>
    <mergeCell ref="B36:F36"/>
    <mergeCell ref="G36:I36"/>
    <mergeCell ref="N36:R36"/>
    <mergeCell ref="S36:U36"/>
    <mergeCell ref="Z36:AD36"/>
    <mergeCell ref="AE36:AG36"/>
    <mergeCell ref="B37:F37"/>
    <mergeCell ref="G37:I37"/>
    <mergeCell ref="N37:R37"/>
    <mergeCell ref="S37:U37"/>
    <mergeCell ref="Z37:AD37"/>
    <mergeCell ref="AE37:AG37"/>
    <mergeCell ref="B38:F38"/>
    <mergeCell ref="G38:I38"/>
    <mergeCell ref="N38:R38"/>
    <mergeCell ref="S38:U38"/>
    <mergeCell ref="Z38:AD38"/>
    <mergeCell ref="AE38:AG38"/>
    <mergeCell ref="B39:F39"/>
    <mergeCell ref="G39:I39"/>
    <mergeCell ref="N39:R39"/>
    <mergeCell ref="S39:U39"/>
    <mergeCell ref="Z39:AD39"/>
    <mergeCell ref="AE39:AG39"/>
    <mergeCell ref="B40:F40"/>
    <mergeCell ref="G40:I40"/>
    <mergeCell ref="N40:R40"/>
    <mergeCell ref="S40:U40"/>
    <mergeCell ref="Z40:AD40"/>
    <mergeCell ref="AE40:AG40"/>
    <mergeCell ref="B41:F41"/>
    <mergeCell ref="G41:I41"/>
    <mergeCell ref="N41:R41"/>
    <mergeCell ref="S41:U41"/>
    <mergeCell ref="Z41:AD41"/>
    <mergeCell ref="AE41:AG41"/>
    <mergeCell ref="B42:F42"/>
    <mergeCell ref="G42:I42"/>
    <mergeCell ref="N42:R42"/>
    <mergeCell ref="S42:U42"/>
    <mergeCell ref="Z42:AD42"/>
    <mergeCell ref="AE42:AG42"/>
    <mergeCell ref="B43:F43"/>
    <mergeCell ref="G43:I43"/>
    <mergeCell ref="N43:R43"/>
    <mergeCell ref="S43:U43"/>
    <mergeCell ref="Z43:AD43"/>
    <mergeCell ref="AE43:AG43"/>
    <mergeCell ref="A45:I45"/>
    <mergeCell ref="M45:U45"/>
    <mergeCell ref="B46:F46"/>
    <mergeCell ref="G46:I46"/>
    <mergeCell ref="M46:M49"/>
    <mergeCell ref="N46:Q49"/>
    <mergeCell ref="R46:S46"/>
    <mergeCell ref="T46:U46"/>
    <mergeCell ref="B47:F47"/>
    <mergeCell ref="G47:I47"/>
    <mergeCell ref="R47:S47"/>
    <mergeCell ref="T47:U47"/>
    <mergeCell ref="B48:F48"/>
    <mergeCell ref="G48:I48"/>
    <mergeCell ref="R48:S48"/>
    <mergeCell ref="T48:U48"/>
    <mergeCell ref="R49:S49"/>
    <mergeCell ref="T49:U49"/>
    <mergeCell ref="N50:S50"/>
    <mergeCell ref="T50:U50"/>
    <mergeCell ref="N51:S51"/>
    <mergeCell ref="T51:U51"/>
    <mergeCell ref="N52:S52"/>
    <mergeCell ref="T52:U52"/>
    <mergeCell ref="A56:AG60"/>
    <mergeCell ref="A63:N63"/>
    <mergeCell ref="S63:AF63"/>
    <mergeCell ref="A64:N89"/>
    <mergeCell ref="S64:AF72"/>
    <mergeCell ref="S73:AF89"/>
  </mergeCells>
  <conditionalFormatting sqref="R19:T20">
    <cfRule type="expression" priority="2" aboveAverage="0" equalAverage="0" bottom="0" percent="0" rank="0" text="" dxfId="0">
      <formula>$R$19&lt;&gt;$R$20</formula>
    </cfRule>
    <cfRule type="expression" priority="3" aboveAverage="0" equalAverage="0" bottom="0" percent="0" rank="0" text="" dxfId="1">
      <formula>$R$19=$R$20</formula>
    </cfRule>
  </conditionalFormatting>
  <dataValidations count="8">
    <dataValidation allowBlank="true" operator="between" showDropDown="false" showErrorMessage="true" showInputMessage="true" sqref="R21" type="list">
      <formula1>"Unipropiedad,Propiedad Horizontal,Derechos y Acciones"</formula1>
      <formula2>0</formula2>
    </dataValidation>
    <dataValidation allowBlank="true" operator="between" showDropDown="false" showErrorMessage="true" showInputMessage="true" sqref="R17" type="list">
      <formula1>"1,2,3,4,5,6,7,8,9,10,11,12,13,14,15,16,17,18,19,20"</formula1>
      <formula2>0</formula2>
    </dataValidation>
    <dataValidation allowBlank="true" operator="between" showDropDown="false" showErrorMessage="true" showInputMessage="true" sqref="R22:R25" type="list">
      <formula1>"Si,No"</formula1>
      <formula2>0</formula2>
    </dataValidation>
    <dataValidation allowBlank="true" operator="between" showDropDown="false" showErrorMessage="true" showInputMessage="true" sqref="F26:K26" type="list">
      <formula1>"Particular,Municipal"</formula1>
      <formula2>0</formula2>
    </dataValidation>
    <dataValidation allowBlank="true" operator="between" showDropDown="false" showErrorMessage="true" showInputMessage="true" sqref="F23:K23" type="list">
      <formula1>"1 piso hasta 120 m2,1 2 y 3 pisos mayores a 120 m2,más de 3 pisos,a partir del año 1940-hasta 1971"</formula1>
      <formula2>0</formula2>
    </dataValidation>
    <dataValidation allowBlank="true" operator="between" showDropDown="false" showErrorMessage="true" showInputMessage="true" sqref="G35:I43 S35:U43 G46:I48 T46:U52" type="custom">
      <formula1>LEN(G35)&lt;=IFERROR((FIND(",",G35)+2),G35)</formula1>
      <formula2>0</formula2>
    </dataValidation>
    <dataValidation allowBlank="true" operator="between" showDropDown="false" showErrorMessage="true" showInputMessage="true" sqref="R15:T15" type="list">
      <formula1>Datos!$C$2:$C$172</formula1>
      <formula2>0</formula2>
    </dataValidation>
    <dataValidation allowBlank="true" operator="between" showDropDown="false" showErrorMessage="true" showInputMessage="true" sqref="F25:K25" type="list">
      <formula1>Datos!$N$6:$N$8</formula1>
      <formula2>0</formula2>
    </dataValidation>
  </dataValidations>
  <printOptions headings="false" gridLines="false" gridLinesSet="true" horizontalCentered="true" verticalCentered="true"/>
  <pageMargins left="0.236111111111111" right="0.236111111111111" top="0.747916666666667" bottom="0.748611111111111" header="0.511805555555555" footer="0.315277777777778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&amp;LVersión 0.1&amp;CPágina&amp;P&amp;REnero - 2020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72"/>
  <sheetViews>
    <sheetView showFormulas="false" showGridLines="true" showRowColHeaders="true" showZeros="true" rightToLeft="false" tabSelected="false" showOutlineSymbols="true" defaultGridColor="true" view="pageBreakPreview" topLeftCell="D1" colorId="64" zoomScale="100" zoomScaleNormal="100" zoomScalePageLayoutView="100" workbookViewId="0">
      <selection pane="topLeft" activeCell="L8" activeCellId="0" sqref="L8"/>
    </sheetView>
  </sheetViews>
  <sheetFormatPr defaultRowHeight="14.4" zeroHeight="false" outlineLevelRow="0" outlineLevelCol="0"/>
  <cols>
    <col collapsed="false" customWidth="true" hidden="false" outlineLevel="0" max="11" min="1" style="0" width="10.67"/>
    <col collapsed="false" customWidth="true" hidden="false" outlineLevel="0" max="12" min="12" style="0" width="28.99"/>
    <col collapsed="false" customWidth="true" hidden="false" outlineLevel="0" max="13" min="13" style="0" width="36.33"/>
    <col collapsed="false" customWidth="true" hidden="false" outlineLevel="0" max="14" min="14" style="0" width="30.01"/>
    <col collapsed="false" customWidth="true" hidden="false" outlineLevel="0" max="1025" min="15" style="0" width="10.67"/>
  </cols>
  <sheetData>
    <row r="1" customFormat="false" ht="14.4" hidden="false" customHeight="false" outlineLevel="0" collapsed="false">
      <c r="A1" s="123" t="s">
        <v>97</v>
      </c>
      <c r="B1" s="123" t="s">
        <v>98</v>
      </c>
      <c r="C1" s="123" t="s">
        <v>99</v>
      </c>
      <c r="D1" s="123" t="s">
        <v>100</v>
      </c>
      <c r="E1" s="123" t="s">
        <v>101</v>
      </c>
      <c r="F1" s="123" t="s">
        <v>102</v>
      </c>
      <c r="G1" s="123" t="s">
        <v>103</v>
      </c>
      <c r="H1" s="123" t="s">
        <v>104</v>
      </c>
      <c r="I1" s="124"/>
      <c r="L1" s="123" t="s">
        <v>105</v>
      </c>
      <c r="M1" s="123" t="s">
        <v>106</v>
      </c>
      <c r="N1" s="123" t="s">
        <v>34</v>
      </c>
      <c r="Q1" s="125" t="s">
        <v>107</v>
      </c>
    </row>
    <row r="2" customFormat="false" ht="14.4" hidden="false" customHeight="false" outlineLevel="0" collapsed="false">
      <c r="A2" s="126" t="s">
        <v>108</v>
      </c>
      <c r="B2" s="126"/>
      <c r="C2" s="126" t="s">
        <v>108</v>
      </c>
      <c r="D2" s="124"/>
      <c r="E2" s="126"/>
      <c r="F2" s="126"/>
      <c r="G2" s="126"/>
      <c r="H2" s="126"/>
      <c r="I2" s="127"/>
      <c r="L2" s="0" t="s">
        <v>109</v>
      </c>
      <c r="M2" s="0" t="s">
        <v>110</v>
      </c>
      <c r="N2" s="0" t="s">
        <v>111</v>
      </c>
      <c r="Q2" s="0" t="n">
        <v>1</v>
      </c>
    </row>
    <row r="3" customFormat="false" ht="14.4" hidden="false" customHeight="false" outlineLevel="0" collapsed="false">
      <c r="A3" s="0" t="s">
        <v>112</v>
      </c>
      <c r="B3" s="0" t="s">
        <v>113</v>
      </c>
      <c r="C3" s="0" t="str">
        <f aca="false">CONCATENATE(A3," ","-"," ",B3)</f>
        <v>H1 - D202H-70</v>
      </c>
      <c r="D3" s="128" t="n">
        <v>2</v>
      </c>
      <c r="E3" s="0" t="n">
        <v>8</v>
      </c>
      <c r="F3" s="0" t="n">
        <v>200</v>
      </c>
      <c r="G3" s="0" t="n">
        <v>70</v>
      </c>
      <c r="H3" s="0" t="n">
        <v>140</v>
      </c>
      <c r="I3" s="129" t="str">
        <f aca="false">IF((MID(A3,1,1))="H","Histórica",IF(((MID(A3,1,1)))="A","Aislada",IF((MID(A3,1,1))="B","Pareada",IF((MID(A3,1,1))="C","Continua","Línea de Fábrica"))))</f>
        <v>Histórica</v>
      </c>
      <c r="N3" s="0" t="s">
        <v>114</v>
      </c>
      <c r="Q3" s="0" t="n">
        <v>2</v>
      </c>
    </row>
    <row r="4" customFormat="false" ht="14.4" hidden="false" customHeight="false" outlineLevel="0" collapsed="false">
      <c r="A4" s="0" t="s">
        <v>115</v>
      </c>
      <c r="B4" s="0" t="s">
        <v>116</v>
      </c>
      <c r="C4" s="0" t="str">
        <f aca="false">CONCATENATE(A4," ","-"," ",B4)</f>
        <v>H2 - D203H-70</v>
      </c>
      <c r="D4" s="128" t="n">
        <v>3</v>
      </c>
      <c r="E4" s="0" t="n">
        <v>12</v>
      </c>
      <c r="F4" s="0" t="n">
        <v>200</v>
      </c>
      <c r="G4" s="0" t="n">
        <v>70</v>
      </c>
      <c r="H4" s="0" t="n">
        <v>210</v>
      </c>
      <c r="I4" s="129" t="str">
        <f aca="false">IF((MID(A4,1,1))="H","Histórica",IF(((MID(A4,1,1)))="A","Aislada",IF((MID(A4,1,1))="B","Pareada",IF((MID(A4,1,1))="C","Continua","Línea de Fábrica"))))</f>
        <v>Histórica</v>
      </c>
      <c r="L4" s="0" t="s">
        <v>117</v>
      </c>
      <c r="M4" s="0" t="s">
        <v>118</v>
      </c>
      <c r="N4" s="0" t="s">
        <v>111</v>
      </c>
      <c r="Q4" s="0" t="n">
        <v>3</v>
      </c>
    </row>
    <row r="5" customFormat="false" ht="14.4" hidden="false" customHeight="false" outlineLevel="0" collapsed="false">
      <c r="A5" s="0" t="s">
        <v>119</v>
      </c>
      <c r="B5" s="0" t="s">
        <v>120</v>
      </c>
      <c r="C5" s="0" t="str">
        <f aca="false">CONCATENATE(A5," ","-"," ",B5)</f>
        <v>H3 - D302H-70</v>
      </c>
      <c r="D5" s="128" t="n">
        <v>2</v>
      </c>
      <c r="E5" s="0" t="n">
        <v>8</v>
      </c>
      <c r="F5" s="0" t="n">
        <v>300</v>
      </c>
      <c r="G5" s="0" t="n">
        <v>70</v>
      </c>
      <c r="H5" s="0" t="n">
        <v>140</v>
      </c>
      <c r="I5" s="129" t="str">
        <f aca="false">IF((MID(A5,1,1))="H","Histórica",IF(((MID(A5,1,1)))="A","Aislada",IF((MID(A5,1,1))="B","Pareada",IF((MID(A5,1,1))="C","Continua","Línea de Fábrica"))))</f>
        <v>Histórica</v>
      </c>
      <c r="N5" s="0" t="s">
        <v>114</v>
      </c>
      <c r="Q5" s="0" t="n">
        <v>4</v>
      </c>
    </row>
    <row r="6" customFormat="false" ht="14.4" hidden="false" customHeight="false" outlineLevel="0" collapsed="false">
      <c r="A6" s="0" t="s">
        <v>121</v>
      </c>
      <c r="B6" s="0" t="s">
        <v>122</v>
      </c>
      <c r="C6" s="0" t="str">
        <f aca="false">CONCATENATE(A6," ","-"," ",B6)</f>
        <v>H4 - D303H-70</v>
      </c>
      <c r="D6" s="128" t="n">
        <v>3</v>
      </c>
      <c r="E6" s="0" t="n">
        <v>12</v>
      </c>
      <c r="F6" s="0" t="n">
        <v>300</v>
      </c>
      <c r="G6" s="0" t="n">
        <v>70</v>
      </c>
      <c r="H6" s="0" t="n">
        <v>210</v>
      </c>
      <c r="I6" s="129" t="str">
        <f aca="false">IF((MID(A6,1,1))="H","Histórica",IF(((MID(A6,1,1)))="A","Aislada",IF((MID(A6,1,1))="B","Pareada",IF((MID(A6,1,1))="C","Continua","Línea de Fábrica"))))</f>
        <v>Histórica</v>
      </c>
      <c r="L6" s="0" t="s">
        <v>123</v>
      </c>
      <c r="M6" s="0" t="s">
        <v>118</v>
      </c>
      <c r="N6" s="0" t="s">
        <v>111</v>
      </c>
      <c r="Q6" s="0" t="n">
        <v>5</v>
      </c>
    </row>
    <row r="7" customFormat="false" ht="14.4" hidden="false" customHeight="false" outlineLevel="0" collapsed="false">
      <c r="A7" s="0" t="s">
        <v>124</v>
      </c>
      <c r="B7" s="0" t="s">
        <v>125</v>
      </c>
      <c r="C7" s="0" t="str">
        <f aca="false">CONCATENATE(A7," ","-"," ",B7)</f>
        <v>H5 - D602H-45</v>
      </c>
      <c r="D7" s="128" t="n">
        <v>2</v>
      </c>
      <c r="E7" s="0" t="n">
        <v>8</v>
      </c>
      <c r="F7" s="0" t="n">
        <v>600</v>
      </c>
      <c r="G7" s="0" t="n">
        <v>45</v>
      </c>
      <c r="H7" s="0" t="n">
        <v>90</v>
      </c>
      <c r="I7" s="129" t="str">
        <f aca="false">IF((MID(A7,1,1))="H","Histórica",IF(((MID(A7,1,1)))="A","Aislada",IF((MID(A7,1,1))="B","Pareada",IF((MID(A7,1,1))="C","Continua","Línea de Fábrica"))))</f>
        <v>Histórica</v>
      </c>
      <c r="N7" s="0" t="s">
        <v>114</v>
      </c>
      <c r="Q7" s="0" t="n">
        <v>6</v>
      </c>
    </row>
    <row r="8" customFormat="false" ht="14.4" hidden="false" customHeight="false" outlineLevel="0" collapsed="false">
      <c r="A8" s="0" t="s">
        <v>126</v>
      </c>
      <c r="B8" s="0" t="s">
        <v>127</v>
      </c>
      <c r="C8" s="0" t="str">
        <f aca="false">CONCATENATE(A8," ","-"," ",B8)</f>
        <v>H6 - A601H-30</v>
      </c>
      <c r="D8" s="128" t="n">
        <v>1</v>
      </c>
      <c r="E8" s="0" t="n">
        <v>4</v>
      </c>
      <c r="F8" s="0" t="n">
        <v>600</v>
      </c>
      <c r="G8" s="0" t="n">
        <v>30</v>
      </c>
      <c r="H8" s="0" t="n">
        <v>30</v>
      </c>
      <c r="I8" s="129" t="str">
        <f aca="false">IF((MID(A8,1,1))="H","Histórica",IF(((MID(A8,1,1)))="A","Aislada",IF((MID(A8,1,1))="B","Pareada",IF((MID(A8,1,1))="C","Continua","Línea de Fábrica"))))</f>
        <v>Histórica</v>
      </c>
      <c r="L8" s="0" t="s">
        <v>128</v>
      </c>
      <c r="M8" s="0" t="s">
        <v>129</v>
      </c>
      <c r="N8" s="0" t="s">
        <v>130</v>
      </c>
      <c r="Q8" s="0" t="n">
        <v>7</v>
      </c>
    </row>
    <row r="9" customFormat="false" ht="14.4" hidden="false" customHeight="false" outlineLevel="0" collapsed="false">
      <c r="A9" s="0" t="s">
        <v>131</v>
      </c>
      <c r="B9" s="0" t="s">
        <v>132</v>
      </c>
      <c r="C9" s="0" t="str">
        <f aca="false">CONCATENATE(A9," ","-"," ",B9)</f>
        <v>H7 - A602H-25</v>
      </c>
      <c r="D9" s="128" t="n">
        <v>2</v>
      </c>
      <c r="E9" s="0" t="n">
        <v>8</v>
      </c>
      <c r="F9" s="0" t="n">
        <v>600</v>
      </c>
      <c r="G9" s="0" t="n">
        <v>25</v>
      </c>
      <c r="H9" s="0" t="n">
        <v>50</v>
      </c>
      <c r="I9" s="129" t="str">
        <f aca="false">IF((MID(A9,1,1))="H","Histórica",IF(((MID(A9,1,1)))="A","Aislada",IF((MID(A9,1,1))="B","Pareada",IF((MID(A9,1,1))="C","Continua","Línea de Fábrica"))))</f>
        <v>Histórica</v>
      </c>
      <c r="Q9" s="0" t="n">
        <v>8</v>
      </c>
    </row>
    <row r="10" customFormat="false" ht="14.4" hidden="false" customHeight="false" outlineLevel="0" collapsed="false">
      <c r="A10" s="0" t="s">
        <v>133</v>
      </c>
      <c r="B10" s="0" t="s">
        <v>134</v>
      </c>
      <c r="C10" s="0" t="str">
        <f aca="false">CONCATENATE(A10," ","-"," ",B10)</f>
        <v>H8 - A2502H-10</v>
      </c>
      <c r="D10" s="128" t="n">
        <v>2</v>
      </c>
      <c r="E10" s="0" t="n">
        <v>8</v>
      </c>
      <c r="F10" s="0" t="n">
        <v>2500</v>
      </c>
      <c r="G10" s="0" t="n">
        <v>10</v>
      </c>
      <c r="H10" s="0" t="n">
        <v>20</v>
      </c>
      <c r="I10" s="129" t="str">
        <f aca="false">IF((MID(A10,1,1))="H","Histórica",IF(((MID(A10,1,1)))="A","Aislada",IF((MID(A10,1,1))="B","Pareada",IF((MID(A10,1,1))="C","Continua","Línea de Fábrica"))))</f>
        <v>Histórica</v>
      </c>
      <c r="Q10" s="0" t="n">
        <v>9</v>
      </c>
    </row>
    <row r="11" customFormat="false" ht="14.4" hidden="false" customHeight="false" outlineLevel="0" collapsed="false">
      <c r="A11" s="0" t="s">
        <v>135</v>
      </c>
      <c r="B11" s="0" t="s">
        <v>136</v>
      </c>
      <c r="C11" s="0" t="str">
        <f aca="false">CONCATENATE(A11," ","-"," ",B11)</f>
        <v>H9 - D603H-50</v>
      </c>
      <c r="D11" s="128" t="n">
        <v>3</v>
      </c>
      <c r="E11" s="0" t="n">
        <v>12</v>
      </c>
      <c r="F11" s="0" t="n">
        <v>600</v>
      </c>
      <c r="G11" s="0" t="n">
        <v>50</v>
      </c>
      <c r="H11" s="0" t="n">
        <v>150</v>
      </c>
      <c r="I11" s="129" t="str">
        <f aca="false">IF((MID(A11,1,1))="H","Histórica",IF(((MID(A11,1,1)))="A","Aislada",IF((MID(A11,1,1))="B","Pareada",IF((MID(A11,1,1))="C","Continua","Línea de Fábrica"))))</f>
        <v>Histórica</v>
      </c>
      <c r="Q11" s="0" t="n">
        <v>10</v>
      </c>
    </row>
    <row r="12" customFormat="false" ht="14.4" hidden="false" customHeight="false" outlineLevel="0" collapsed="false">
      <c r="A12" s="0" t="s">
        <v>137</v>
      </c>
      <c r="B12" s="0" t="s">
        <v>138</v>
      </c>
      <c r="C12" s="0" t="str">
        <f aca="false">CONCATENATE(A12," ","-"," ",B12)</f>
        <v>A1 - A602-50</v>
      </c>
      <c r="D12" s="128" t="n">
        <v>2</v>
      </c>
      <c r="E12" s="0" t="n">
        <v>8</v>
      </c>
      <c r="F12" s="0" t="n">
        <v>600</v>
      </c>
      <c r="G12" s="0" t="n">
        <v>50</v>
      </c>
      <c r="H12" s="0" t="n">
        <v>100</v>
      </c>
      <c r="I12" s="129" t="str">
        <f aca="false">IF((MID(A12,1,1))="H","Histórica",IF(((MID(A12,1,1)))="A","Aislada",IF((MID(A12,1,1))="B","Pareada",IF((MID(A12,1,1))="C","Continua","Línea de Fábrica"))))</f>
        <v>Aislada</v>
      </c>
      <c r="Q12" s="0" t="n">
        <v>11</v>
      </c>
    </row>
    <row r="13" customFormat="false" ht="14.4" hidden="false" customHeight="false" outlineLevel="0" collapsed="false">
      <c r="A13" s="0" t="s">
        <v>139</v>
      </c>
      <c r="B13" s="0" t="s">
        <v>140</v>
      </c>
      <c r="C13" s="0" t="str">
        <f aca="false">CONCATENATE(A13," ","-"," ",B13)</f>
        <v>A2 - A1002-35</v>
      </c>
      <c r="D13" s="128" t="n">
        <v>2</v>
      </c>
      <c r="E13" s="0" t="n">
        <v>8</v>
      </c>
      <c r="F13" s="0" t="n">
        <v>1000</v>
      </c>
      <c r="G13" s="0" t="n">
        <v>35</v>
      </c>
      <c r="H13" s="0" t="n">
        <v>70</v>
      </c>
      <c r="I13" s="129" t="str">
        <f aca="false">IF((MID(A13,1,1))="H","Histórica",IF(((MID(A13,1,1)))="A","Aislada",IF((MID(A13,1,1))="B","Pareada",IF((MID(A13,1,1))="C","Continua","Línea de Fábrica"))))</f>
        <v>Aislada</v>
      </c>
      <c r="Q13" s="0" t="n">
        <v>12</v>
      </c>
    </row>
    <row r="14" customFormat="false" ht="14.4" hidden="false" customHeight="false" outlineLevel="0" collapsed="false">
      <c r="A14" s="0" t="s">
        <v>141</v>
      </c>
      <c r="B14" s="0" t="s">
        <v>142</v>
      </c>
      <c r="C14" s="0" t="str">
        <f aca="false">CONCATENATE(A14," ","-"," ",B14)</f>
        <v>A3 - A2502-10</v>
      </c>
      <c r="D14" s="128" t="n">
        <v>2</v>
      </c>
      <c r="E14" s="0" t="n">
        <v>8</v>
      </c>
      <c r="F14" s="0" t="n">
        <v>2500</v>
      </c>
      <c r="G14" s="0" t="n">
        <v>10</v>
      </c>
      <c r="H14" s="0" t="n">
        <v>20</v>
      </c>
      <c r="I14" s="129" t="str">
        <f aca="false">IF((MID(A14,1,1))="H","Histórica",IF(((MID(A14,1,1)))="A","Aislada",IF((MID(A14,1,1))="B","Pareada",IF((MID(A14,1,1))="C","Continua","Línea de Fábrica"))))</f>
        <v>Aislada</v>
      </c>
      <c r="Q14" s="0" t="n">
        <v>13</v>
      </c>
    </row>
    <row r="15" customFormat="false" ht="14.4" hidden="false" customHeight="false" outlineLevel="0" collapsed="false">
      <c r="A15" s="0" t="s">
        <v>143</v>
      </c>
      <c r="B15" s="0" t="s">
        <v>144</v>
      </c>
      <c r="C15" s="0" t="str">
        <f aca="false">CONCATENATE(A15," ","-"," ",B15)</f>
        <v>A4 - A5002-5</v>
      </c>
      <c r="D15" s="128" t="n">
        <v>2</v>
      </c>
      <c r="E15" s="0" t="n">
        <v>8</v>
      </c>
      <c r="F15" s="0" t="n">
        <v>5000</v>
      </c>
      <c r="G15" s="0" t="n">
        <v>5</v>
      </c>
      <c r="H15" s="0" t="n">
        <v>10</v>
      </c>
      <c r="I15" s="129" t="str">
        <f aca="false">IF((MID(A15,1,1))="H","Histórica",IF(((MID(A15,1,1)))="A","Aislada",IF((MID(A15,1,1))="B","Pareada",IF((MID(A15,1,1))="C","Continua","Línea de Fábrica"))))</f>
        <v>Aislada</v>
      </c>
      <c r="Q15" s="0" t="n">
        <v>14</v>
      </c>
    </row>
    <row r="16" customFormat="false" ht="14.4" hidden="false" customHeight="false" outlineLevel="0" collapsed="false">
      <c r="A16" s="0" t="s">
        <v>145</v>
      </c>
      <c r="B16" s="0" t="s">
        <v>146</v>
      </c>
      <c r="C16" s="0" t="str">
        <f aca="false">CONCATENATE(A16," ","-"," ",B16)</f>
        <v>A5 - A10002-3</v>
      </c>
      <c r="D16" s="128" t="n">
        <v>2</v>
      </c>
      <c r="E16" s="0" t="n">
        <v>8</v>
      </c>
      <c r="F16" s="0" t="n">
        <v>10000</v>
      </c>
      <c r="G16" s="0" t="n">
        <v>3</v>
      </c>
      <c r="H16" s="0" t="n">
        <v>6</v>
      </c>
      <c r="I16" s="129" t="str">
        <f aca="false">IF((MID(A16,1,1))="H","Histórica",IF(((MID(A16,1,1)))="A","Aislada",IF((MID(A16,1,1))="B","Pareada",IF((MID(A16,1,1))="C","Continua","Línea de Fábrica"))))</f>
        <v>Aislada</v>
      </c>
      <c r="Q16" s="0" t="n">
        <v>15</v>
      </c>
    </row>
    <row r="17" customFormat="false" ht="14.4" hidden="false" customHeight="false" outlineLevel="0" collapsed="false">
      <c r="A17" s="0" t="s">
        <v>147</v>
      </c>
      <c r="B17" s="0" t="s">
        <v>148</v>
      </c>
      <c r="C17" s="0" t="str">
        <f aca="false">CONCATENATE(A17," ","-"," ",B17)</f>
        <v>A6 - A25002-1.5</v>
      </c>
      <c r="D17" s="128" t="n">
        <v>2</v>
      </c>
      <c r="E17" s="0" t="n">
        <v>8</v>
      </c>
      <c r="F17" s="0" t="n">
        <v>25000</v>
      </c>
      <c r="G17" s="0" t="s">
        <v>149</v>
      </c>
      <c r="H17" s="0" t="n">
        <v>3</v>
      </c>
      <c r="I17" s="129" t="str">
        <f aca="false">IF((MID(A17,1,1))="H","Histórica",IF(((MID(A17,1,1)))="A","Aislada",IF((MID(A17,1,1))="B","Pareada",IF((MID(A17,1,1))="C","Continua","Línea de Fábrica"))))</f>
        <v>Aislada</v>
      </c>
      <c r="Q17" s="0" t="n">
        <v>16</v>
      </c>
    </row>
    <row r="18" customFormat="false" ht="14.4" hidden="false" customHeight="false" outlineLevel="0" collapsed="false">
      <c r="A18" s="0" t="s">
        <v>150</v>
      </c>
      <c r="B18" s="0" t="s">
        <v>151</v>
      </c>
      <c r="C18" s="0" t="str">
        <f aca="false">CONCATENATE(A18," ","-"," ",B18)</f>
        <v>A7 - A50002-1</v>
      </c>
      <c r="D18" s="128" t="n">
        <v>2</v>
      </c>
      <c r="E18" s="0" t="n">
        <v>8</v>
      </c>
      <c r="F18" s="0" t="n">
        <v>50000</v>
      </c>
      <c r="G18" s="0" t="n">
        <v>1</v>
      </c>
      <c r="H18" s="0" t="n">
        <v>2</v>
      </c>
      <c r="I18" s="129" t="str">
        <f aca="false">IF((MID(A18,1,1))="H","Histórica",IF(((MID(A18,1,1)))="A","Aislada",IF((MID(A18,1,1))="B","Pareada",IF((MID(A18,1,1))="C","Continua","Línea de Fábrica"))))</f>
        <v>Aislada</v>
      </c>
      <c r="Q18" s="0" t="n">
        <v>17</v>
      </c>
    </row>
    <row r="19" customFormat="false" ht="14.4" hidden="false" customHeight="false" outlineLevel="0" collapsed="false">
      <c r="A19" s="0" t="s">
        <v>152</v>
      </c>
      <c r="B19" s="0" t="s">
        <v>153</v>
      </c>
      <c r="C19" s="0" t="str">
        <f aca="false">CONCATENATE(A19," ","-"," ",B19)</f>
        <v>A8 - A603-35</v>
      </c>
      <c r="D19" s="128" t="n">
        <v>3</v>
      </c>
      <c r="E19" s="0" t="n">
        <v>12</v>
      </c>
      <c r="F19" s="0" t="n">
        <v>600</v>
      </c>
      <c r="G19" s="0" t="n">
        <v>35</v>
      </c>
      <c r="H19" s="0" t="n">
        <v>105</v>
      </c>
      <c r="I19" s="129" t="str">
        <f aca="false">IF((MID(A19,1,1))="H","Histórica",IF(((MID(A19,1,1)))="A","Aislada",IF((MID(A19,1,1))="B","Pareada",IF((MID(A19,1,1))="C","Continua","Línea de Fábrica"))))</f>
        <v>Aislada</v>
      </c>
      <c r="Q19" s="0" t="n">
        <v>18</v>
      </c>
    </row>
    <row r="20" customFormat="false" ht="14.4" hidden="false" customHeight="false" outlineLevel="0" collapsed="false">
      <c r="A20" s="0" t="s">
        <v>154</v>
      </c>
      <c r="B20" s="0" t="s">
        <v>155</v>
      </c>
      <c r="C20" s="0" t="str">
        <f aca="false">CONCATENATE(A20," ","-"," ",B20)</f>
        <v>A9 - A1003-35</v>
      </c>
      <c r="D20" s="128" t="n">
        <v>3</v>
      </c>
      <c r="E20" s="0" t="n">
        <v>12</v>
      </c>
      <c r="F20" s="0" t="n">
        <v>1000</v>
      </c>
      <c r="G20" s="0" t="n">
        <v>35</v>
      </c>
      <c r="H20" s="0" t="n">
        <v>105</v>
      </c>
      <c r="I20" s="129" t="str">
        <f aca="false">IF((MID(A20,1,1))="H","Histórica",IF(((MID(A20,1,1)))="A","Aislada",IF((MID(A20,1,1))="B","Pareada",IF((MID(A20,1,1))="C","Continua","Línea de Fábrica"))))</f>
        <v>Aislada</v>
      </c>
      <c r="Q20" s="0" t="n">
        <v>19</v>
      </c>
    </row>
    <row r="21" customFormat="false" ht="14.4" hidden="false" customHeight="false" outlineLevel="0" collapsed="false">
      <c r="A21" s="0" t="s">
        <v>156</v>
      </c>
      <c r="B21" s="0" t="s">
        <v>157</v>
      </c>
      <c r="C21" s="0" t="str">
        <f aca="false">CONCATENATE(A21," ","-"," ",B21)</f>
        <v>A10 - A604-50</v>
      </c>
      <c r="D21" s="128" t="n">
        <v>4</v>
      </c>
      <c r="E21" s="0" t="n">
        <v>16</v>
      </c>
      <c r="F21" s="0" t="n">
        <v>600</v>
      </c>
      <c r="G21" s="0" t="n">
        <v>50</v>
      </c>
      <c r="H21" s="0" t="n">
        <v>200</v>
      </c>
      <c r="I21" s="129" t="str">
        <f aca="false">IF((MID(A21,1,1))="H","Histórica",IF(((MID(A21,1,1)))="A","Aislada",IF((MID(A21,1,1))="B","Pareada",IF((MID(A21,1,1))="C","Continua","Línea de Fábrica"))))</f>
        <v>Aislada</v>
      </c>
      <c r="Q21" s="0" t="n">
        <v>20</v>
      </c>
    </row>
    <row r="22" customFormat="false" ht="14.4" hidden="false" customHeight="false" outlineLevel="0" collapsed="false">
      <c r="A22" s="0" t="s">
        <v>158</v>
      </c>
      <c r="B22" s="0" t="s">
        <v>159</v>
      </c>
      <c r="C22" s="0" t="str">
        <f aca="false">CONCATENATE(A22," ","-"," ",B22)</f>
        <v>A11 - A1004-40</v>
      </c>
      <c r="D22" s="128" t="n">
        <v>4</v>
      </c>
      <c r="E22" s="0" t="n">
        <v>16</v>
      </c>
      <c r="F22" s="0" t="n">
        <v>1000</v>
      </c>
      <c r="G22" s="0" t="n">
        <v>40</v>
      </c>
      <c r="H22" s="0" t="n">
        <v>160</v>
      </c>
      <c r="I22" s="129" t="str">
        <f aca="false">IF((MID(A22,1,1))="H","Histórica",IF(((MID(A22,1,1)))="A","Aislada",IF((MID(A22,1,1))="B","Pareada",IF((MID(A22,1,1))="C","Continua","Línea de Fábrica"))))</f>
        <v>Aislada</v>
      </c>
    </row>
    <row r="23" customFormat="false" ht="14.4" hidden="false" customHeight="false" outlineLevel="0" collapsed="false">
      <c r="A23" s="0" t="s">
        <v>160</v>
      </c>
      <c r="B23" s="0" t="s">
        <v>161</v>
      </c>
      <c r="C23" s="0" t="str">
        <f aca="false">CONCATENATE(A23," ","-"," ",B23)</f>
        <v>A12 - A604i-60</v>
      </c>
      <c r="D23" s="128" t="n">
        <v>4</v>
      </c>
      <c r="E23" s="0" t="n">
        <v>16</v>
      </c>
      <c r="F23" s="0" t="n">
        <v>600</v>
      </c>
      <c r="G23" s="0" t="n">
        <v>60</v>
      </c>
      <c r="H23" s="0" t="n">
        <v>240</v>
      </c>
      <c r="I23" s="129" t="str">
        <f aca="false">IF((MID(A23,1,1))="H","Histórica",IF(((MID(A23,1,1)))="A","Aislada",IF((MID(A23,1,1))="B","Pareada",IF((MID(A23,1,1))="C","Continua","Línea de Fábrica"))))</f>
        <v>Aislada</v>
      </c>
    </row>
    <row r="24" customFormat="false" ht="14.4" hidden="false" customHeight="false" outlineLevel="0" collapsed="false">
      <c r="A24" s="0" t="s">
        <v>162</v>
      </c>
      <c r="B24" s="0" t="s">
        <v>163</v>
      </c>
      <c r="C24" s="0" t="str">
        <f aca="false">CONCATENATE(A24," ","-"," ",B24)</f>
        <v>A13 - A804i-60</v>
      </c>
      <c r="D24" s="128" t="n">
        <v>4</v>
      </c>
      <c r="E24" s="0" t="n">
        <v>16</v>
      </c>
      <c r="F24" s="0" t="n">
        <v>800</v>
      </c>
      <c r="G24" s="0" t="n">
        <v>60</v>
      </c>
      <c r="H24" s="0" t="n">
        <v>240</v>
      </c>
      <c r="I24" s="129" t="str">
        <f aca="false">IF((MID(A24,1,1))="H","Histórica",IF(((MID(A24,1,1)))="A","Aislada",IF((MID(A24,1,1))="B","Pareada",IF((MID(A24,1,1))="C","Continua","Línea de Fábrica"))))</f>
        <v>Aislada</v>
      </c>
    </row>
    <row r="25" customFormat="false" ht="14.4" hidden="false" customHeight="false" outlineLevel="0" collapsed="false">
      <c r="A25" s="0" t="s">
        <v>164</v>
      </c>
      <c r="B25" s="0" t="s">
        <v>165</v>
      </c>
      <c r="C25" s="0" t="str">
        <f aca="false">CONCATENATE(A25," ","-"," ",B25)</f>
        <v>A14 - A808i-60</v>
      </c>
      <c r="D25" s="128" t="n">
        <v>8</v>
      </c>
      <c r="E25" s="0" t="n">
        <v>32</v>
      </c>
      <c r="F25" s="0" t="n">
        <v>800</v>
      </c>
      <c r="G25" s="0" t="n">
        <v>60</v>
      </c>
      <c r="H25" s="0" t="n">
        <v>480</v>
      </c>
      <c r="I25" s="129" t="str">
        <f aca="false">IF((MID(A25,1,1))="H","Histórica",IF(((MID(A25,1,1)))="A","Aislada",IF((MID(A25,1,1))="B","Pareada",IF((MID(A25,1,1))="C","Continua","Línea de Fábrica"))))</f>
        <v>Aislada</v>
      </c>
    </row>
    <row r="26" customFormat="false" ht="14.4" hidden="false" customHeight="false" outlineLevel="0" collapsed="false">
      <c r="A26" s="0" t="s">
        <v>166</v>
      </c>
      <c r="B26" s="0" t="s">
        <v>167</v>
      </c>
      <c r="C26" s="0" t="str">
        <f aca="false">CONCATENATE(A26," ","-"," ",B26)</f>
        <v>A15 - A1004i-60</v>
      </c>
      <c r="D26" s="128" t="n">
        <v>4</v>
      </c>
      <c r="E26" s="0" t="n">
        <v>16</v>
      </c>
      <c r="F26" s="0" t="n">
        <v>1000</v>
      </c>
      <c r="G26" s="0" t="n">
        <v>60</v>
      </c>
      <c r="H26" s="0" t="n">
        <v>240</v>
      </c>
      <c r="I26" s="129" t="str">
        <f aca="false">IF((MID(A26,1,1))="H","Histórica",IF(((MID(A26,1,1)))="A","Aislada",IF((MID(A26,1,1))="B","Pareada",IF((MID(A26,1,1))="C","Continua","Línea de Fábrica"))))</f>
        <v>Aislada</v>
      </c>
    </row>
    <row r="27" customFormat="false" ht="14.4" hidden="false" customHeight="false" outlineLevel="0" collapsed="false">
      <c r="A27" s="0" t="s">
        <v>168</v>
      </c>
      <c r="B27" s="0" t="s">
        <v>169</v>
      </c>
      <c r="C27" s="0" t="str">
        <f aca="false">CONCATENATE(A27," ","-"," ",B27)</f>
        <v>A16 - A2504i-60</v>
      </c>
      <c r="D27" s="128" t="n">
        <v>4</v>
      </c>
      <c r="E27" s="0" t="n">
        <v>16</v>
      </c>
      <c r="F27" s="0" t="n">
        <v>2500</v>
      </c>
      <c r="G27" s="0" t="n">
        <v>60</v>
      </c>
      <c r="H27" s="0" t="n">
        <v>240</v>
      </c>
      <c r="I27" s="129" t="str">
        <f aca="false">IF((MID(A27,1,1))="H","Histórica",IF(((MID(A27,1,1)))="A","Aislada",IF((MID(A27,1,1))="B","Pareada",IF((MID(A27,1,1))="C","Continua","Línea de Fábrica"))))</f>
        <v>Aislada</v>
      </c>
    </row>
    <row r="28" customFormat="false" ht="14.4" hidden="false" customHeight="false" outlineLevel="0" collapsed="false">
      <c r="A28" s="0" t="s">
        <v>170</v>
      </c>
      <c r="B28" s="0" t="s">
        <v>171</v>
      </c>
      <c r="C28" s="0" t="str">
        <f aca="false">CONCATENATE(A28," ","-"," ",B28)</f>
        <v>A17 - A5004i-60</v>
      </c>
      <c r="D28" s="128" t="n">
        <v>4</v>
      </c>
      <c r="E28" s="0" t="n">
        <v>16</v>
      </c>
      <c r="F28" s="0" t="n">
        <v>5000</v>
      </c>
      <c r="G28" s="0" t="n">
        <v>60</v>
      </c>
      <c r="H28" s="0" t="n">
        <v>240</v>
      </c>
      <c r="I28" s="129" t="str">
        <f aca="false">IF((MID(A28,1,1))="H","Histórica",IF(((MID(A28,1,1)))="A","Aislada",IF((MID(A28,1,1))="B","Pareada",IF((MID(A28,1,1))="C","Continua","Línea de Fábrica"))))</f>
        <v>Aislada</v>
      </c>
    </row>
    <row r="29" customFormat="false" ht="14.4" hidden="false" customHeight="false" outlineLevel="0" collapsed="false">
      <c r="A29" s="0" t="s">
        <v>172</v>
      </c>
      <c r="B29" s="0" t="s">
        <v>173</v>
      </c>
      <c r="C29" s="0" t="str">
        <f aca="false">CONCATENATE(A29," ","-"," ",B29)</f>
        <v>A18 - A502-35</v>
      </c>
      <c r="D29" s="128" t="n">
        <v>2</v>
      </c>
      <c r="E29" s="0" t="n">
        <v>8</v>
      </c>
      <c r="F29" s="0" t="n">
        <v>500</v>
      </c>
      <c r="G29" s="0" t="n">
        <v>35</v>
      </c>
      <c r="H29" s="0" t="n">
        <v>70</v>
      </c>
      <c r="I29" s="129" t="str">
        <f aca="false">IF((MID(A29,1,1))="H","Histórica",IF(((MID(A29,1,1)))="A","Aislada",IF((MID(A29,1,1))="B","Pareada",IF((MID(A29,1,1))="C","Continua","Línea de Fábrica"))))</f>
        <v>Aislada</v>
      </c>
    </row>
    <row r="30" customFormat="false" ht="14.4" hidden="false" customHeight="false" outlineLevel="0" collapsed="false">
      <c r="A30" s="0" t="s">
        <v>174</v>
      </c>
      <c r="B30" s="0" t="s">
        <v>175</v>
      </c>
      <c r="C30" s="0" t="str">
        <f aca="false">CONCATENATE(A30," ","-"," ",B30)</f>
        <v>A19 - A606-50</v>
      </c>
      <c r="D30" s="128" t="n">
        <v>6</v>
      </c>
      <c r="E30" s="0" t="n">
        <v>24</v>
      </c>
      <c r="F30" s="0" t="n">
        <v>600</v>
      </c>
      <c r="G30" s="0" t="n">
        <v>50</v>
      </c>
      <c r="H30" s="0" t="n">
        <v>300</v>
      </c>
      <c r="I30" s="129" t="str">
        <f aca="false">IF((MID(A30,1,1))="H","Histórica",IF(((MID(A30,1,1)))="A","Aislada",IF((MID(A30,1,1))="B","Pareada",IF((MID(A30,1,1))="C","Continua","Línea de Fábrica"))))</f>
        <v>Aislada</v>
      </c>
    </row>
    <row r="31" customFormat="false" ht="14.4" hidden="false" customHeight="false" outlineLevel="0" collapsed="false">
      <c r="A31" s="0" t="s">
        <v>176</v>
      </c>
      <c r="B31" s="0" t="s">
        <v>177</v>
      </c>
      <c r="C31" s="0" t="str">
        <f aca="false">CONCATENATE(A31," ","-"," ",B31)</f>
        <v>A20 - A606-50(PB)</v>
      </c>
      <c r="D31" s="128" t="n">
        <v>6</v>
      </c>
      <c r="E31" s="0" t="n">
        <v>24</v>
      </c>
      <c r="F31" s="0" t="n">
        <v>600</v>
      </c>
      <c r="G31" s="0" t="n">
        <v>50</v>
      </c>
      <c r="H31" s="0" t="n">
        <v>300</v>
      </c>
      <c r="I31" s="129" t="str">
        <f aca="false">IF((MID(A31,1,1))="H","Histórica",IF(((MID(A31,1,1)))="A","Aislada",IF((MID(A31,1,1))="B","Pareada",IF((MID(A31,1,1))="C","Continua","Línea de Fábrica"))))</f>
        <v>Aislada</v>
      </c>
    </row>
    <row r="32" customFormat="false" ht="14.4" hidden="false" customHeight="false" outlineLevel="0" collapsed="false">
      <c r="A32" s="0" t="s">
        <v>178</v>
      </c>
      <c r="B32" s="0" t="s">
        <v>179</v>
      </c>
      <c r="C32" s="0" t="str">
        <f aca="false">CONCATENATE(A32," ","-"," ",B32)</f>
        <v>A21 - A608-50</v>
      </c>
      <c r="D32" s="128" t="n">
        <v>8</v>
      </c>
      <c r="E32" s="0" t="n">
        <v>32</v>
      </c>
      <c r="F32" s="0" t="n">
        <v>600</v>
      </c>
      <c r="G32" s="0" t="n">
        <v>50</v>
      </c>
      <c r="H32" s="0" t="n">
        <v>400</v>
      </c>
      <c r="I32" s="129" t="str">
        <f aca="false">IF((MID(A32,1,1))="H","Histórica",IF(((MID(A32,1,1)))="A","Aislada",IF((MID(A32,1,1))="B","Pareada",IF((MID(A32,1,1))="C","Continua","Línea de Fábrica"))))</f>
        <v>Aislada</v>
      </c>
    </row>
    <row r="33" customFormat="false" ht="14.4" hidden="false" customHeight="false" outlineLevel="0" collapsed="false">
      <c r="A33" s="0" t="s">
        <v>180</v>
      </c>
      <c r="B33" s="0" t="s">
        <v>181</v>
      </c>
      <c r="C33" s="0" t="str">
        <f aca="false">CONCATENATE(A33," ","-"," ",B33)</f>
        <v>A22 - A608-60(PB)</v>
      </c>
      <c r="D33" s="128" t="n">
        <v>8</v>
      </c>
      <c r="E33" s="0" t="n">
        <v>32</v>
      </c>
      <c r="F33" s="0" t="n">
        <v>600</v>
      </c>
      <c r="G33" s="0" t="n">
        <v>60</v>
      </c>
      <c r="H33" s="0" t="n">
        <v>480</v>
      </c>
      <c r="I33" s="129" t="str">
        <f aca="false">IF((MID(A33,1,1))="H","Histórica",IF(((MID(A33,1,1)))="A","Aislada",IF((MID(A33,1,1))="B","Pareada",IF((MID(A33,1,1))="C","Continua","Línea de Fábrica"))))</f>
        <v>Aislada</v>
      </c>
    </row>
    <row r="34" customFormat="false" ht="14.4" hidden="false" customHeight="false" outlineLevel="0" collapsed="false">
      <c r="A34" s="0" t="s">
        <v>182</v>
      </c>
      <c r="B34" s="0" t="s">
        <v>183</v>
      </c>
      <c r="C34" s="0" t="str">
        <f aca="false">CONCATENATE(A34," ","-"," ",B34)</f>
        <v>A23 - A610-50</v>
      </c>
      <c r="D34" s="128" t="n">
        <v>10</v>
      </c>
      <c r="E34" s="0" t="n">
        <v>40</v>
      </c>
      <c r="F34" s="0" t="n">
        <v>600</v>
      </c>
      <c r="G34" s="0" t="n">
        <v>50</v>
      </c>
      <c r="H34" s="0" t="n">
        <v>500</v>
      </c>
      <c r="I34" s="129" t="str">
        <f aca="false">IF((MID(A34,1,1))="H","Histórica",IF(((MID(A34,1,1)))="A","Aislada",IF((MID(A34,1,1))="B","Pareada",IF((MID(A34,1,1))="C","Continua","Línea de Fábrica"))))</f>
        <v>Aislada</v>
      </c>
    </row>
    <row r="35" customFormat="false" ht="14.4" hidden="false" customHeight="false" outlineLevel="0" collapsed="false">
      <c r="A35" s="0" t="s">
        <v>184</v>
      </c>
      <c r="B35" s="0" t="s">
        <v>185</v>
      </c>
      <c r="C35" s="0" t="str">
        <f aca="false">CONCATENATE(A35," ","-"," ",B35)</f>
        <v>A24 - A612-50</v>
      </c>
      <c r="D35" s="128" t="n">
        <v>12</v>
      </c>
      <c r="E35" s="0" t="n">
        <v>48</v>
      </c>
      <c r="F35" s="0" t="n">
        <v>600</v>
      </c>
      <c r="G35" s="0" t="n">
        <v>50</v>
      </c>
      <c r="H35" s="0" t="n">
        <v>600</v>
      </c>
      <c r="I35" s="129" t="str">
        <f aca="false">IF((MID(A35,1,1))="H","Histórica",IF(((MID(A35,1,1)))="A","Aislada",IF((MID(A35,1,1))="B","Pareada",IF((MID(A35,1,1))="C","Continua","Línea de Fábrica"))))</f>
        <v>Aislada</v>
      </c>
    </row>
    <row r="36" customFormat="false" ht="14.4" hidden="false" customHeight="false" outlineLevel="0" collapsed="false">
      <c r="A36" s="0" t="s">
        <v>186</v>
      </c>
      <c r="B36" s="0" t="s">
        <v>187</v>
      </c>
      <c r="C36" s="0" t="str">
        <f aca="false">CONCATENATE(A36," ","-"," ",B36)</f>
        <v>A25 - A812-50</v>
      </c>
      <c r="D36" s="128" t="n">
        <v>12</v>
      </c>
      <c r="E36" s="0" t="n">
        <v>48</v>
      </c>
      <c r="F36" s="0" t="n">
        <v>800</v>
      </c>
      <c r="G36" s="0" t="n">
        <v>50</v>
      </c>
      <c r="H36" s="0" t="n">
        <v>600</v>
      </c>
      <c r="I36" s="129" t="str">
        <f aca="false">IF((MID(A36,1,1))="H","Histórica",IF(((MID(A36,1,1)))="A","Aislada",IF((MID(A36,1,1))="B","Pareada",IF((MID(A36,1,1))="C","Continua","Línea de Fábrica"))))</f>
        <v>Aislada</v>
      </c>
    </row>
    <row r="37" customFormat="false" ht="14.4" hidden="false" customHeight="false" outlineLevel="0" collapsed="false">
      <c r="A37" s="0" t="s">
        <v>188</v>
      </c>
      <c r="B37" s="0" t="s">
        <v>189</v>
      </c>
      <c r="C37" s="0" t="str">
        <f aca="false">CONCATENATE(A37," ","-"," ",B37)</f>
        <v>A26 - A1005-40</v>
      </c>
      <c r="D37" s="128" t="n">
        <v>5</v>
      </c>
      <c r="E37" s="0" t="n">
        <v>20</v>
      </c>
      <c r="F37" s="0" t="n">
        <v>1000</v>
      </c>
      <c r="G37" s="0" t="n">
        <v>40</v>
      </c>
      <c r="H37" s="0" t="n">
        <v>200</v>
      </c>
      <c r="I37" s="129" t="str">
        <f aca="false">IF((MID(A37,1,1))="H","Histórica",IF(((MID(A37,1,1)))="A","Aislada",IF((MID(A37,1,1))="B","Pareada",IF((MID(A37,1,1))="C","Continua","Línea de Fábrica"))))</f>
        <v>Aislada</v>
      </c>
    </row>
    <row r="38" customFormat="false" ht="14.4" hidden="false" customHeight="false" outlineLevel="0" collapsed="false">
      <c r="A38" s="0" t="s">
        <v>190</v>
      </c>
      <c r="B38" s="0" t="s">
        <v>191</v>
      </c>
      <c r="C38" s="0" t="str">
        <f aca="false">CONCATENATE(A38," ","-"," ",B38)</f>
        <v>A27 - A1016-40</v>
      </c>
      <c r="D38" s="128" t="n">
        <v>16</v>
      </c>
      <c r="E38" s="0" t="n">
        <v>64</v>
      </c>
      <c r="F38" s="0" t="n">
        <v>1000</v>
      </c>
      <c r="G38" s="0" t="n">
        <v>40</v>
      </c>
      <c r="H38" s="0" t="n">
        <v>640</v>
      </c>
      <c r="I38" s="129" t="str">
        <f aca="false">IF((MID(A38,1,1))="H","Histórica",IF(((MID(A38,1,1)))="A","Aislada",IF((MID(A38,1,1))="B","Pareada",IF((MID(A38,1,1))="C","Continua","Línea de Fábrica"))))</f>
        <v>Aislada</v>
      </c>
    </row>
    <row r="39" customFormat="false" ht="14.4" hidden="false" customHeight="false" outlineLevel="0" collapsed="false">
      <c r="A39" s="0" t="s">
        <v>192</v>
      </c>
      <c r="B39" s="0" t="s">
        <v>193</v>
      </c>
      <c r="C39" s="0" t="str">
        <f aca="false">CONCATENATE(A39," ","-"," ",B39)</f>
        <v>A28 - A1020-40</v>
      </c>
      <c r="D39" s="128" t="n">
        <v>20</v>
      </c>
      <c r="E39" s="0" t="n">
        <v>80</v>
      </c>
      <c r="F39" s="0" t="n">
        <v>1000</v>
      </c>
      <c r="G39" s="0" t="n">
        <v>40</v>
      </c>
      <c r="H39" s="0" t="n">
        <v>800</v>
      </c>
      <c r="I39" s="129" t="str">
        <f aca="false">IF((MID(A39,1,1))="H","Histórica",IF(((MID(A39,1,1)))="A","Aislada",IF((MID(A39,1,1))="B","Pareada",IF((MID(A39,1,1))="C","Continua","Línea de Fábrica"))))</f>
        <v>Aislada</v>
      </c>
    </row>
    <row r="40" customFormat="false" ht="14.4" hidden="false" customHeight="false" outlineLevel="0" collapsed="false">
      <c r="A40" s="0" t="s">
        <v>194</v>
      </c>
      <c r="B40" s="0" t="s">
        <v>195</v>
      </c>
      <c r="C40" s="0" t="str">
        <f aca="false">CONCATENATE(A40," ","-"," ",B40)</f>
        <v>A29 - A604-60(PA)</v>
      </c>
      <c r="D40" s="128" t="n">
        <v>4</v>
      </c>
      <c r="E40" s="0" t="n">
        <v>16</v>
      </c>
      <c r="F40" s="0" t="n">
        <v>600</v>
      </c>
      <c r="G40" s="0" t="n">
        <v>60</v>
      </c>
      <c r="H40" s="0" t="n">
        <v>240</v>
      </c>
      <c r="I40" s="129" t="str">
        <f aca="false">IF((MID(A40,1,1))="H","Histórica",IF(((MID(A40,1,1)))="A","Aislada",IF((MID(A40,1,1))="B","Pareada",IF((MID(A40,1,1))="C","Continua","Línea de Fábrica"))))</f>
        <v>Aislada</v>
      </c>
    </row>
    <row r="41" customFormat="false" ht="14.4" hidden="false" customHeight="false" outlineLevel="0" collapsed="false">
      <c r="A41" s="0" t="s">
        <v>196</v>
      </c>
      <c r="B41" s="0" t="s">
        <v>197</v>
      </c>
      <c r="C41" s="0" t="str">
        <f aca="false">CONCATENATE(A41," ","-"," ",B41)</f>
        <v>A30 - A608-50(PB)</v>
      </c>
      <c r="D41" s="128" t="n">
        <v>8</v>
      </c>
      <c r="E41" s="0" t="n">
        <v>32</v>
      </c>
      <c r="F41" s="0" t="n">
        <v>600</v>
      </c>
      <c r="G41" s="0" t="n">
        <v>50</v>
      </c>
      <c r="H41" s="0" t="n">
        <v>400</v>
      </c>
      <c r="I41" s="129" t="str">
        <f aca="false">IF((MID(A41,1,1))="H","Histórica",IF(((MID(A41,1,1)))="A","Aislada",IF((MID(A41,1,1))="B","Pareada",IF((MID(A41,1,1))="C","Continua","Línea de Fábrica"))))</f>
        <v>Aislada</v>
      </c>
    </row>
    <row r="42" customFormat="false" ht="14.4" hidden="false" customHeight="false" outlineLevel="0" collapsed="false">
      <c r="A42" s="0" t="s">
        <v>198</v>
      </c>
      <c r="B42" s="0" t="s">
        <v>199</v>
      </c>
      <c r="C42" s="0" t="str">
        <f aca="false">CONCATENATE(A42," ","-"," ",B42)</f>
        <v>A31 - PQ</v>
      </c>
      <c r="D42" s="128" t="n">
        <v>0</v>
      </c>
      <c r="E42" s="0" t="n">
        <v>0</v>
      </c>
      <c r="F42" s="0" t="n">
        <v>0</v>
      </c>
      <c r="G42" s="0" t="n">
        <v>0</v>
      </c>
      <c r="H42" s="0" t="n">
        <v>0</v>
      </c>
      <c r="I42" s="129" t="str">
        <f aca="false">IF((MID(A42,1,1))="H","Histórica",IF(((MID(A42,1,1)))="A","Aislada",IF((MID(A42,1,1))="B","Pareada",IF((MID(A42,1,1))="C","Continua","Línea de Fábrica"))))</f>
        <v>Aislada</v>
      </c>
    </row>
    <row r="43" customFormat="false" ht="14.4" hidden="false" customHeight="false" outlineLevel="0" collapsed="false">
      <c r="A43" s="0" t="s">
        <v>200</v>
      </c>
      <c r="B43" s="0" t="s">
        <v>201</v>
      </c>
      <c r="C43" s="0" t="str">
        <f aca="false">CONCATENATE(A43," ","-"," ",B43)</f>
        <v>A32 - A203-50</v>
      </c>
      <c r="D43" s="128" t="n">
        <v>3</v>
      </c>
      <c r="E43" s="0" t="n">
        <v>12</v>
      </c>
      <c r="F43" s="0" t="n">
        <v>200</v>
      </c>
      <c r="G43" s="0" t="n">
        <v>50</v>
      </c>
      <c r="H43" s="0" t="n">
        <v>150</v>
      </c>
      <c r="I43" s="129" t="str">
        <f aca="false">IF((MID(A43,1,1))="H","Histórica",IF(((MID(A43,1,1)))="A","Aislada",IF((MID(A43,1,1))="B","Pareada",IF((MID(A43,1,1))="C","Continua","Línea de Fábrica"))))</f>
        <v>Aislada</v>
      </c>
    </row>
    <row r="44" customFormat="false" ht="14.4" hidden="false" customHeight="false" outlineLevel="0" collapsed="false">
      <c r="A44" s="0" t="s">
        <v>202</v>
      </c>
      <c r="B44" s="0" t="s">
        <v>203</v>
      </c>
      <c r="C44" s="0" t="str">
        <f aca="false">CONCATENATE(A44," ","-"," ",B44)</f>
        <v>A33 - A604-50(PB)</v>
      </c>
      <c r="D44" s="128" t="n">
        <v>4</v>
      </c>
      <c r="E44" s="0" t="n">
        <v>16</v>
      </c>
      <c r="F44" s="0" t="n">
        <v>600</v>
      </c>
      <c r="G44" s="0" t="n">
        <v>50</v>
      </c>
      <c r="H44" s="0" t="n">
        <v>200</v>
      </c>
      <c r="I44" s="129" t="str">
        <f aca="false">IF((MID(A44,1,1))="H","Histórica",IF(((MID(A44,1,1)))="A","Aislada",IF((MID(A44,1,1))="B","Pareada",IF((MID(A44,1,1))="C","Continua","Línea de Fábrica"))))</f>
        <v>Aislada</v>
      </c>
    </row>
    <row r="45" customFormat="false" ht="14.4" hidden="false" customHeight="false" outlineLevel="0" collapsed="false">
      <c r="A45" s="0" t="s">
        <v>204</v>
      </c>
      <c r="B45" s="0" t="s">
        <v>205</v>
      </c>
      <c r="C45" s="0" t="str">
        <f aca="false">CONCATENATE(A45," ","-"," ",B45)</f>
        <v>A34 - A603-50</v>
      </c>
      <c r="D45" s="128" t="n">
        <v>3</v>
      </c>
      <c r="E45" s="0" t="n">
        <v>12</v>
      </c>
      <c r="F45" s="0" t="n">
        <v>600</v>
      </c>
      <c r="G45" s="0" t="n">
        <v>50</v>
      </c>
      <c r="H45" s="0" t="n">
        <v>150</v>
      </c>
      <c r="I45" s="129" t="str">
        <f aca="false">IF((MID(A45,1,1))="H","Histórica",IF(((MID(A45,1,1)))="A","Aislada",IF((MID(A45,1,1))="B","Pareada",IF((MID(A45,1,1))="C","Continua","Línea de Fábrica"))))</f>
        <v>Aislada</v>
      </c>
    </row>
    <row r="46" customFormat="false" ht="14.4" hidden="false" customHeight="false" outlineLevel="0" collapsed="false">
      <c r="A46" s="0" t="s">
        <v>206</v>
      </c>
      <c r="B46" s="0" t="s">
        <v>207</v>
      </c>
      <c r="C46" s="0" t="str">
        <f aca="false">CONCATENATE(A46," ","-"," ",B46)</f>
        <v>A35 - A404-50</v>
      </c>
      <c r="D46" s="128" t="n">
        <v>4</v>
      </c>
      <c r="E46" s="0" t="n">
        <v>16</v>
      </c>
      <c r="F46" s="0" t="n">
        <v>400</v>
      </c>
      <c r="G46" s="0" t="n">
        <v>50</v>
      </c>
      <c r="H46" s="0" t="n">
        <v>200</v>
      </c>
      <c r="I46" s="129" t="str">
        <f aca="false">IF((MID(A46,1,1))="H","Histórica",IF(((MID(A46,1,1)))="A","Aislada",IF((MID(A46,1,1))="B","Pareada",IF((MID(A46,1,1))="C","Continua","Línea de Fábrica"))))</f>
        <v>Aislada</v>
      </c>
    </row>
    <row r="47" customFormat="false" ht="14.4" hidden="false" customHeight="false" outlineLevel="0" collapsed="false">
      <c r="A47" s="0" t="s">
        <v>208</v>
      </c>
      <c r="B47" s="0" t="s">
        <v>209</v>
      </c>
      <c r="C47" s="0" t="str">
        <f aca="false">CONCATENATE(A47," ","-"," ",B47)</f>
        <v>A36 - A602-50(VU)</v>
      </c>
      <c r="D47" s="128" t="n">
        <v>2</v>
      </c>
      <c r="E47" s="0" t="n">
        <v>8</v>
      </c>
      <c r="F47" s="0" t="n">
        <v>600</v>
      </c>
      <c r="G47" s="0" t="n">
        <v>50</v>
      </c>
      <c r="H47" s="0" t="n">
        <v>100</v>
      </c>
      <c r="I47" s="129" t="str">
        <f aca="false">IF((MID(A47,1,1))="H","Histórica",IF(((MID(A47,1,1)))="A","Aislada",IF((MID(A47,1,1))="B","Pareada",IF((MID(A47,1,1))="C","Continua","Línea de Fábrica"))))</f>
        <v>Aislada</v>
      </c>
    </row>
    <row r="48" customFormat="false" ht="14.4" hidden="false" customHeight="false" outlineLevel="0" collapsed="false">
      <c r="A48" s="0" t="s">
        <v>210</v>
      </c>
      <c r="B48" s="0" t="s">
        <v>211</v>
      </c>
      <c r="C48" s="0" t="str">
        <f aca="false">CONCATENATE(A48," ","-"," ",B48)</f>
        <v>A37 - A1002-35(VU)</v>
      </c>
      <c r="D48" s="128" t="n">
        <v>2</v>
      </c>
      <c r="E48" s="0" t="n">
        <v>8</v>
      </c>
      <c r="F48" s="0" t="n">
        <v>1000</v>
      </c>
      <c r="G48" s="0" t="n">
        <v>35</v>
      </c>
      <c r="H48" s="0" t="n">
        <v>70</v>
      </c>
      <c r="I48" s="129" t="str">
        <f aca="false">IF((MID(A48,1,1))="H","Histórica",IF(((MID(A48,1,1)))="A","Aislada",IF((MID(A48,1,1))="B","Pareada",IF((MID(A48,1,1))="C","Continua","Línea de Fábrica"))))</f>
        <v>Aislada</v>
      </c>
    </row>
    <row r="49" customFormat="false" ht="14.4" hidden="false" customHeight="false" outlineLevel="0" collapsed="false">
      <c r="A49" s="0" t="s">
        <v>212</v>
      </c>
      <c r="B49" s="0" t="s">
        <v>213</v>
      </c>
      <c r="C49" s="0" t="str">
        <f aca="false">CONCATENATE(A49," ","-"," ",B49)</f>
        <v>A38 - A1002-35(VB)</v>
      </c>
      <c r="D49" s="128" t="n">
        <v>2</v>
      </c>
      <c r="E49" s="0" t="n">
        <v>8</v>
      </c>
      <c r="F49" s="0" t="n">
        <v>1000</v>
      </c>
      <c r="G49" s="0" t="n">
        <v>35</v>
      </c>
      <c r="H49" s="0" t="n">
        <v>70</v>
      </c>
      <c r="I49" s="129" t="str">
        <f aca="false">IF((MID(A49,1,1))="H","Histórica",IF(((MID(A49,1,1)))="A","Aislada",IF((MID(A49,1,1))="B","Pareada",IF((MID(A49,1,1))="C","Continua","Línea de Fábrica"))))</f>
        <v>Aislada</v>
      </c>
    </row>
    <row r="50" customFormat="false" ht="14.4" hidden="false" customHeight="false" outlineLevel="0" collapsed="false">
      <c r="A50" s="0" t="s">
        <v>214</v>
      </c>
      <c r="B50" s="0" t="s">
        <v>215</v>
      </c>
      <c r="C50" s="0" t="str">
        <f aca="false">CONCATENATE(A50," ","-"," ",B50)</f>
        <v>A39 - A1006-40</v>
      </c>
      <c r="D50" s="128" t="n">
        <v>6</v>
      </c>
      <c r="E50" s="0" t="n">
        <v>24</v>
      </c>
      <c r="F50" s="0" t="n">
        <v>1000</v>
      </c>
      <c r="G50" s="0" t="n">
        <v>40</v>
      </c>
      <c r="H50" s="0" t="n">
        <v>240</v>
      </c>
      <c r="I50" s="129" t="str">
        <f aca="false">IF((MID(A50,1,1))="H","Histórica",IF(((MID(A50,1,1)))="A","Aislada",IF((MID(A50,1,1))="B","Pareada",IF((MID(A50,1,1))="C","Continua","Línea de Fábrica"))))</f>
        <v>Aislada</v>
      </c>
    </row>
    <row r="51" customFormat="false" ht="14.4" hidden="false" customHeight="false" outlineLevel="0" collapsed="false">
      <c r="A51" s="0" t="s">
        <v>216</v>
      </c>
      <c r="B51" s="0" t="s">
        <v>217</v>
      </c>
      <c r="C51" s="0" t="str">
        <f aca="false">CONCATENATE(A51," ","-"," ",B51)</f>
        <v>A40 - A604-40</v>
      </c>
      <c r="D51" s="128" t="n">
        <v>4</v>
      </c>
      <c r="E51" s="0" t="n">
        <v>16</v>
      </c>
      <c r="F51" s="0" t="n">
        <v>600</v>
      </c>
      <c r="G51" s="0" t="n">
        <v>40</v>
      </c>
      <c r="H51" s="0" t="n">
        <v>160</v>
      </c>
      <c r="I51" s="129" t="str">
        <f aca="false">IF((MID(A51,1,1))="H","Histórica",IF(((MID(A51,1,1)))="A","Aislada",IF((MID(A51,1,1))="B","Pareada",IF((MID(A51,1,1))="C","Continua","Línea de Fábrica"))))</f>
        <v>Aislada</v>
      </c>
    </row>
    <row r="52" customFormat="false" ht="14.4" hidden="false" customHeight="false" outlineLevel="0" collapsed="false">
      <c r="A52" s="0" t="s">
        <v>218</v>
      </c>
      <c r="B52" s="0" t="s">
        <v>219</v>
      </c>
      <c r="C52" s="0" t="str">
        <f aca="false">CONCATENATE(A52," ","-"," ",B52)</f>
        <v>A41 - A1002-25</v>
      </c>
      <c r="D52" s="128" t="n">
        <v>2</v>
      </c>
      <c r="E52" s="0" t="n">
        <v>8</v>
      </c>
      <c r="F52" s="0" t="n">
        <v>1000</v>
      </c>
      <c r="G52" s="0" t="n">
        <v>25</v>
      </c>
      <c r="H52" s="0" t="n">
        <v>50</v>
      </c>
      <c r="I52" s="129" t="str">
        <f aca="false">IF((MID(A52,1,1))="H","Histórica",IF(((MID(A52,1,1)))="A","Aislada",IF((MID(A52,1,1))="B","Pareada",IF((MID(A52,1,1))="C","Continua","Línea de Fábrica"))))</f>
        <v>Aislada</v>
      </c>
    </row>
    <row r="53" customFormat="false" ht="14.4" hidden="false" customHeight="false" outlineLevel="0" collapsed="false">
      <c r="A53" s="0" t="s">
        <v>220</v>
      </c>
      <c r="B53" s="0" t="s">
        <v>221</v>
      </c>
      <c r="C53" s="0" t="str">
        <f aca="false">CONCATENATE(A53," ","-"," ",B53)</f>
        <v>A42 - A1252-5</v>
      </c>
      <c r="D53" s="128" t="n">
        <v>2</v>
      </c>
      <c r="E53" s="0" t="n">
        <v>8</v>
      </c>
      <c r="F53" s="0" t="n">
        <v>1250</v>
      </c>
      <c r="G53" s="0" t="n">
        <v>5</v>
      </c>
      <c r="H53" s="0" t="n">
        <v>10</v>
      </c>
      <c r="I53" s="129" t="str">
        <f aca="false">IF((MID(A53,1,1))="H","Histórica",IF(((MID(A53,1,1)))="A","Aislada",IF((MID(A53,1,1))="B","Pareada",IF((MID(A53,1,1))="C","Continua","Línea de Fábrica"))))</f>
        <v>Aislada</v>
      </c>
    </row>
    <row r="54" customFormat="false" ht="14.4" hidden="false" customHeight="false" outlineLevel="0" collapsed="false">
      <c r="A54" s="0" t="s">
        <v>222</v>
      </c>
      <c r="B54" s="0" t="s">
        <v>223</v>
      </c>
      <c r="C54" s="0" t="str">
        <f aca="false">CONCATENATE(A54," ","-"," ",B54)</f>
        <v>A43 - A2502-5</v>
      </c>
      <c r="D54" s="128" t="n">
        <v>2</v>
      </c>
      <c r="E54" s="0" t="n">
        <v>8</v>
      </c>
      <c r="F54" s="0" t="n">
        <v>2500</v>
      </c>
      <c r="G54" s="0" t="n">
        <v>5</v>
      </c>
      <c r="H54" s="0" t="n">
        <v>10</v>
      </c>
      <c r="I54" s="129" t="str">
        <f aca="false">IF((MID(A54,1,1))="H","Histórica",IF(((MID(A54,1,1)))="A","Aislada",IF((MID(A54,1,1))="B","Pareada",IF((MID(A54,1,1))="C","Continua","Línea de Fábrica"))))</f>
        <v>Aislada</v>
      </c>
    </row>
    <row r="55" customFormat="false" ht="14.4" hidden="false" customHeight="false" outlineLevel="0" collapsed="false">
      <c r="A55" s="0" t="s">
        <v>224</v>
      </c>
      <c r="B55" s="0" t="s">
        <v>225</v>
      </c>
      <c r="C55" s="0" t="str">
        <f aca="false">CONCATENATE(A55," ","-"," ",B55)</f>
        <v>A44 - A5001-2.5</v>
      </c>
      <c r="D55" s="128" t="n">
        <v>1</v>
      </c>
      <c r="E55" s="0" t="n">
        <v>4</v>
      </c>
      <c r="F55" s="0" t="n">
        <v>5000</v>
      </c>
      <c r="G55" s="0" t="s">
        <v>226</v>
      </c>
      <c r="H55" s="0" t="s">
        <v>226</v>
      </c>
      <c r="I55" s="129" t="str">
        <f aca="false">IF((MID(A55,1,1))="H","Histórica",IF(((MID(A55,1,1)))="A","Aislada",IF((MID(A55,1,1))="B","Pareada",IF((MID(A55,1,1))="C","Continua","Línea de Fábrica"))))</f>
        <v>Aislada</v>
      </c>
    </row>
    <row r="56" customFormat="false" ht="14.4" hidden="false" customHeight="false" outlineLevel="0" collapsed="false">
      <c r="A56" s="0" t="s">
        <v>227</v>
      </c>
      <c r="B56" s="0" t="s">
        <v>228</v>
      </c>
      <c r="C56" s="0" t="str">
        <f aca="false">CONCATENATE(A56," ","-"," ",B56)</f>
        <v>A45 - A804i-70</v>
      </c>
      <c r="D56" s="128" t="n">
        <v>4</v>
      </c>
      <c r="E56" s="0" t="n">
        <v>16</v>
      </c>
      <c r="F56" s="0" t="n">
        <v>800</v>
      </c>
      <c r="G56" s="0" t="n">
        <v>70</v>
      </c>
      <c r="H56" s="0" t="n">
        <v>280</v>
      </c>
      <c r="I56" s="129" t="str">
        <f aca="false">IF((MID(A56,1,1))="H","Histórica",IF(((MID(A56,1,1)))="A","Aislada",IF((MID(A56,1,1))="B","Pareada",IF((MID(A56,1,1))="C","Continua","Línea de Fábrica"))))</f>
        <v>Aislada</v>
      </c>
    </row>
    <row r="57" customFormat="false" ht="14.4" hidden="false" customHeight="false" outlineLevel="0" collapsed="false">
      <c r="A57" s="0" t="s">
        <v>229</v>
      </c>
      <c r="B57" s="0" t="s">
        <v>230</v>
      </c>
      <c r="C57" s="0" t="str">
        <f aca="false">CONCATENATE(A57," ","-"," ",B57)</f>
        <v>A46 - A5004i-75</v>
      </c>
      <c r="D57" s="128" t="n">
        <v>4</v>
      </c>
      <c r="E57" s="0" t="n">
        <v>16</v>
      </c>
      <c r="F57" s="0" t="n">
        <v>5000</v>
      </c>
      <c r="G57" s="0" t="n">
        <v>75</v>
      </c>
      <c r="H57" s="0" t="n">
        <v>300</v>
      </c>
      <c r="I57" s="129" t="str">
        <f aca="false">IF((MID(A57,1,1))="H","Histórica",IF(((MID(A57,1,1)))="A","Aislada",IF((MID(A57,1,1))="B","Pareada",IF((MID(A57,1,1))="C","Continua","Línea de Fábrica"))))</f>
        <v>Aislada</v>
      </c>
    </row>
    <row r="58" customFormat="false" ht="14.4" hidden="false" customHeight="false" outlineLevel="0" collapsed="false">
      <c r="A58" s="0" t="s">
        <v>231</v>
      </c>
      <c r="B58" s="0" t="s">
        <v>232</v>
      </c>
      <c r="C58" s="0" t="str">
        <f aca="false">CONCATENATE(A58," ","-"," ",B58)</f>
        <v>A47 - A10004i-75</v>
      </c>
      <c r="D58" s="128" t="n">
        <v>4</v>
      </c>
      <c r="E58" s="0" t="n">
        <v>16</v>
      </c>
      <c r="F58" s="0" t="n">
        <v>10000</v>
      </c>
      <c r="G58" s="0" t="n">
        <v>75</v>
      </c>
      <c r="H58" s="0" t="n">
        <v>300</v>
      </c>
      <c r="I58" s="129" t="str">
        <f aca="false">IF((MID(A58,1,1))="H","Histórica",IF(((MID(A58,1,1)))="A","Aislada",IF((MID(A58,1,1))="B","Pareada",IF((MID(A58,1,1))="C","Continua","Línea de Fábrica"))))</f>
        <v>Aislada</v>
      </c>
    </row>
    <row r="59" customFormat="false" ht="14.4" hidden="false" customHeight="false" outlineLevel="0" collapsed="false">
      <c r="A59" s="0" t="s">
        <v>233</v>
      </c>
      <c r="B59" s="0" t="s">
        <v>234</v>
      </c>
      <c r="C59" s="0" t="str">
        <f aca="false">CONCATENATE(A59," ","-"," ",B59)</f>
        <v>A48 - A20004i-70</v>
      </c>
      <c r="D59" s="128" t="n">
        <v>4</v>
      </c>
      <c r="E59" s="0" t="n">
        <v>16</v>
      </c>
      <c r="F59" s="0" t="n">
        <v>20000</v>
      </c>
      <c r="G59" s="0" t="n">
        <v>70</v>
      </c>
      <c r="H59" s="0" t="n">
        <v>280</v>
      </c>
      <c r="I59" s="129" t="str">
        <f aca="false">IF((MID(A59,1,1))="H","Histórica",IF(((MID(A59,1,1)))="A","Aislada",IF((MID(A59,1,1))="B","Pareada",IF((MID(A59,1,1))="C","Continua","Línea de Fábrica"))))</f>
        <v>Aislada</v>
      </c>
    </row>
    <row r="60" customFormat="false" ht="14.4" hidden="false" customHeight="false" outlineLevel="0" collapsed="false">
      <c r="A60" s="0" t="s">
        <v>235</v>
      </c>
      <c r="B60" s="0" t="s">
        <v>236</v>
      </c>
      <c r="C60" s="0" t="str">
        <f aca="false">CONCATENATE(A60," ","-"," ",B60)</f>
        <v>A49 - A10002-5</v>
      </c>
      <c r="D60" s="128" t="n">
        <v>2</v>
      </c>
      <c r="E60" s="0" t="n">
        <v>8</v>
      </c>
      <c r="F60" s="0" t="n">
        <v>10000</v>
      </c>
      <c r="G60" s="0" t="n">
        <v>5</v>
      </c>
      <c r="H60" s="0" t="n">
        <v>10</v>
      </c>
      <c r="I60" s="129" t="str">
        <f aca="false">IF((MID(A60,1,1))="H","Histórica",IF(((MID(A60,1,1)))="A","Aislada",IF((MID(A60,1,1))="B","Pareada",IF((MID(A60,1,1))="C","Continua","Línea de Fábrica"))))</f>
        <v>Aislada</v>
      </c>
    </row>
    <row r="61" customFormat="false" ht="14.4" hidden="false" customHeight="false" outlineLevel="0" collapsed="false">
      <c r="A61" s="0" t="s">
        <v>237</v>
      </c>
      <c r="B61" s="0" t="s">
        <v>163</v>
      </c>
      <c r="C61" s="0" t="str">
        <f aca="false">CONCATENATE(A61," ","-"," ",B61)</f>
        <v>A50 - A804i-60</v>
      </c>
      <c r="D61" s="128" t="n">
        <v>4</v>
      </c>
      <c r="E61" s="0" t="n">
        <v>16</v>
      </c>
      <c r="F61" s="0" t="n">
        <v>800</v>
      </c>
      <c r="G61" s="0" t="n">
        <v>60</v>
      </c>
      <c r="H61" s="0" t="n">
        <v>240</v>
      </c>
      <c r="I61" s="129" t="str">
        <f aca="false">IF((MID(A61,1,1))="H","Histórica",IF(((MID(A61,1,1)))="A","Aislada",IF((MID(A61,1,1))="B","Pareada",IF((MID(A61,1,1))="C","Continua","Línea de Fábrica"))))</f>
        <v>Aislada</v>
      </c>
    </row>
    <row r="62" customFormat="false" ht="14.4" hidden="false" customHeight="false" outlineLevel="0" collapsed="false">
      <c r="A62" s="0" t="s">
        <v>238</v>
      </c>
      <c r="B62" s="0" t="s">
        <v>239</v>
      </c>
      <c r="C62" s="0" t="str">
        <f aca="false">CONCATENATE(A62," ","-"," ",B62)</f>
        <v>A51 - A6004i-70</v>
      </c>
      <c r="D62" s="128" t="n">
        <v>4</v>
      </c>
      <c r="E62" s="0" t="n">
        <v>16</v>
      </c>
      <c r="F62" s="0" t="n">
        <v>6000</v>
      </c>
      <c r="G62" s="0" t="n">
        <v>70</v>
      </c>
      <c r="H62" s="0" t="n">
        <v>280</v>
      </c>
      <c r="I62" s="129" t="str">
        <f aca="false">IF((MID(A62,1,1))="H","Histórica",IF(((MID(A62,1,1)))="A","Aislada",IF((MID(A62,1,1))="B","Pareada",IF((MID(A62,1,1))="C","Continua","Línea de Fábrica"))))</f>
        <v>Aislada</v>
      </c>
    </row>
    <row r="63" customFormat="false" ht="14.4" hidden="false" customHeight="false" outlineLevel="0" collapsed="false">
      <c r="A63" s="0" t="s">
        <v>240</v>
      </c>
      <c r="B63" s="0" t="s">
        <v>241</v>
      </c>
      <c r="C63" s="0" t="str">
        <f aca="false">CONCATENATE(A63," ","-"," ",B63)</f>
        <v>A52 - A2504i-70</v>
      </c>
      <c r="D63" s="128" t="n">
        <v>4</v>
      </c>
      <c r="E63" s="0" t="n">
        <v>16</v>
      </c>
      <c r="F63" s="0" t="n">
        <v>2500</v>
      </c>
      <c r="G63" s="0" t="n">
        <v>70</v>
      </c>
      <c r="H63" s="0" t="n">
        <v>280</v>
      </c>
      <c r="I63" s="129" t="str">
        <f aca="false">IF((MID(A63,1,1))="H","Histórica",IF(((MID(A63,1,1)))="A","Aislada",IF((MID(A63,1,1))="B","Pareada",IF((MID(A63,1,1))="C","Continua","Línea de Fábrica"))))</f>
        <v>Aislada</v>
      </c>
    </row>
    <row r="64" customFormat="false" ht="14.4" hidden="false" customHeight="false" outlineLevel="0" collapsed="false">
      <c r="A64" s="0" t="s">
        <v>242</v>
      </c>
      <c r="B64" s="0" t="s">
        <v>243</v>
      </c>
      <c r="C64" s="0" t="str">
        <f aca="false">CONCATENATE(A64," ","-"," ",B64)</f>
        <v>A53 - A10016-25</v>
      </c>
      <c r="D64" s="128" t="n">
        <v>16</v>
      </c>
      <c r="E64" s="0" t="n">
        <v>48</v>
      </c>
      <c r="F64" s="0" t="n">
        <v>10000</v>
      </c>
      <c r="G64" s="0" t="n">
        <v>25</v>
      </c>
      <c r="H64" s="0" t="n">
        <v>400</v>
      </c>
      <c r="I64" s="129" t="str">
        <f aca="false">IF((MID(A64,1,1))="H","Histórica",IF(((MID(A64,1,1)))="A","Aislada",IF((MID(A64,1,1))="B","Pareada",IF((MID(A64,1,1))="C","Continua","Línea de Fábrica"))))</f>
        <v>Aislada</v>
      </c>
    </row>
    <row r="65" customFormat="false" ht="14.4" hidden="false" customHeight="false" outlineLevel="0" collapsed="false">
      <c r="A65" s="0" t="s">
        <v>244</v>
      </c>
      <c r="B65" s="0" t="s">
        <v>245</v>
      </c>
      <c r="C65" s="0" t="str">
        <f aca="false">CONCATENATE(A65," ","-"," ",B65)</f>
        <v>A54 - A10012-25</v>
      </c>
      <c r="D65" s="128" t="n">
        <v>12</v>
      </c>
      <c r="E65" s="0" t="n">
        <v>36</v>
      </c>
      <c r="F65" s="0" t="n">
        <v>10000</v>
      </c>
      <c r="G65" s="0" t="n">
        <v>25</v>
      </c>
      <c r="H65" s="0" t="n">
        <v>300</v>
      </c>
      <c r="I65" s="129" t="str">
        <f aca="false">IF((MID(A65,1,1))="H","Histórica",IF(((MID(A65,1,1)))="A","Aislada",IF((MID(A65,1,1))="B","Pareada",IF((MID(A65,1,1))="C","Continua","Línea de Fábrica"))))</f>
        <v>Aislada</v>
      </c>
    </row>
    <row r="66" customFormat="false" ht="14.4" hidden="false" customHeight="false" outlineLevel="0" collapsed="false">
      <c r="A66" s="0" t="s">
        <v>246</v>
      </c>
      <c r="B66" s="0" t="s">
        <v>247</v>
      </c>
      <c r="C66" s="0" t="str">
        <f aca="false">CONCATENATE(A66," ","-"," ",B66)</f>
        <v>A55 - A10008-25</v>
      </c>
      <c r="D66" s="128" t="n">
        <v>8</v>
      </c>
      <c r="E66" s="0" t="n">
        <v>24</v>
      </c>
      <c r="F66" s="0" t="n">
        <v>10000</v>
      </c>
      <c r="G66" s="0" t="n">
        <v>25</v>
      </c>
      <c r="H66" s="0" t="n">
        <v>200</v>
      </c>
      <c r="I66" s="129" t="str">
        <f aca="false">IF((MID(A66,1,1))="H","Histórica",IF(((MID(A66,1,1)))="A","Aislada",IF((MID(A66,1,1))="B","Pareada",IF((MID(A66,1,1))="C","Continua","Línea de Fábrica"))))</f>
        <v>Aislada</v>
      </c>
    </row>
    <row r="67" customFormat="false" ht="14.4" hidden="false" customHeight="false" outlineLevel="0" collapsed="false">
      <c r="A67" s="0" t="s">
        <v>248</v>
      </c>
      <c r="B67" s="0" t="s">
        <v>249</v>
      </c>
      <c r="C67" s="0" t="str">
        <f aca="false">CONCATENATE(A67," ","-"," ",B67)</f>
        <v>A56 - A5008-25</v>
      </c>
      <c r="D67" s="128" t="n">
        <v>8</v>
      </c>
      <c r="E67" s="0" t="n">
        <v>24</v>
      </c>
      <c r="F67" s="0" t="n">
        <v>5000</v>
      </c>
      <c r="G67" s="0" t="n">
        <v>25</v>
      </c>
      <c r="H67" s="0" t="n">
        <v>200</v>
      </c>
      <c r="I67" s="129" t="str">
        <f aca="false">IF((MID(A67,1,1))="H","Histórica",IF(((MID(A67,1,1)))="A","Aislada",IF((MID(A67,1,1))="B","Pareada",IF((MID(A67,1,1))="C","Continua","Línea de Fábrica"))))</f>
        <v>Aislada</v>
      </c>
    </row>
    <row r="68" customFormat="false" ht="14.4" hidden="false" customHeight="false" outlineLevel="0" collapsed="false">
      <c r="A68" s="0" t="s">
        <v>250</v>
      </c>
      <c r="B68" s="0" t="s">
        <v>251</v>
      </c>
      <c r="C68" s="0" t="str">
        <f aca="false">CONCATENATE(A68," ","-"," ",B68)</f>
        <v>A57 - A5012-25</v>
      </c>
      <c r="D68" s="128" t="n">
        <v>12</v>
      </c>
      <c r="E68" s="0" t="n">
        <v>36</v>
      </c>
      <c r="F68" s="0" t="n">
        <v>5000</v>
      </c>
      <c r="G68" s="0" t="n">
        <v>25</v>
      </c>
      <c r="H68" s="0" t="n">
        <v>300</v>
      </c>
      <c r="I68" s="129" t="str">
        <f aca="false">IF((MID(A68,1,1))="H","Histórica",IF(((MID(A68,1,1)))="A","Aislada",IF((MID(A68,1,1))="B","Pareada",IF((MID(A68,1,1))="C","Continua","Línea de Fábrica"))))</f>
        <v>Aislada</v>
      </c>
    </row>
    <row r="69" customFormat="false" ht="14.4" hidden="false" customHeight="false" outlineLevel="0" collapsed="false">
      <c r="A69" s="0" t="s">
        <v>252</v>
      </c>
      <c r="B69" s="0" t="s">
        <v>253</v>
      </c>
      <c r="C69" s="0" t="str">
        <f aca="false">CONCATENATE(A69," ","-"," ",B69)</f>
        <v>A58 - A606-35</v>
      </c>
      <c r="D69" s="128" t="n">
        <v>6</v>
      </c>
      <c r="E69" s="0" t="n">
        <v>18</v>
      </c>
      <c r="F69" s="0" t="n">
        <v>600</v>
      </c>
      <c r="G69" s="0" t="n">
        <v>35</v>
      </c>
      <c r="H69" s="0" t="n">
        <v>210</v>
      </c>
      <c r="I69" s="129" t="str">
        <f aca="false">IF((MID(A69,1,1))="H","Histórica",IF(((MID(A69,1,1)))="A","Aislada",IF((MID(A69,1,1))="B","Pareada",IF((MID(A69,1,1))="C","Continua","Línea de Fábrica"))))</f>
        <v>Aislada</v>
      </c>
    </row>
    <row r="70" customFormat="false" ht="14.4" hidden="false" customHeight="false" outlineLevel="0" collapsed="false">
      <c r="A70" s="0" t="s">
        <v>254</v>
      </c>
      <c r="B70" s="0" t="s">
        <v>255</v>
      </c>
      <c r="C70" s="0" t="str">
        <f aca="false">CONCATENATE(A70," ","-"," ",B70)</f>
        <v>A59 - A1006-35</v>
      </c>
      <c r="D70" s="128" t="n">
        <v>6</v>
      </c>
      <c r="E70" s="0" t="n">
        <v>18</v>
      </c>
      <c r="F70" s="0" t="n">
        <v>1000</v>
      </c>
      <c r="G70" s="0" t="n">
        <v>35</v>
      </c>
      <c r="H70" s="0" t="n">
        <v>210</v>
      </c>
      <c r="I70" s="129" t="str">
        <f aca="false">IF((MID(A70,1,1))="H","Histórica",IF(((MID(A70,1,1)))="A","Aislada",IF((MID(A70,1,1))="B","Pareada",IF((MID(A70,1,1))="C","Continua","Línea de Fábrica"))))</f>
        <v>Aislada</v>
      </c>
    </row>
    <row r="71" customFormat="false" ht="14.4" hidden="false" customHeight="false" outlineLevel="0" collapsed="false">
      <c r="A71" s="0" t="s">
        <v>256</v>
      </c>
      <c r="B71" s="0" t="s">
        <v>257</v>
      </c>
      <c r="C71" s="0" t="str">
        <f aca="false">CONCATENATE(A71," ","-"," ",B71)</f>
        <v>A60 - A1008-35</v>
      </c>
      <c r="D71" s="128" t="n">
        <v>8</v>
      </c>
      <c r="E71" s="0" t="n">
        <v>24</v>
      </c>
      <c r="F71" s="0" t="n">
        <v>1000</v>
      </c>
      <c r="G71" s="0" t="n">
        <v>35</v>
      </c>
      <c r="H71" s="0" t="n">
        <v>280</v>
      </c>
      <c r="I71" s="129" t="str">
        <f aca="false">IF((MID(A71,1,1))="H","Histórica",IF(((MID(A71,1,1)))="A","Aislada",IF((MID(A71,1,1))="B","Pareada",IF((MID(A71,1,1))="C","Continua","Línea de Fábrica"))))</f>
        <v>Aislada</v>
      </c>
    </row>
    <row r="72" customFormat="false" ht="14.4" hidden="false" customHeight="false" outlineLevel="0" collapsed="false">
      <c r="A72" s="0" t="s">
        <v>258</v>
      </c>
      <c r="B72" s="0" t="s">
        <v>259</v>
      </c>
      <c r="C72" s="0" t="str">
        <f aca="false">CONCATENATE(A72," ","-"," ",B72)</f>
        <v>A61 - A1010-35</v>
      </c>
      <c r="D72" s="128" t="n">
        <v>10</v>
      </c>
      <c r="E72" s="0" t="n">
        <v>30</v>
      </c>
      <c r="F72" s="0" t="n">
        <v>1000</v>
      </c>
      <c r="G72" s="0" t="n">
        <v>35</v>
      </c>
      <c r="H72" s="0" t="n">
        <v>350</v>
      </c>
      <c r="I72" s="129" t="str">
        <f aca="false">IF((MID(A72,1,1))="H","Histórica",IF(((MID(A72,1,1)))="A","Aislada",IF((MID(A72,1,1))="B","Pareada",IF((MID(A72,1,1))="C","Continua","Línea de Fábrica"))))</f>
        <v>Aislada</v>
      </c>
    </row>
    <row r="73" customFormat="false" ht="14.4" hidden="false" customHeight="false" outlineLevel="0" collapsed="false">
      <c r="A73" s="0" t="s">
        <v>260</v>
      </c>
      <c r="B73" s="0" t="s">
        <v>261</v>
      </c>
      <c r="C73" s="0" t="str">
        <f aca="false">CONCATENATE(A73," ","-"," ",B73)</f>
        <v>A62 - A2025-35</v>
      </c>
      <c r="D73" s="128" t="n">
        <v>25</v>
      </c>
      <c r="E73" s="0" t="n">
        <v>75</v>
      </c>
      <c r="F73" s="0" t="n">
        <v>2000</v>
      </c>
      <c r="G73" s="0" t="n">
        <v>35</v>
      </c>
      <c r="H73" s="0" t="n">
        <v>875</v>
      </c>
      <c r="I73" s="129" t="str">
        <f aca="false">IF((MID(A73,1,1))="H","Histórica",IF(((MID(A73,1,1)))="A","Aislada",IF((MID(A73,1,1))="B","Pareada",IF((MID(A73,1,1))="C","Continua","Línea de Fábrica"))))</f>
        <v>Aislada</v>
      </c>
    </row>
    <row r="74" customFormat="false" ht="14.4" hidden="false" customHeight="false" outlineLevel="0" collapsed="false">
      <c r="A74" s="0" t="s">
        <v>262</v>
      </c>
      <c r="B74" s="0" t="s">
        <v>263</v>
      </c>
      <c r="C74" s="0" t="str">
        <f aca="false">CONCATENATE(A74," ","-"," ",B74)</f>
        <v>A63 - A5010-25</v>
      </c>
      <c r="D74" s="128" t="n">
        <v>10</v>
      </c>
      <c r="E74" s="0" t="n">
        <v>30</v>
      </c>
      <c r="F74" s="0" t="n">
        <v>5000</v>
      </c>
      <c r="G74" s="0" t="n">
        <v>25</v>
      </c>
      <c r="H74" s="0" t="n">
        <v>250</v>
      </c>
      <c r="I74" s="129" t="str">
        <f aca="false">IF((MID(A74,1,1))="H","Histórica",IF(((MID(A74,1,1)))="A","Aislada",IF((MID(A74,1,1))="B","Pareada",IF((MID(A74,1,1))="C","Continua","Línea de Fábrica"))))</f>
        <v>Aislada</v>
      </c>
    </row>
    <row r="75" customFormat="false" ht="14.4" hidden="false" customHeight="false" outlineLevel="0" collapsed="false">
      <c r="A75" s="0" t="s">
        <v>264</v>
      </c>
      <c r="B75" s="0" t="s">
        <v>265</v>
      </c>
      <c r="C75" s="0" t="str">
        <f aca="false">CONCATENATE(A75," ","-"," ",B75)</f>
        <v>A64 - A5016-25</v>
      </c>
      <c r="D75" s="128" t="n">
        <v>16</v>
      </c>
      <c r="E75" s="0" t="n">
        <v>48</v>
      </c>
      <c r="F75" s="0" t="n">
        <v>5000</v>
      </c>
      <c r="G75" s="0" t="n">
        <v>25</v>
      </c>
      <c r="H75" s="0" t="n">
        <v>400</v>
      </c>
      <c r="I75" s="129" t="str">
        <f aca="false">IF((MID(A75,1,1))="H","Histórica",IF(((MID(A75,1,1)))="A","Aislada",IF((MID(A75,1,1))="B","Pareada",IF((MID(A75,1,1))="C","Continua","Línea de Fábrica"))))</f>
        <v>Aislada</v>
      </c>
    </row>
    <row r="76" customFormat="false" ht="14.4" hidden="false" customHeight="false" outlineLevel="0" collapsed="false">
      <c r="A76" s="0" t="s">
        <v>266</v>
      </c>
      <c r="B76" s="0" t="s">
        <v>267</v>
      </c>
      <c r="C76" s="0" t="str">
        <f aca="false">CONCATENATE(A76," ","-"," ",B76)</f>
        <v>A65 - A5020-25</v>
      </c>
      <c r="D76" s="128" t="n">
        <v>20</v>
      </c>
      <c r="E76" s="0" t="n">
        <v>60</v>
      </c>
      <c r="F76" s="0" t="n">
        <v>5000</v>
      </c>
      <c r="G76" s="0" t="n">
        <v>25</v>
      </c>
      <c r="H76" s="0" t="n">
        <v>500</v>
      </c>
      <c r="I76" s="129" t="str">
        <f aca="false">IF((MID(A76,1,1))="H","Histórica",IF(((MID(A76,1,1)))="A","Aislada",IF((MID(A76,1,1))="B","Pareada",IF((MID(A76,1,1))="C","Continua","Línea de Fábrica"))))</f>
        <v>Aislada</v>
      </c>
    </row>
    <row r="77" customFormat="false" ht="14.4" hidden="false" customHeight="false" outlineLevel="0" collapsed="false">
      <c r="A77" s="0" t="s">
        <v>268</v>
      </c>
      <c r="B77" s="0" t="s">
        <v>269</v>
      </c>
      <c r="C77" s="0" t="str">
        <f aca="false">CONCATENATE(A77," ","-"," ",B77)</f>
        <v>A66 - A5030-25</v>
      </c>
      <c r="D77" s="128" t="n">
        <v>30</v>
      </c>
      <c r="E77" s="0" t="n">
        <v>90</v>
      </c>
      <c r="F77" s="0" t="n">
        <v>5000</v>
      </c>
      <c r="G77" s="0" t="n">
        <v>25</v>
      </c>
      <c r="H77" s="0" t="n">
        <v>750</v>
      </c>
      <c r="I77" s="129" t="str">
        <f aca="false">IF((MID(A77,1,1))="H","Histórica",IF(((MID(A77,1,1)))="A","Aislada",IF((MID(A77,1,1))="B","Pareada",IF((MID(A77,1,1))="C","Continua","Línea de Fábrica"))))</f>
        <v>Aislada</v>
      </c>
    </row>
    <row r="78" customFormat="false" ht="14.4" hidden="false" customHeight="false" outlineLevel="0" collapsed="false">
      <c r="A78" s="0" t="s">
        <v>270</v>
      </c>
      <c r="B78" s="0" t="s">
        <v>271</v>
      </c>
      <c r="C78" s="0" t="str">
        <f aca="false">CONCATENATE(A78," ","-"," ",B78)</f>
        <v>A67 - A608-35</v>
      </c>
      <c r="D78" s="128" t="n">
        <v>8</v>
      </c>
      <c r="E78" s="0" t="n">
        <v>24</v>
      </c>
      <c r="F78" s="0" t="n">
        <v>600</v>
      </c>
      <c r="G78" s="0" t="n">
        <v>35</v>
      </c>
      <c r="H78" s="0" t="n">
        <v>280</v>
      </c>
      <c r="I78" s="129" t="str">
        <f aca="false">IF((MID(A78,1,1))="H","Histórica",IF(((MID(A78,1,1)))="A","Aislada",IF((MID(A78,1,1))="B","Pareada",IF((MID(A78,1,1))="C","Continua","Línea de Fábrica"))))</f>
        <v>Aislada</v>
      </c>
    </row>
    <row r="79" customFormat="false" ht="14.4" hidden="false" customHeight="false" outlineLevel="0" collapsed="false">
      <c r="A79" s="0" t="s">
        <v>272</v>
      </c>
      <c r="B79" s="0" t="s">
        <v>273</v>
      </c>
      <c r="C79" s="0" t="str">
        <f aca="false">CONCATENATE(A79," ","-"," ",B79)</f>
        <v>A68 - A810-35</v>
      </c>
      <c r="D79" s="128" t="n">
        <v>10</v>
      </c>
      <c r="E79" s="0" t="n">
        <v>30</v>
      </c>
      <c r="F79" s="0" t="n">
        <v>800</v>
      </c>
      <c r="G79" s="0" t="n">
        <v>35</v>
      </c>
      <c r="H79" s="0" t="n">
        <v>350</v>
      </c>
      <c r="I79" s="129" t="str">
        <f aca="false">IF((MID(A79,1,1))="H","Histórica",IF(((MID(A79,1,1)))="A","Aislada",IF((MID(A79,1,1))="B","Pareada",IF((MID(A79,1,1))="C","Continua","Línea de Fábrica"))))</f>
        <v>Aislada</v>
      </c>
    </row>
    <row r="80" customFormat="false" ht="14.4" hidden="false" customHeight="false" outlineLevel="0" collapsed="false">
      <c r="A80" s="0" t="s">
        <v>274</v>
      </c>
      <c r="B80" s="0" t="s">
        <v>275</v>
      </c>
      <c r="C80" s="0" t="str">
        <f aca="false">CONCATENATE(A80," ","-"," ",B80)</f>
        <v>A69 - A812-35</v>
      </c>
      <c r="D80" s="128" t="n">
        <v>12</v>
      </c>
      <c r="E80" s="0" t="n">
        <v>36</v>
      </c>
      <c r="F80" s="0" t="n">
        <v>800</v>
      </c>
      <c r="G80" s="0" t="n">
        <v>35</v>
      </c>
      <c r="H80" s="0" t="n">
        <v>420</v>
      </c>
      <c r="I80" s="129" t="str">
        <f aca="false">IF((MID(A80,1,1))="H","Histórica",IF(((MID(A80,1,1)))="A","Aislada",IF((MID(A80,1,1))="B","Pareada",IF((MID(A80,1,1))="C","Continua","Línea de Fábrica"))))</f>
        <v>Aislada</v>
      </c>
    </row>
    <row r="81" customFormat="false" ht="14.4" hidden="false" customHeight="false" outlineLevel="0" collapsed="false">
      <c r="A81" s="0" t="s">
        <v>276</v>
      </c>
      <c r="B81" s="0" t="s">
        <v>277</v>
      </c>
      <c r="C81" s="0" t="str">
        <f aca="false">CONCATENATE(A81," ","-"," ",B81)</f>
        <v>A70 - A20004i-75</v>
      </c>
      <c r="D81" s="128" t="n">
        <v>4</v>
      </c>
      <c r="E81" s="0" t="n">
        <v>5</v>
      </c>
      <c r="F81" s="0" t="n">
        <v>20000</v>
      </c>
      <c r="G81" s="0" t="n">
        <v>75</v>
      </c>
      <c r="H81" s="0" t="n">
        <v>300</v>
      </c>
      <c r="I81" s="129" t="str">
        <f aca="false">IF((MID(A81,1,1))="H","Histórica",IF(((MID(A81,1,1)))="A","Aislada",IF((MID(A81,1,1))="B","Pareada",IF((MID(A81,1,1))="C","Continua","Línea de Fábrica"))))</f>
        <v>Aislada</v>
      </c>
    </row>
    <row r="82" customFormat="false" ht="14.4" hidden="false" customHeight="false" outlineLevel="0" collapsed="false">
      <c r="A82" s="0" t="s">
        <v>278</v>
      </c>
      <c r="B82" s="0" t="s">
        <v>279</v>
      </c>
      <c r="C82" s="0" t="str">
        <f aca="false">CONCATENATE(A82," ","-"," ",B82)</f>
        <v>A71 - A10010-20</v>
      </c>
      <c r="D82" s="128" t="n">
        <v>10</v>
      </c>
      <c r="E82" s="0" t="n">
        <v>40</v>
      </c>
      <c r="F82" s="0" t="n">
        <v>10000</v>
      </c>
      <c r="G82" s="0" t="n">
        <v>20</v>
      </c>
      <c r="H82" s="0" t="n">
        <v>200</v>
      </c>
      <c r="I82" s="129" t="str">
        <f aca="false">IF((MID(A82,1,1))="H","Histórica",IF(((MID(A82,1,1)))="A","Aislada",IF((MID(A82,1,1))="B","Pareada",IF((MID(A82,1,1))="C","Continua","Línea de Fábrica"))))</f>
        <v>Aislada</v>
      </c>
    </row>
    <row r="83" customFormat="false" ht="14.4" hidden="false" customHeight="false" outlineLevel="0" collapsed="false">
      <c r="A83" s="0" t="s">
        <v>280</v>
      </c>
      <c r="B83" s="0" t="s">
        <v>281</v>
      </c>
      <c r="C83" s="0" t="str">
        <f aca="false">CONCATENATE(A83," ","-"," ",B83)</f>
        <v>A72 - A10014-25</v>
      </c>
      <c r="D83" s="128" t="n">
        <v>14</v>
      </c>
      <c r="E83" s="0" t="n">
        <v>56</v>
      </c>
      <c r="F83" s="0" t="n">
        <v>10000</v>
      </c>
      <c r="G83" s="0" t="n">
        <v>25</v>
      </c>
      <c r="H83" s="0" t="n">
        <v>350</v>
      </c>
      <c r="I83" s="129" t="str">
        <f aca="false">IF((MID(A83,1,1))="H","Histórica",IF(((MID(A83,1,1)))="A","Aislada",IF((MID(A83,1,1))="B","Pareada",IF((MID(A83,1,1))="C","Continua","Línea de Fábrica"))))</f>
        <v>Aislada</v>
      </c>
    </row>
    <row r="84" customFormat="false" ht="14.4" hidden="false" customHeight="false" outlineLevel="0" collapsed="false">
      <c r="A84" s="0" t="s">
        <v>282</v>
      </c>
      <c r="B84" s="0" t="s">
        <v>283</v>
      </c>
      <c r="C84" s="0" t="str">
        <f aca="false">CONCATENATE(A84," ","-"," ",B84)</f>
        <v>A73 - A10006-25</v>
      </c>
      <c r="D84" s="128" t="n">
        <v>6</v>
      </c>
      <c r="E84" s="0" t="n">
        <v>24</v>
      </c>
      <c r="F84" s="0" t="n">
        <v>10000</v>
      </c>
      <c r="G84" s="0" t="n">
        <v>25</v>
      </c>
      <c r="H84" s="0" t="n">
        <v>150</v>
      </c>
      <c r="I84" s="129" t="str">
        <f aca="false">IF((MID(A84,1,1))="H","Histórica",IF(((MID(A84,1,1)))="A","Aislada",IF((MID(A84,1,1))="B","Pareada",IF((MID(A84,1,1))="C","Continua","Línea de Fábrica"))))</f>
        <v>Aislada</v>
      </c>
    </row>
    <row r="85" customFormat="false" ht="14.4" hidden="false" customHeight="false" outlineLevel="0" collapsed="false">
      <c r="A85" s="0" t="s">
        <v>284</v>
      </c>
      <c r="B85" s="0" t="s">
        <v>285</v>
      </c>
      <c r="C85" s="0" t="str">
        <f aca="false">CONCATENATE(A85," ","-"," ",B85)</f>
        <v>A74 - A602-35</v>
      </c>
      <c r="D85" s="128" t="n">
        <v>2</v>
      </c>
      <c r="E85" s="0" t="n">
        <v>8</v>
      </c>
      <c r="F85" s="0" t="n">
        <v>600</v>
      </c>
      <c r="G85" s="0" t="n">
        <v>35</v>
      </c>
      <c r="H85" s="0" t="n">
        <v>70</v>
      </c>
      <c r="I85" s="129" t="str">
        <f aca="false">IF((MID(A85,1,1))="H","Histórica",IF(((MID(A85,1,1)))="A","Aislada",IF((MID(A85,1,1))="B","Pareada",IF((MID(A85,1,1))="C","Continua","Línea de Fábrica"))))</f>
        <v>Aislada</v>
      </c>
    </row>
    <row r="86" customFormat="false" ht="14.4" hidden="false" customHeight="false" outlineLevel="0" collapsed="false">
      <c r="A86" s="0" t="s">
        <v>286</v>
      </c>
      <c r="B86" s="0" t="s">
        <v>287</v>
      </c>
      <c r="C86" s="0" t="str">
        <f aca="false">CONCATENATE(A86," ","-"," ",B86)</f>
        <v>A75 - A5020-45</v>
      </c>
      <c r="D86" s="128" t="n">
        <v>20</v>
      </c>
      <c r="E86" s="0" t="n">
        <v>80</v>
      </c>
      <c r="F86" s="0" t="n">
        <v>5000</v>
      </c>
      <c r="G86" s="0" t="n">
        <v>45</v>
      </c>
      <c r="H86" s="0" t="n">
        <v>900</v>
      </c>
      <c r="I86" s="129" t="str">
        <f aca="false">IF((MID(A86,1,1))="H","Histórica",IF(((MID(A86,1,1)))="A","Aislada",IF((MID(A86,1,1))="B","Pareada",IF((MID(A86,1,1))="C","Continua","Línea de Fábrica"))))</f>
        <v>Aislada</v>
      </c>
    </row>
    <row r="87" customFormat="false" ht="14.4" hidden="false" customHeight="false" outlineLevel="0" collapsed="false">
      <c r="A87" s="0" t="s">
        <v>288</v>
      </c>
      <c r="B87" s="0" t="s">
        <v>289</v>
      </c>
      <c r="C87" s="0" t="str">
        <f aca="false">CONCATENATE(A87," ","-"," ",B87)</f>
        <v>A76 - A606-60</v>
      </c>
      <c r="D87" s="128" t="n">
        <v>6</v>
      </c>
      <c r="E87" s="0" t="n">
        <v>24</v>
      </c>
      <c r="F87" s="0" t="n">
        <v>600</v>
      </c>
      <c r="G87" s="0" t="n">
        <v>60</v>
      </c>
      <c r="H87" s="0" t="n">
        <v>360</v>
      </c>
      <c r="I87" s="129" t="str">
        <f aca="false">IF((MID(A87,1,1))="H","Histórica",IF(((MID(A87,1,1)))="A","Aislada",IF((MID(A87,1,1))="B","Pareada",IF((MID(A87,1,1))="C","Continua","Línea de Fábrica"))))</f>
        <v>Aislada</v>
      </c>
    </row>
    <row r="88" customFormat="false" ht="14.4" hidden="false" customHeight="false" outlineLevel="0" collapsed="false">
      <c r="A88" s="0" t="s">
        <v>290</v>
      </c>
      <c r="B88" s="0" t="s">
        <v>291</v>
      </c>
      <c r="C88" s="0" t="str">
        <f aca="false">CONCATENATE(A88," ","-"," ",B88)</f>
        <v>A77 - A25001-2</v>
      </c>
      <c r="D88" s="128" t="n">
        <v>1</v>
      </c>
      <c r="E88" s="0" t="n">
        <v>4</v>
      </c>
      <c r="F88" s="0" t="n">
        <v>25000</v>
      </c>
      <c r="G88" s="0" t="n">
        <v>2</v>
      </c>
      <c r="H88" s="0" t="n">
        <v>2</v>
      </c>
      <c r="I88" s="129" t="str">
        <f aca="false">IF((MID(A88,1,1))="H","Histórica",IF(((MID(A88,1,1)))="A","Aislada",IF((MID(A88,1,1))="B","Pareada",IF((MID(A88,1,1))="C","Continua","Línea de Fábrica"))))</f>
        <v>Aislada</v>
      </c>
    </row>
    <row r="89" customFormat="false" ht="14.4" hidden="false" customHeight="false" outlineLevel="0" collapsed="false">
      <c r="A89" s="0" t="s">
        <v>292</v>
      </c>
      <c r="B89" s="0" t="s">
        <v>293</v>
      </c>
      <c r="C89" s="0" t="str">
        <f aca="false">CONCATENATE(A89," ","-"," ",B89)</f>
        <v>A78 - A2502-20</v>
      </c>
      <c r="D89" s="128" t="n">
        <v>2</v>
      </c>
      <c r="E89" s="0" t="n">
        <v>8</v>
      </c>
      <c r="F89" s="0" t="n">
        <v>2500</v>
      </c>
      <c r="G89" s="0" t="n">
        <v>20</v>
      </c>
      <c r="H89" s="0" t="n">
        <v>40</v>
      </c>
      <c r="I89" s="129" t="str">
        <f aca="false">IF((MID(A89,1,1))="H","Histórica",IF(((MID(A89,1,1)))="A","Aislada",IF((MID(A89,1,1))="B","Pareada",IF((MID(A89,1,1))="C","Continua","Línea de Fábrica"))))</f>
        <v>Aislada</v>
      </c>
    </row>
    <row r="90" customFormat="false" ht="14.4" hidden="false" customHeight="false" outlineLevel="0" collapsed="false">
      <c r="A90" s="0" t="s">
        <v>294</v>
      </c>
      <c r="B90" s="0" t="s">
        <v>295</v>
      </c>
      <c r="C90" s="0" t="str">
        <f aca="false">CONCATENATE(A90," ","-"," ",B90)</f>
        <v>A79 - A1014-50</v>
      </c>
      <c r="D90" s="128" t="n">
        <v>14</v>
      </c>
      <c r="E90" s="0" t="n">
        <v>56</v>
      </c>
      <c r="F90" s="0" t="n">
        <v>1000</v>
      </c>
      <c r="G90" s="0" t="n">
        <v>50</v>
      </c>
      <c r="H90" s="0" t="n">
        <v>700</v>
      </c>
      <c r="I90" s="129" t="str">
        <f aca="false">IF((MID(A90,1,1))="H","Histórica",IF(((MID(A90,1,1)))="A","Aislada",IF((MID(A90,1,1))="B","Pareada",IF((MID(A90,1,1))="C","Continua","Línea de Fábrica"))))</f>
        <v>Aislada</v>
      </c>
    </row>
    <row r="91" customFormat="false" ht="14.4" hidden="false" customHeight="false" outlineLevel="0" collapsed="false">
      <c r="A91" s="0" t="s">
        <v>296</v>
      </c>
      <c r="B91" s="0" t="s">
        <v>297</v>
      </c>
      <c r="C91" s="0" t="str">
        <f aca="false">CONCATENATE(A91," ","-"," ",B91)</f>
        <v>A2.1 - A1002-35 (VU)</v>
      </c>
      <c r="D91" s="128" t="n">
        <v>2</v>
      </c>
      <c r="E91" s="0" t="n">
        <v>8</v>
      </c>
      <c r="F91" s="0" t="n">
        <v>1000</v>
      </c>
      <c r="G91" s="0" t="n">
        <v>35</v>
      </c>
      <c r="H91" s="0" t="n">
        <v>70</v>
      </c>
      <c r="I91" s="129" t="str">
        <f aca="false">IF((MID(A91,1,1))="H","Histórica",IF(((MID(A91,1,1)))="A","Aislada",IF((MID(A91,1,1))="B","Pareada",IF((MID(A91,1,1))="C","Continua","Línea de Fábrica"))))</f>
        <v>Aislada</v>
      </c>
    </row>
    <row r="92" customFormat="false" ht="14.4" hidden="false" customHeight="false" outlineLevel="0" collapsed="false">
      <c r="A92" s="0" t="s">
        <v>298</v>
      </c>
      <c r="B92" s="0" t="s">
        <v>299</v>
      </c>
      <c r="C92" s="0" t="str">
        <f aca="false">CONCATENATE(A92," ","-"," ",B92)</f>
        <v>A2.2 - A1002-35 (VM-2)</v>
      </c>
      <c r="D92" s="128" t="n">
        <v>2</v>
      </c>
      <c r="E92" s="0" t="n">
        <v>8</v>
      </c>
      <c r="F92" s="0" t="n">
        <v>1000</v>
      </c>
      <c r="G92" s="0" t="n">
        <v>35</v>
      </c>
      <c r="H92" s="0" t="n">
        <v>70</v>
      </c>
      <c r="I92" s="129" t="str">
        <f aca="false">IF((MID(A92,1,1))="H","Histórica",IF(((MID(A92,1,1)))="A","Aislada",IF((MID(A92,1,1))="B","Pareada",IF((MID(A92,1,1))="C","Continua","Línea de Fábrica"))))</f>
        <v>Aislada</v>
      </c>
    </row>
    <row r="93" customFormat="false" ht="14.4" hidden="false" customHeight="false" outlineLevel="0" collapsed="false">
      <c r="A93" s="0" t="s">
        <v>300</v>
      </c>
      <c r="B93" s="0" t="s">
        <v>301</v>
      </c>
      <c r="C93" s="0" t="str">
        <f aca="false">CONCATENATE(A93," ","-"," ",B93)</f>
        <v>A2.3 - A1002-35 (VM-3)</v>
      </c>
      <c r="D93" s="128" t="n">
        <v>2</v>
      </c>
      <c r="E93" s="0" t="n">
        <v>8</v>
      </c>
      <c r="F93" s="0" t="n">
        <v>1000</v>
      </c>
      <c r="G93" s="0" t="n">
        <v>35</v>
      </c>
      <c r="H93" s="0" t="n">
        <v>70</v>
      </c>
      <c r="I93" s="129" t="str">
        <f aca="false">IF((MID(A93,1,1))="H","Histórica",IF(((MID(A93,1,1)))="A","Aislada",IF((MID(A93,1,1))="B","Pareada",IF((MID(A93,1,1))="C","Continua","Línea de Fábrica"))))</f>
        <v>Aislada</v>
      </c>
    </row>
    <row r="94" customFormat="false" ht="14.4" hidden="false" customHeight="false" outlineLevel="0" collapsed="false">
      <c r="A94" s="0" t="s">
        <v>302</v>
      </c>
      <c r="B94" s="0" t="s">
        <v>303</v>
      </c>
      <c r="C94" s="0" t="str">
        <f aca="false">CONCATENATE(A94," ","-"," ",B94)</f>
        <v>A3.1 - A2502-10 (VU)</v>
      </c>
      <c r="D94" s="128" t="n">
        <v>2</v>
      </c>
      <c r="E94" s="0" t="n">
        <v>8</v>
      </c>
      <c r="F94" s="0" t="n">
        <v>2500</v>
      </c>
      <c r="G94" s="0" t="n">
        <v>10</v>
      </c>
      <c r="H94" s="0" t="n">
        <v>20</v>
      </c>
      <c r="I94" s="129" t="str">
        <f aca="false">IF((MID(A94,1,1))="H","Histórica",IF(((MID(A94,1,1)))="A","Aislada",IF((MID(A94,1,1))="B","Pareada",IF((MID(A94,1,1))="C","Continua","Línea de Fábrica"))))</f>
        <v>Aislada</v>
      </c>
    </row>
    <row r="95" customFormat="false" ht="14.4" hidden="false" customHeight="false" outlineLevel="0" collapsed="false">
      <c r="A95" s="0" t="s">
        <v>304</v>
      </c>
      <c r="B95" s="0" t="s">
        <v>305</v>
      </c>
      <c r="C95" s="0" t="str">
        <f aca="false">CONCATENATE(A95," ","-"," ",B95)</f>
        <v>A3.2 - A2502-10 (VM-2)</v>
      </c>
      <c r="D95" s="128" t="n">
        <v>2</v>
      </c>
      <c r="E95" s="0" t="n">
        <v>8</v>
      </c>
      <c r="F95" s="0" t="n">
        <v>2500</v>
      </c>
      <c r="G95" s="0" t="n">
        <v>10</v>
      </c>
      <c r="H95" s="0" t="n">
        <v>20</v>
      </c>
      <c r="I95" s="129" t="str">
        <f aca="false">IF((MID(A95,1,1))="H","Histórica",IF(((MID(A95,1,1)))="A","Aislada",IF((MID(A95,1,1))="B","Pareada",IF((MID(A95,1,1))="C","Continua","Línea de Fábrica"))))</f>
        <v>Aislada</v>
      </c>
    </row>
    <row r="96" customFormat="false" ht="14.4" hidden="false" customHeight="false" outlineLevel="0" collapsed="false">
      <c r="A96" s="0" t="s">
        <v>306</v>
      </c>
      <c r="B96" s="0" t="s">
        <v>307</v>
      </c>
      <c r="C96" s="0" t="str">
        <f aca="false">CONCATENATE(A96," ","-"," ",B96)</f>
        <v>A3.3 - A2502-10 (VM-3)</v>
      </c>
      <c r="D96" s="128" t="n">
        <v>2</v>
      </c>
      <c r="E96" s="0" t="n">
        <v>8</v>
      </c>
      <c r="F96" s="0" t="n">
        <v>2500</v>
      </c>
      <c r="G96" s="0" t="n">
        <v>10</v>
      </c>
      <c r="H96" s="0" t="n">
        <v>20</v>
      </c>
      <c r="I96" s="129" t="str">
        <f aca="false">IF((MID(A96,1,1))="H","Histórica",IF(((MID(A96,1,1)))="A","Aislada",IF((MID(A96,1,1))="B","Pareada",IF((MID(A96,1,1))="C","Continua","Línea de Fábrica"))))</f>
        <v>Aislada</v>
      </c>
    </row>
    <row r="97" customFormat="false" ht="14.4" hidden="false" customHeight="false" outlineLevel="0" collapsed="false">
      <c r="A97" s="0" t="s">
        <v>308</v>
      </c>
      <c r="B97" s="0" t="s">
        <v>309</v>
      </c>
      <c r="C97" s="0" t="str">
        <f aca="false">CONCATENATE(A97," ","-"," ",B97)</f>
        <v>A3.4 - A2502-10 (VM-4)</v>
      </c>
      <c r="D97" s="128" t="n">
        <v>2</v>
      </c>
      <c r="E97" s="0" t="n">
        <v>8</v>
      </c>
      <c r="F97" s="0" t="n">
        <v>2500</v>
      </c>
      <c r="G97" s="0" t="n">
        <v>10</v>
      </c>
      <c r="H97" s="0" t="n">
        <v>20</v>
      </c>
      <c r="I97" s="129" t="str">
        <f aca="false">IF((MID(A97,1,1))="H","Histórica",IF(((MID(A97,1,1)))="A","Aislada",IF((MID(A97,1,1))="B","Pareada",IF((MID(A97,1,1))="C","Continua","Línea de Fábrica"))))</f>
        <v>Aislada</v>
      </c>
    </row>
    <row r="98" customFormat="false" ht="14.4" hidden="false" customHeight="false" outlineLevel="0" collapsed="false">
      <c r="A98" s="0" t="s">
        <v>310</v>
      </c>
      <c r="B98" s="0" t="s">
        <v>311</v>
      </c>
      <c r="C98" s="0" t="str">
        <f aca="false">CONCATENATE(A98," ","-"," ",B98)</f>
        <v>A3.5 - A2502-10 (VM-5)</v>
      </c>
      <c r="D98" s="128" t="n">
        <v>2</v>
      </c>
      <c r="E98" s="0" t="n">
        <v>8</v>
      </c>
      <c r="F98" s="0" t="n">
        <v>2500</v>
      </c>
      <c r="G98" s="0" t="n">
        <v>10</v>
      </c>
      <c r="H98" s="0" t="n">
        <v>20</v>
      </c>
      <c r="I98" s="129" t="str">
        <f aca="false">IF((MID(A98,1,1))="H","Histórica",IF(((MID(A98,1,1)))="A","Aislada",IF((MID(A98,1,1))="B","Pareada",IF((MID(A98,1,1))="C","Continua","Línea de Fábrica"))))</f>
        <v>Aislada</v>
      </c>
    </row>
    <row r="99" customFormat="false" ht="14.4" hidden="false" customHeight="false" outlineLevel="0" collapsed="false">
      <c r="A99" s="0" t="s">
        <v>312</v>
      </c>
      <c r="B99" s="0" t="s">
        <v>313</v>
      </c>
      <c r="C99" s="0" t="str">
        <f aca="false">CONCATENATE(A99," ","-"," ",B99)</f>
        <v>A3.6 - A2502-10 (VM-6)</v>
      </c>
      <c r="D99" s="128" t="n">
        <v>2</v>
      </c>
      <c r="E99" s="0" t="n">
        <v>8</v>
      </c>
      <c r="F99" s="0" t="n">
        <v>2500</v>
      </c>
      <c r="G99" s="0" t="n">
        <v>10</v>
      </c>
      <c r="H99" s="0" t="n">
        <v>20</v>
      </c>
      <c r="I99" s="129" t="str">
        <f aca="false">IF((MID(A99,1,1))="H","Histórica",IF(((MID(A99,1,1)))="A","Aislada",IF((MID(A99,1,1))="B","Pareada",IF((MID(A99,1,1))="C","Continua","Línea de Fábrica"))))</f>
        <v>Aislada</v>
      </c>
    </row>
    <row r="100" customFormat="false" ht="14.4" hidden="false" customHeight="false" outlineLevel="0" collapsed="false">
      <c r="A100" s="0" t="s">
        <v>314</v>
      </c>
      <c r="B100" s="0" t="s">
        <v>315</v>
      </c>
      <c r="C100" s="0" t="str">
        <f aca="false">CONCATENATE(A100," ","-"," ",B100)</f>
        <v>A9.1 - A1003-35 (VU)</v>
      </c>
      <c r="D100" s="128" t="n">
        <v>3</v>
      </c>
      <c r="E100" s="0" t="n">
        <v>12</v>
      </c>
      <c r="F100" s="0" t="n">
        <v>1000</v>
      </c>
      <c r="G100" s="0" t="n">
        <v>35</v>
      </c>
      <c r="H100" s="0" t="n">
        <v>70</v>
      </c>
      <c r="I100" s="129" t="str">
        <f aca="false">IF((MID(A100,1,1))="H","Histórica",IF(((MID(A100,1,1)))="A","Aislada",IF((MID(A100,1,1))="B","Pareada",IF((MID(A100,1,1))="C","Continua","Línea de Fábrica"))))</f>
        <v>Aislada</v>
      </c>
    </row>
    <row r="101" customFormat="false" ht="14.4" hidden="false" customHeight="false" outlineLevel="0" collapsed="false">
      <c r="A101" s="0" t="s">
        <v>316</v>
      </c>
      <c r="B101" s="0" t="s">
        <v>317</v>
      </c>
      <c r="C101" s="0" t="str">
        <f aca="false">CONCATENATE(A101," ","-"," ",B101)</f>
        <v>A9.2 - A1003-35 (VM-2)</v>
      </c>
      <c r="D101" s="128" t="n">
        <v>3</v>
      </c>
      <c r="E101" s="0" t="n">
        <v>12</v>
      </c>
      <c r="F101" s="0" t="n">
        <v>1000</v>
      </c>
      <c r="G101" s="0" t="n">
        <v>35</v>
      </c>
      <c r="H101" s="0" t="n">
        <v>70</v>
      </c>
      <c r="I101" s="129" t="str">
        <f aca="false">IF((MID(A101,1,1))="H","Histórica",IF(((MID(A101,1,1)))="A","Aislada",IF((MID(A101,1,1))="B","Pareada",IF((MID(A101,1,1))="C","Continua","Línea de Fábrica"))))</f>
        <v>Aislada</v>
      </c>
    </row>
    <row r="102" customFormat="false" ht="14.4" hidden="false" customHeight="false" outlineLevel="0" collapsed="false">
      <c r="A102" s="0" t="s">
        <v>318</v>
      </c>
      <c r="B102" s="0" t="s">
        <v>319</v>
      </c>
      <c r="C102" s="0" t="str">
        <f aca="false">CONCATENATE(A102," ","-"," ",B102)</f>
        <v>A9.3 - A1003-35 (VM-3)</v>
      </c>
      <c r="D102" s="128" t="n">
        <v>3</v>
      </c>
      <c r="E102" s="0" t="n">
        <v>12</v>
      </c>
      <c r="F102" s="0" t="n">
        <v>1000</v>
      </c>
      <c r="G102" s="0" t="n">
        <v>35</v>
      </c>
      <c r="H102" s="0" t="n">
        <v>70</v>
      </c>
      <c r="I102" s="129" t="str">
        <f aca="false">IF((MID(A102,1,1))="H","Histórica",IF(((MID(A102,1,1)))="A","Aislada",IF((MID(A102,1,1))="B","Pareada",IF((MID(A102,1,1))="C","Continua","Línea de Fábrica"))))</f>
        <v>Aislada</v>
      </c>
    </row>
    <row r="103" customFormat="false" ht="14.4" hidden="false" customHeight="false" outlineLevel="0" collapsed="false">
      <c r="A103" s="0" t="s">
        <v>320</v>
      </c>
      <c r="B103" s="0" t="s">
        <v>321</v>
      </c>
      <c r="C103" s="0" t="str">
        <f aca="false">CONCATENATE(A103," ","-"," ",B103)</f>
        <v>A36.2 - A602-50(VM-2)</v>
      </c>
      <c r="D103" s="128" t="n">
        <v>2</v>
      </c>
      <c r="E103" s="0" t="n">
        <v>8</v>
      </c>
      <c r="F103" s="0" t="n">
        <v>600</v>
      </c>
      <c r="G103" s="0" t="n">
        <v>50</v>
      </c>
      <c r="H103" s="0" t="n">
        <v>100</v>
      </c>
      <c r="I103" s="129" t="str">
        <f aca="false">IF((MID(A103,1,1))="H","Histórica",IF(((MID(A103,1,1)))="A","Aislada",IF((MID(A103,1,1))="B","Pareada",IF((MID(A103,1,1))="C","Continua","Línea de Fábrica"))))</f>
        <v>Aislada</v>
      </c>
    </row>
    <row r="104" customFormat="false" ht="14.4" hidden="false" customHeight="false" outlineLevel="0" collapsed="false">
      <c r="A104" s="0" t="s">
        <v>322</v>
      </c>
      <c r="B104" s="0" t="s">
        <v>323</v>
      </c>
      <c r="C104" s="0" t="str">
        <f aca="false">CONCATENATE(A104," ","-"," ",B104)</f>
        <v>A36.3 - A602-50(VM-3)</v>
      </c>
      <c r="D104" s="128" t="n">
        <v>2</v>
      </c>
      <c r="E104" s="0" t="n">
        <v>8</v>
      </c>
      <c r="F104" s="0" t="n">
        <v>600</v>
      </c>
      <c r="G104" s="0" t="n">
        <v>50</v>
      </c>
      <c r="H104" s="0" t="n">
        <v>100</v>
      </c>
      <c r="I104" s="129" t="str">
        <f aca="false">IF((MID(A104,1,1))="H","Histórica",IF(((MID(A104,1,1)))="A","Aislada",IF((MID(A104,1,1))="B","Pareada",IF((MID(A104,1,1))="C","Continua","Línea de Fábrica"))))</f>
        <v>Aislada</v>
      </c>
    </row>
    <row r="105" customFormat="false" ht="14.4" hidden="false" customHeight="false" outlineLevel="0" collapsed="false">
      <c r="A105" s="0" t="s">
        <v>324</v>
      </c>
      <c r="B105" s="0" t="s">
        <v>325</v>
      </c>
      <c r="C105" s="0" t="str">
        <f aca="false">CONCATENATE(A105," ","-"," ",B105)</f>
        <v>A36.4 - A602-50(VM-4)</v>
      </c>
      <c r="D105" s="128" t="n">
        <v>2</v>
      </c>
      <c r="E105" s="0" t="n">
        <v>8</v>
      </c>
      <c r="F105" s="0" t="n">
        <v>600</v>
      </c>
      <c r="G105" s="0" t="n">
        <v>50</v>
      </c>
      <c r="H105" s="0" t="n">
        <v>100</v>
      </c>
      <c r="I105" s="129" t="str">
        <f aca="false">IF((MID(A105,1,1))="H","Histórica",IF(((MID(A105,1,1)))="A","Aislada",IF((MID(A105,1,1))="B","Pareada",IF((MID(A105,1,1))="C","Continua","Línea de Fábrica"))))</f>
        <v>Aislada</v>
      </c>
    </row>
    <row r="106" customFormat="false" ht="14.4" hidden="false" customHeight="false" outlineLevel="0" collapsed="false">
      <c r="A106" s="0" t="s">
        <v>326</v>
      </c>
      <c r="B106" s="0" t="s">
        <v>327</v>
      </c>
      <c r="C106" s="0" t="str">
        <f aca="false">CONCATENATE(A106," ","-"," ",B106)</f>
        <v>A37.2 - A1002-35(VM-2)</v>
      </c>
      <c r="D106" s="128" t="n">
        <v>2</v>
      </c>
      <c r="E106" s="0" t="n">
        <v>8</v>
      </c>
      <c r="F106" s="0" t="n">
        <v>1000</v>
      </c>
      <c r="G106" s="0" t="n">
        <v>35</v>
      </c>
      <c r="H106" s="0" t="n">
        <v>70</v>
      </c>
      <c r="I106" s="129" t="str">
        <f aca="false">IF((MID(A106,1,1))="H","Histórica",IF(((MID(A106,1,1)))="A","Aislada",IF((MID(A106,1,1))="B","Pareada",IF((MID(A106,1,1))="C","Continua","Línea de Fábrica"))))</f>
        <v>Aislada</v>
      </c>
    </row>
    <row r="107" customFormat="false" ht="14.4" hidden="false" customHeight="false" outlineLevel="0" collapsed="false">
      <c r="A107" s="97" t="s">
        <v>328</v>
      </c>
      <c r="B107" s="0" t="s">
        <v>329</v>
      </c>
      <c r="C107" s="0" t="str">
        <f aca="false">CONCATENATE(A107," ","-"," ",B107)</f>
        <v>A37.3 - A1002-35(VM-3)</v>
      </c>
      <c r="D107" s="128" t="n">
        <v>2</v>
      </c>
      <c r="E107" s="0" t="n">
        <v>8</v>
      </c>
      <c r="F107" s="0" t="n">
        <v>1000</v>
      </c>
      <c r="G107" s="0" t="n">
        <v>35</v>
      </c>
      <c r="H107" s="0" t="n">
        <v>70</v>
      </c>
      <c r="I107" s="129" t="str">
        <f aca="false">IF((MID(A107,1,1))="H","Histórica",IF(((MID(A107,1,1)))="A","Aislada",IF((MID(A107,1,1))="B","Pareada",IF((MID(A107,1,1))="C","Continua","Línea de Fábrica"))))</f>
        <v>Aislada</v>
      </c>
    </row>
    <row r="108" customFormat="false" ht="14.4" hidden="false" customHeight="false" outlineLevel="0" collapsed="false">
      <c r="A108" s="0" t="s">
        <v>330</v>
      </c>
      <c r="B108" s="0" t="s">
        <v>331</v>
      </c>
      <c r="C108" s="0" t="str">
        <f aca="false">CONCATENATE(A108," ","-"," ",B108)</f>
        <v>A37.4 - A1002-35(VM-4)</v>
      </c>
      <c r="D108" s="128" t="n">
        <v>2</v>
      </c>
      <c r="E108" s="0" t="n">
        <v>8</v>
      </c>
      <c r="F108" s="0" t="n">
        <v>1000</v>
      </c>
      <c r="G108" s="0" t="n">
        <v>35</v>
      </c>
      <c r="H108" s="0" t="n">
        <v>70</v>
      </c>
      <c r="I108" s="129" t="str">
        <f aca="false">IF((MID(A108,1,1))="H","Histórica",IF(((MID(A108,1,1)))="A","Aislada",IF((MID(A108,1,1))="B","Pareada",IF((MID(A108,1,1))="C","Continua","Línea de Fábrica"))))</f>
        <v>Aislada</v>
      </c>
    </row>
    <row r="109" customFormat="false" ht="14.4" hidden="false" customHeight="false" outlineLevel="0" collapsed="false">
      <c r="A109" s="0" t="s">
        <v>332</v>
      </c>
      <c r="B109" s="0" t="s">
        <v>333</v>
      </c>
      <c r="C109" s="0" t="str">
        <f aca="false">CONCATENATE(A109," ","-"," ",B109)</f>
        <v>A37.5 - A1002-35(VM-5)</v>
      </c>
      <c r="D109" s="128" t="n">
        <v>2</v>
      </c>
      <c r="E109" s="0" t="n">
        <v>8</v>
      </c>
      <c r="F109" s="0" t="n">
        <v>1000</v>
      </c>
      <c r="G109" s="0" t="n">
        <v>35</v>
      </c>
      <c r="H109" s="0" t="n">
        <v>70</v>
      </c>
      <c r="I109" s="129" t="str">
        <f aca="false">IF((MID(A109,1,1))="H","Histórica",IF(((MID(A109,1,1)))="A","Aislada",IF((MID(A109,1,1))="B","Pareada",IF((MID(A109,1,1))="C","Continua","Línea de Fábrica"))))</f>
        <v>Aislada</v>
      </c>
    </row>
    <row r="110" customFormat="false" ht="14.4" hidden="false" customHeight="false" outlineLevel="0" collapsed="false">
      <c r="A110" s="0" t="s">
        <v>334</v>
      </c>
      <c r="B110" s="0" t="s">
        <v>335</v>
      </c>
      <c r="C110" s="0" t="str">
        <f aca="false">CONCATENATE(A110," ","-"," ",B110)</f>
        <v>A37.6 - A1002-35(VM-6)</v>
      </c>
      <c r="D110" s="128" t="n">
        <v>2</v>
      </c>
      <c r="E110" s="0" t="n">
        <v>8</v>
      </c>
      <c r="F110" s="0" t="n">
        <v>1000</v>
      </c>
      <c r="G110" s="0" t="n">
        <v>35</v>
      </c>
      <c r="H110" s="0" t="n">
        <v>70</v>
      </c>
      <c r="I110" s="129" t="str">
        <f aca="false">IF((MID(A110,1,1))="H","Histórica",IF(((MID(A110,1,1)))="A","Aislada",IF((MID(A110,1,1))="B","Pareada",IF((MID(A110,1,1))="C","Continua","Línea de Fábrica"))))</f>
        <v>Aislada</v>
      </c>
    </row>
    <row r="111" customFormat="false" ht="14.4" hidden="false" customHeight="false" outlineLevel="0" collapsed="false">
      <c r="A111" s="0" t="s">
        <v>336</v>
      </c>
      <c r="B111" s="0" t="s">
        <v>337</v>
      </c>
      <c r="C111" s="0" t="str">
        <f aca="false">CONCATENATE(A111," ","-"," ",B111)</f>
        <v>A37.7 - A1002-35(VM-7)</v>
      </c>
      <c r="D111" s="128" t="n">
        <v>2</v>
      </c>
      <c r="E111" s="0" t="n">
        <v>8</v>
      </c>
      <c r="F111" s="0" t="n">
        <v>1000</v>
      </c>
      <c r="G111" s="0" t="n">
        <v>35</v>
      </c>
      <c r="H111" s="0" t="n">
        <v>70</v>
      </c>
      <c r="I111" s="129" t="str">
        <f aca="false">IF((MID(A111,1,1))="H","Histórica",IF(((MID(A111,1,1)))="A","Aislada",IF((MID(A111,1,1))="B","Pareada",IF((MID(A111,1,1))="C","Continua","Línea de Fábrica"))))</f>
        <v>Aislada</v>
      </c>
    </row>
    <row r="112" customFormat="false" ht="14.4" hidden="false" customHeight="false" outlineLevel="0" collapsed="false">
      <c r="A112" s="0" t="s">
        <v>338</v>
      </c>
      <c r="B112" s="0" t="s">
        <v>339</v>
      </c>
      <c r="C112" s="0" t="str">
        <f aca="false">CONCATENATE(A112," ","-"," ",B112)</f>
        <v>A37.8 - A1002-35(VM-8)</v>
      </c>
      <c r="D112" s="128" t="n">
        <v>2</v>
      </c>
      <c r="E112" s="0" t="n">
        <v>8</v>
      </c>
      <c r="F112" s="0" t="n">
        <v>1000</v>
      </c>
      <c r="G112" s="0" t="n">
        <v>35</v>
      </c>
      <c r="H112" s="0" t="n">
        <v>70</v>
      </c>
      <c r="I112" s="129" t="str">
        <f aca="false">IF((MID(A112,1,1))="H","Histórica",IF(((MID(A112,1,1)))="A","Aislada",IF((MID(A112,1,1))="B","Pareada",IF((MID(A112,1,1))="C","Continua","Línea de Fábrica"))))</f>
        <v>Aislada</v>
      </c>
    </row>
    <row r="113" customFormat="false" ht="14.4" hidden="false" customHeight="false" outlineLevel="0" collapsed="false">
      <c r="A113" s="0" t="s">
        <v>340</v>
      </c>
      <c r="B113" s="0" t="s">
        <v>329</v>
      </c>
      <c r="C113" s="0" t="str">
        <f aca="false">CONCATENATE(A113," ","-"," ",B113)</f>
        <v>A38.3 - A1002-35(VM-3)</v>
      </c>
      <c r="D113" s="128" t="n">
        <v>2</v>
      </c>
      <c r="E113" s="0" t="n">
        <v>8</v>
      </c>
      <c r="F113" s="0" t="n">
        <v>1000</v>
      </c>
      <c r="G113" s="0" t="n">
        <v>35</v>
      </c>
      <c r="H113" s="0" t="n">
        <v>70</v>
      </c>
      <c r="I113" s="129" t="str">
        <f aca="false">IF((MID(A113,1,1))="H","Histórica",IF(((MID(A113,1,1)))="A","Aislada",IF((MID(A113,1,1))="B","Pareada",IF((MID(A113,1,1))="C","Continua","Línea de Fábrica"))))</f>
        <v>Aislada</v>
      </c>
    </row>
    <row r="114" customFormat="false" ht="14.4" hidden="false" customHeight="false" outlineLevel="0" collapsed="false">
      <c r="A114" s="0" t="s">
        <v>341</v>
      </c>
      <c r="B114" s="0" t="s">
        <v>331</v>
      </c>
      <c r="C114" s="0" t="str">
        <f aca="false">CONCATENATE(A114," ","-"," ",B114)</f>
        <v>A38.4 - A1002-35(VM-4)</v>
      </c>
      <c r="D114" s="128" t="n">
        <v>2</v>
      </c>
      <c r="E114" s="0" t="n">
        <v>8</v>
      </c>
      <c r="F114" s="0" t="n">
        <v>1000</v>
      </c>
      <c r="G114" s="0" t="n">
        <v>35</v>
      </c>
      <c r="H114" s="0" t="n">
        <v>70</v>
      </c>
      <c r="I114" s="129" t="str">
        <f aca="false">IF((MID(A114,1,1))="H","Histórica",IF(((MID(A114,1,1)))="A","Aislada",IF((MID(A114,1,1))="B","Pareada",IF((MID(A114,1,1))="C","Continua","Línea de Fábrica"))))</f>
        <v>Aislada</v>
      </c>
    </row>
    <row r="115" customFormat="false" ht="14.4" hidden="false" customHeight="false" outlineLevel="0" collapsed="false">
      <c r="A115" s="0" t="s">
        <v>342</v>
      </c>
      <c r="B115" s="0" t="s">
        <v>333</v>
      </c>
      <c r="C115" s="0" t="str">
        <f aca="false">CONCATENATE(A115," ","-"," ",B115)</f>
        <v>A38.5 - A1002-35(VM-5)</v>
      </c>
      <c r="D115" s="128" t="n">
        <v>2</v>
      </c>
      <c r="E115" s="0" t="n">
        <v>8</v>
      </c>
      <c r="F115" s="0" t="n">
        <v>1000</v>
      </c>
      <c r="G115" s="0" t="n">
        <v>35</v>
      </c>
      <c r="H115" s="0" t="n">
        <v>70</v>
      </c>
      <c r="I115" s="129" t="str">
        <f aca="false">IF((MID(A115,1,1))="H","Histórica",IF(((MID(A115,1,1)))="A","Aislada",IF((MID(A115,1,1))="B","Pareada",IF((MID(A115,1,1))="C","Continua","Línea de Fábrica"))))</f>
        <v>Aislada</v>
      </c>
    </row>
    <row r="116" customFormat="false" ht="14.4" hidden="false" customHeight="false" outlineLevel="0" collapsed="false">
      <c r="A116" s="0" t="s">
        <v>343</v>
      </c>
      <c r="B116" s="0" t="s">
        <v>335</v>
      </c>
      <c r="C116" s="0" t="str">
        <f aca="false">CONCATENATE(A116," ","-"," ",B116)</f>
        <v>A38.6 - A1002-35(VM-6)</v>
      </c>
      <c r="D116" s="128" t="n">
        <v>2</v>
      </c>
      <c r="E116" s="0" t="n">
        <v>8</v>
      </c>
      <c r="F116" s="0" t="n">
        <v>1000</v>
      </c>
      <c r="G116" s="0" t="n">
        <v>35</v>
      </c>
      <c r="H116" s="0" t="n">
        <v>70</v>
      </c>
      <c r="I116" s="129" t="str">
        <f aca="false">IF((MID(A116,1,1))="H","Histórica",IF(((MID(A116,1,1)))="A","Aislada",IF((MID(A116,1,1))="B","Pareada",IF((MID(A116,1,1))="C","Continua","Línea de Fábrica"))))</f>
        <v>Aislada</v>
      </c>
    </row>
    <row r="117" customFormat="false" ht="14.4" hidden="false" customHeight="false" outlineLevel="0" collapsed="false">
      <c r="A117" s="0" t="s">
        <v>344</v>
      </c>
      <c r="B117" s="0" t="s">
        <v>337</v>
      </c>
      <c r="C117" s="0" t="str">
        <f aca="false">CONCATENATE(A117," ","-"," ",B117)</f>
        <v>A38.7 - A1002-35(VM-7)</v>
      </c>
      <c r="D117" s="128" t="n">
        <v>2</v>
      </c>
      <c r="E117" s="0" t="n">
        <v>8</v>
      </c>
      <c r="F117" s="0" t="n">
        <v>1000</v>
      </c>
      <c r="G117" s="0" t="n">
        <v>35</v>
      </c>
      <c r="H117" s="0" t="n">
        <v>70</v>
      </c>
      <c r="I117" s="129" t="str">
        <f aca="false">IF((MID(A117,1,1))="H","Histórica",IF(((MID(A117,1,1)))="A","Aislada",IF((MID(A117,1,1))="B","Pareada",IF((MID(A117,1,1))="C","Continua","Línea de Fábrica"))))</f>
        <v>Aislada</v>
      </c>
    </row>
    <row r="118" customFormat="false" ht="14.4" hidden="false" customHeight="false" outlineLevel="0" collapsed="false">
      <c r="A118" s="0" t="s">
        <v>345</v>
      </c>
      <c r="B118" s="0" t="s">
        <v>339</v>
      </c>
      <c r="C118" s="0" t="str">
        <f aca="false">CONCATENATE(A118," ","-"," ",B118)</f>
        <v>A38.8 - A1002-35(VM-8)</v>
      </c>
      <c r="D118" s="128" t="n">
        <v>2</v>
      </c>
      <c r="E118" s="0" t="n">
        <v>8</v>
      </c>
      <c r="F118" s="0" t="n">
        <v>1000</v>
      </c>
      <c r="G118" s="0" t="n">
        <v>35</v>
      </c>
      <c r="H118" s="0" t="n">
        <v>70</v>
      </c>
      <c r="I118" s="129" t="str">
        <f aca="false">IF((MID(A118,1,1))="H","Histórica",IF(((MID(A118,1,1)))="A","Aislada",IF((MID(A118,1,1))="B","Pareada",IF((MID(A118,1,1))="C","Continua","Línea de Fábrica"))))</f>
        <v>Aislada</v>
      </c>
    </row>
    <row r="119" customFormat="false" ht="14.4" hidden="false" customHeight="false" outlineLevel="0" collapsed="false">
      <c r="A119" s="0" t="s">
        <v>346</v>
      </c>
      <c r="B119" s="0" t="s">
        <v>347</v>
      </c>
      <c r="C119" s="0" t="str">
        <f aca="false">CONCATENATE(A119," ","-"," ",B119)</f>
        <v>A41.1 - A1002-25 (VU)</v>
      </c>
      <c r="D119" s="128" t="n">
        <v>2</v>
      </c>
      <c r="E119" s="0" t="n">
        <v>8</v>
      </c>
      <c r="F119" s="0" t="n">
        <v>1000</v>
      </c>
      <c r="G119" s="0" t="n">
        <v>25</v>
      </c>
      <c r="H119" s="0" t="n">
        <v>50</v>
      </c>
      <c r="I119" s="129" t="str">
        <f aca="false">IF((MID(A119,1,1))="H","Histórica",IF(((MID(A119,1,1)))="A","Aislada",IF((MID(A119,1,1))="B","Pareada",IF((MID(A119,1,1))="C","Continua","Línea de Fábrica"))))</f>
        <v>Aislada</v>
      </c>
    </row>
    <row r="120" customFormat="false" ht="14.4" hidden="false" customHeight="false" outlineLevel="0" collapsed="false">
      <c r="A120" s="0" t="s">
        <v>348</v>
      </c>
      <c r="B120" s="0" t="s">
        <v>349</v>
      </c>
      <c r="C120" s="0" t="str">
        <f aca="false">CONCATENATE(A120," ","-"," ",B120)</f>
        <v>A41.2 - A1002-25 (VM2)</v>
      </c>
      <c r="D120" s="128" t="n">
        <v>2</v>
      </c>
      <c r="E120" s="0" t="n">
        <v>8</v>
      </c>
      <c r="F120" s="0" t="n">
        <v>1000</v>
      </c>
      <c r="G120" s="0" t="n">
        <v>25</v>
      </c>
      <c r="H120" s="0" t="n">
        <v>50</v>
      </c>
      <c r="I120" s="129" t="str">
        <f aca="false">IF((MID(A120,1,1))="H","Histórica",IF(((MID(A120,1,1)))="A","Aislada",IF((MID(A120,1,1))="B","Pareada",IF((MID(A120,1,1))="C","Continua","Línea de Fábrica"))))</f>
        <v>Aislada</v>
      </c>
    </row>
    <row r="121" customFormat="false" ht="14.4" hidden="false" customHeight="false" outlineLevel="0" collapsed="false">
      <c r="A121" s="0" t="s">
        <v>350</v>
      </c>
      <c r="B121" s="0" t="s">
        <v>351</v>
      </c>
      <c r="C121" s="0" t="str">
        <f aca="false">CONCATENATE(A121," ","-"," ",B121)</f>
        <v>A43.1 - A2502-5 (VU)</v>
      </c>
      <c r="D121" s="128" t="n">
        <v>2</v>
      </c>
      <c r="E121" s="0" t="n">
        <v>8</v>
      </c>
      <c r="F121" s="0" t="n">
        <v>2500</v>
      </c>
      <c r="G121" s="0" t="n">
        <v>5</v>
      </c>
      <c r="H121" s="0" t="n">
        <v>10</v>
      </c>
      <c r="I121" s="129" t="str">
        <f aca="false">IF((MID(A121,1,1))="H","Histórica",IF(((MID(A121,1,1)))="A","Aislada",IF((MID(A121,1,1))="B","Pareada",IF((MID(A121,1,1))="C","Continua","Línea de Fábrica"))))</f>
        <v>Aislada</v>
      </c>
    </row>
    <row r="122" customFormat="false" ht="14.4" hidden="false" customHeight="false" outlineLevel="0" collapsed="false">
      <c r="A122" s="0" t="s">
        <v>352</v>
      </c>
      <c r="B122" s="0" t="s">
        <v>353</v>
      </c>
      <c r="C122" s="0" t="str">
        <f aca="false">CONCATENATE(A122," ","-"," ",B122)</f>
        <v>A43.2 - A2502-5 (VM-2)</v>
      </c>
      <c r="D122" s="128" t="n">
        <v>2</v>
      </c>
      <c r="E122" s="0" t="n">
        <v>8</v>
      </c>
      <c r="F122" s="0" t="n">
        <v>2500</v>
      </c>
      <c r="G122" s="0" t="n">
        <v>5</v>
      </c>
      <c r="H122" s="0" t="n">
        <v>10</v>
      </c>
      <c r="I122" s="129" t="str">
        <f aca="false">IF((MID(A122,1,1))="H","Histórica",IF(((MID(A122,1,1)))="A","Aislada",IF((MID(A122,1,1))="B","Pareada",IF((MID(A122,1,1))="C","Continua","Línea de Fábrica"))))</f>
        <v>Aislada</v>
      </c>
    </row>
    <row r="123" customFormat="false" ht="14.4" hidden="false" customHeight="false" outlineLevel="0" collapsed="false">
      <c r="A123" s="0" t="s">
        <v>354</v>
      </c>
      <c r="B123" s="0" t="s">
        <v>355</v>
      </c>
      <c r="C123" s="0" t="str">
        <f aca="false">CONCATENATE(A123," ","-"," ",B123)</f>
        <v>A43.3 - A2502-5 (VM-3)</v>
      </c>
      <c r="D123" s="128" t="n">
        <v>2</v>
      </c>
      <c r="E123" s="0" t="n">
        <v>8</v>
      </c>
      <c r="F123" s="0" t="n">
        <v>2500</v>
      </c>
      <c r="G123" s="0" t="n">
        <v>5</v>
      </c>
      <c r="H123" s="0" t="n">
        <v>10</v>
      </c>
      <c r="I123" s="129" t="str">
        <f aca="false">IF((MID(A123,1,1))="H","Histórica",IF(((MID(A123,1,1)))="A","Aislada",IF((MID(A123,1,1))="B","Pareada",IF((MID(A123,1,1))="C","Continua","Línea de Fábrica"))))</f>
        <v>Aislada</v>
      </c>
    </row>
    <row r="124" customFormat="false" ht="14.4" hidden="false" customHeight="false" outlineLevel="0" collapsed="false">
      <c r="A124" s="0" t="s">
        <v>356</v>
      </c>
      <c r="B124" s="0" t="s">
        <v>357</v>
      </c>
      <c r="C124" s="0" t="str">
        <f aca="false">CONCATENATE(A124," ","-"," ",B124)</f>
        <v>A78.1 - A2502-20 (VU)</v>
      </c>
      <c r="D124" s="128" t="n">
        <v>2</v>
      </c>
      <c r="E124" s="0" t="n">
        <v>8</v>
      </c>
      <c r="F124" s="0" t="n">
        <v>2500</v>
      </c>
      <c r="G124" s="0" t="n">
        <v>20</v>
      </c>
      <c r="H124" s="0" t="n">
        <v>40</v>
      </c>
      <c r="I124" s="129" t="str">
        <f aca="false">IF((MID(A124,1,1))="H","Histórica",IF(((MID(A124,1,1)))="A","Aislada",IF((MID(A124,1,1))="B","Pareada",IF((MID(A124,1,1))="C","Continua","Línea de Fábrica"))))</f>
        <v>Aislada</v>
      </c>
    </row>
    <row r="125" customFormat="false" ht="14.4" hidden="false" customHeight="false" outlineLevel="0" collapsed="false">
      <c r="A125" s="0" t="s">
        <v>358</v>
      </c>
      <c r="B125" s="0" t="s">
        <v>359</v>
      </c>
      <c r="C125" s="0" t="str">
        <f aca="false">CONCATENATE(A125," ","-"," ",B125)</f>
        <v>A78.2 - A2502-20 (VM-2)</v>
      </c>
      <c r="D125" s="128" t="n">
        <v>2</v>
      </c>
      <c r="E125" s="0" t="n">
        <v>8</v>
      </c>
      <c r="F125" s="0" t="n">
        <v>2500</v>
      </c>
      <c r="G125" s="0" t="n">
        <v>20</v>
      </c>
      <c r="H125" s="0" t="n">
        <v>40</v>
      </c>
      <c r="I125" s="129" t="str">
        <f aca="false">IF((MID(A125,1,1))="H","Histórica",IF(((MID(A125,1,1)))="A","Aislada",IF((MID(A125,1,1))="B","Pareada",IF((MID(A125,1,1))="C","Continua","Línea de Fábrica"))))</f>
        <v>Aislada</v>
      </c>
    </row>
    <row r="126" customFormat="false" ht="14.4" hidden="false" customHeight="false" outlineLevel="0" collapsed="false">
      <c r="A126" s="0" t="s">
        <v>360</v>
      </c>
      <c r="B126" s="0" t="s">
        <v>361</v>
      </c>
      <c r="C126" s="0" t="str">
        <f aca="false">CONCATENATE(A126," ","-"," ",B126)</f>
        <v>A78.3 - A2502-20 (VM-3)</v>
      </c>
      <c r="D126" s="128" t="n">
        <v>2</v>
      </c>
      <c r="E126" s="0" t="n">
        <v>8</v>
      </c>
      <c r="F126" s="0" t="n">
        <v>2500</v>
      </c>
      <c r="G126" s="0" t="n">
        <v>20</v>
      </c>
      <c r="H126" s="0" t="n">
        <v>40</v>
      </c>
      <c r="I126" s="129" t="str">
        <f aca="false">IF((MID(A126,1,1))="H","Histórica",IF(((MID(A126,1,1)))="A","Aislada",IF((MID(A126,1,1))="B","Pareada",IF((MID(A126,1,1))="C","Continua","Línea de Fábrica"))))</f>
        <v>Aislada</v>
      </c>
    </row>
    <row r="127" customFormat="false" ht="14.4" hidden="false" customHeight="false" outlineLevel="0" collapsed="false">
      <c r="A127" s="0" t="s">
        <v>362</v>
      </c>
      <c r="B127" s="0" t="s">
        <v>363</v>
      </c>
      <c r="C127" s="0" t="str">
        <f aca="false">CONCATENATE(A127," ","-"," ",B127)</f>
        <v>A78.4 - A2502-20 (VM-4)</v>
      </c>
      <c r="D127" s="128" t="n">
        <v>2</v>
      </c>
      <c r="E127" s="0" t="n">
        <v>8</v>
      </c>
      <c r="F127" s="0" t="n">
        <v>2500</v>
      </c>
      <c r="G127" s="0" t="n">
        <v>20</v>
      </c>
      <c r="H127" s="0" t="n">
        <v>40</v>
      </c>
      <c r="I127" s="129" t="str">
        <f aca="false">IF((MID(A127,1,1))="H","Histórica",IF(((MID(A127,1,1)))="A","Aislada",IF((MID(A127,1,1))="B","Pareada",IF((MID(A127,1,1))="C","Continua","Línea de Fábrica"))))</f>
        <v>Aislada</v>
      </c>
    </row>
    <row r="128" customFormat="false" ht="14.4" hidden="false" customHeight="false" outlineLevel="0" collapsed="false">
      <c r="A128" s="0" t="s">
        <v>364</v>
      </c>
      <c r="B128" s="0" t="s">
        <v>365</v>
      </c>
      <c r="C128" s="0" t="str">
        <f aca="false">CONCATENATE(A128," ","-"," ",B128)</f>
        <v>B1 - B303-50</v>
      </c>
      <c r="D128" s="128" t="n">
        <v>3</v>
      </c>
      <c r="E128" s="0" t="n">
        <v>12</v>
      </c>
      <c r="F128" s="0" t="n">
        <v>300</v>
      </c>
      <c r="G128" s="0" t="n">
        <v>50</v>
      </c>
      <c r="H128" s="0" t="n">
        <v>150</v>
      </c>
      <c r="I128" s="129" t="str">
        <f aca="false">IF((MID(A128,1,1))="H","Histórica",IF(((MID(A128,1,1)))="A","Aislada",IF((MID(A128,1,1))="B","Pareada",IF((MID(A128,1,1))="C","Continua","Línea de Fábrica"))))</f>
        <v>Pareada</v>
      </c>
    </row>
    <row r="129" customFormat="false" ht="14.4" hidden="false" customHeight="false" outlineLevel="0" collapsed="false">
      <c r="A129" s="0" t="s">
        <v>366</v>
      </c>
      <c r="B129" s="0" t="s">
        <v>367</v>
      </c>
      <c r="C129" s="0" t="str">
        <f aca="false">CONCATENATE(A129," ","-"," ",B129)</f>
        <v>B2 - B304-50</v>
      </c>
      <c r="D129" s="128" t="n">
        <v>4</v>
      </c>
      <c r="E129" s="0" t="n">
        <v>16</v>
      </c>
      <c r="F129" s="0" t="n">
        <v>300</v>
      </c>
      <c r="G129" s="0" t="n">
        <v>50</v>
      </c>
      <c r="H129" s="0" t="n">
        <v>200</v>
      </c>
      <c r="I129" s="129" t="str">
        <f aca="false">IF((MID(A129,1,1))="H","Histórica",IF(((MID(A129,1,1)))="A","Aislada",IF((MID(A129,1,1))="B","Pareada",IF((MID(A129,1,1))="C","Continua","Línea de Fábrica"))))</f>
        <v>Pareada</v>
      </c>
    </row>
    <row r="130" customFormat="false" ht="14.4" hidden="false" customHeight="false" outlineLevel="0" collapsed="false">
      <c r="A130" s="0" t="s">
        <v>368</v>
      </c>
      <c r="B130" s="0" t="s">
        <v>369</v>
      </c>
      <c r="C130" s="0" t="str">
        <f aca="false">CONCATENATE(A130," ","-"," ",B130)</f>
        <v>B3 - B304-50(PB)</v>
      </c>
      <c r="D130" s="128" t="n">
        <v>4</v>
      </c>
      <c r="E130" s="0" t="n">
        <v>16</v>
      </c>
      <c r="F130" s="0" t="n">
        <v>300</v>
      </c>
      <c r="G130" s="0" t="n">
        <v>50</v>
      </c>
      <c r="H130" s="0" t="n">
        <v>200</v>
      </c>
      <c r="I130" s="129" t="str">
        <f aca="false">IF((MID(A130,1,1))="H","Histórica",IF(((MID(A130,1,1)))="A","Aislada",IF((MID(A130,1,1))="B","Pareada",IF((MID(A130,1,1))="C","Continua","Línea de Fábrica"))))</f>
        <v>Pareada</v>
      </c>
    </row>
    <row r="131" customFormat="false" ht="14.4" hidden="false" customHeight="false" outlineLevel="0" collapsed="false">
      <c r="A131" s="0" t="s">
        <v>370</v>
      </c>
      <c r="B131" s="0" t="s">
        <v>371</v>
      </c>
      <c r="C131" s="0" t="str">
        <f aca="false">CONCATENATE(A131," ","-"," ",B131)</f>
        <v>B4 - B406-60</v>
      </c>
      <c r="D131" s="128" t="n">
        <v>6</v>
      </c>
      <c r="E131" s="0" t="n">
        <v>24</v>
      </c>
      <c r="F131" s="0" t="n">
        <v>400</v>
      </c>
      <c r="G131" s="0" t="n">
        <v>60</v>
      </c>
      <c r="H131" s="0" t="n">
        <v>360</v>
      </c>
      <c r="I131" s="129" t="str">
        <f aca="false">IF((MID(A131,1,1))="H","Histórica",IF(((MID(A131,1,1)))="A","Aislada",IF((MID(A131,1,1))="B","Pareada",IF((MID(A131,1,1))="C","Continua","Línea de Fábrica"))))</f>
        <v>Pareada</v>
      </c>
    </row>
    <row r="132" customFormat="false" ht="14.4" hidden="false" customHeight="false" outlineLevel="0" collapsed="false">
      <c r="A132" s="0" t="s">
        <v>372</v>
      </c>
      <c r="B132" s="0" t="s">
        <v>373</v>
      </c>
      <c r="C132" s="0" t="str">
        <f aca="false">CONCATENATE(A132," ","-"," ",B132)</f>
        <v>B5 - B406-60(PB)</v>
      </c>
      <c r="D132" s="128" t="n">
        <v>6</v>
      </c>
      <c r="E132" s="0" t="n">
        <v>24</v>
      </c>
      <c r="F132" s="0" t="n">
        <v>400</v>
      </c>
      <c r="G132" s="0" t="n">
        <v>60</v>
      </c>
      <c r="H132" s="0" t="n">
        <v>360</v>
      </c>
      <c r="I132" s="129" t="str">
        <f aca="false">IF((MID(A132,1,1))="H","Histórica",IF(((MID(A132,1,1)))="A","Aislada",IF((MID(A132,1,1))="B","Pareada",IF((MID(A132,1,1))="C","Continua","Línea de Fábrica"))))</f>
        <v>Pareada</v>
      </c>
    </row>
    <row r="133" customFormat="false" ht="14.4" hidden="false" customHeight="false" outlineLevel="0" collapsed="false">
      <c r="A133" s="0" t="s">
        <v>374</v>
      </c>
      <c r="B133" s="0" t="s">
        <v>375</v>
      </c>
      <c r="C133" s="0" t="str">
        <f aca="false">CONCATENATE(A133," ","-"," ",B133)</f>
        <v>B6 - B408-60</v>
      </c>
      <c r="D133" s="128" t="n">
        <v>8</v>
      </c>
      <c r="E133" s="0" t="n">
        <v>32</v>
      </c>
      <c r="F133" s="0" t="n">
        <v>400</v>
      </c>
      <c r="G133" s="0" t="n">
        <v>60</v>
      </c>
      <c r="H133" s="0" t="n">
        <v>480</v>
      </c>
      <c r="I133" s="129" t="str">
        <f aca="false">IF((MID(A133,1,1))="H","Histórica",IF(((MID(A133,1,1)))="A","Aislada",IF((MID(A133,1,1))="B","Pareada",IF((MID(A133,1,1))="C","Continua","Línea de Fábrica"))))</f>
        <v>Pareada</v>
      </c>
    </row>
    <row r="134" customFormat="false" ht="14.4" hidden="false" customHeight="false" outlineLevel="0" collapsed="false">
      <c r="A134" s="0" t="s">
        <v>376</v>
      </c>
      <c r="B134" s="0" t="s">
        <v>377</v>
      </c>
      <c r="C134" s="0" t="str">
        <f aca="false">CONCATENATE(A134," ","-"," ",B134)</f>
        <v>B7 - B303-50(PB)</v>
      </c>
      <c r="D134" s="128" t="n">
        <v>3</v>
      </c>
      <c r="E134" s="0" t="n">
        <v>12</v>
      </c>
      <c r="F134" s="0" t="n">
        <v>300</v>
      </c>
      <c r="G134" s="0" t="n">
        <v>50</v>
      </c>
      <c r="H134" s="0" t="n">
        <v>150</v>
      </c>
      <c r="I134" s="129" t="str">
        <f aca="false">IF((MID(A134,1,1))="H","Histórica",IF(((MID(A134,1,1)))="A","Aislada",IF((MID(A134,1,1))="B","Pareada",IF((MID(A134,1,1))="C","Continua","Línea de Fábrica"))))</f>
        <v>Pareada</v>
      </c>
    </row>
    <row r="135" customFormat="false" ht="14.4" hidden="false" customHeight="false" outlineLevel="0" collapsed="false">
      <c r="A135" s="0" t="s">
        <v>378</v>
      </c>
      <c r="B135" s="0" t="s">
        <v>367</v>
      </c>
      <c r="C135" s="0" t="str">
        <f aca="false">CONCATENATE(A135," ","-"," ",B135)</f>
        <v>B8 - B304-50</v>
      </c>
      <c r="D135" s="128" t="n">
        <v>4</v>
      </c>
      <c r="E135" s="0" t="n">
        <v>16</v>
      </c>
      <c r="F135" s="0" t="n">
        <v>300</v>
      </c>
      <c r="G135" s="0" t="n">
        <v>50</v>
      </c>
      <c r="H135" s="0" t="n">
        <v>200</v>
      </c>
      <c r="I135" s="129" t="str">
        <f aca="false">IF((MID(A135,1,1))="H","Histórica",IF(((MID(A135,1,1)))="A","Aislada",IF((MID(A135,1,1))="B","Pareada",IF((MID(A135,1,1))="C","Continua","Línea de Fábrica"))))</f>
        <v>Pareada</v>
      </c>
    </row>
    <row r="136" customFormat="false" ht="14.4" hidden="false" customHeight="false" outlineLevel="0" collapsed="false">
      <c r="A136" s="0" t="s">
        <v>379</v>
      </c>
      <c r="B136" s="0" t="s">
        <v>380</v>
      </c>
      <c r="C136" s="0" t="str">
        <f aca="false">CONCATENATE(A136," ","-"," ",B136)</f>
        <v>B9 - B404-60</v>
      </c>
      <c r="D136" s="128" t="n">
        <v>4</v>
      </c>
      <c r="E136" s="0" t="n">
        <v>16</v>
      </c>
      <c r="F136" s="0" t="n">
        <v>400</v>
      </c>
      <c r="G136" s="0" t="n">
        <v>60</v>
      </c>
      <c r="H136" s="0" t="n">
        <v>240</v>
      </c>
      <c r="I136" s="129" t="str">
        <f aca="false">IF((MID(A136,1,1))="H","Histórica",IF(((MID(A136,1,1)))="A","Aislada",IF((MID(A136,1,1))="B","Pareada",IF((MID(A136,1,1))="C","Continua","Línea de Fábrica"))))</f>
        <v>Pareada</v>
      </c>
    </row>
    <row r="137" customFormat="false" ht="14.4" hidden="false" customHeight="false" outlineLevel="0" collapsed="false">
      <c r="A137" s="0" t="s">
        <v>381</v>
      </c>
      <c r="B137" s="0" t="s">
        <v>380</v>
      </c>
      <c r="C137" s="0" t="str">
        <f aca="false">CONCATENATE(A137," ","-"," ",B137)</f>
        <v>B10 - B404-60</v>
      </c>
      <c r="D137" s="128" t="n">
        <v>4</v>
      </c>
      <c r="E137" s="0" t="n">
        <v>16</v>
      </c>
      <c r="F137" s="0" t="n">
        <v>400</v>
      </c>
      <c r="G137" s="0" t="n">
        <v>60</v>
      </c>
      <c r="H137" s="0" t="n">
        <v>240</v>
      </c>
      <c r="I137" s="129" t="str">
        <f aca="false">IF((MID(A137,1,1))="H","Histórica",IF(((MID(A137,1,1)))="A","Aislada",IF((MID(A137,1,1))="B","Pareada",IF((MID(A137,1,1))="C","Continua","Línea de Fábrica"))))</f>
        <v>Pareada</v>
      </c>
    </row>
    <row r="138" customFormat="false" ht="14.4" hidden="false" customHeight="false" outlineLevel="0" collapsed="false">
      <c r="A138" s="0" t="s">
        <v>382</v>
      </c>
      <c r="B138" s="0" t="s">
        <v>373</v>
      </c>
      <c r="C138" s="0" t="str">
        <f aca="false">CONCATENATE(A138," ","-"," ",B138)</f>
        <v>B11 - B406-60(PB)</v>
      </c>
      <c r="D138" s="128" t="n">
        <v>6</v>
      </c>
      <c r="E138" s="0" t="n">
        <v>24</v>
      </c>
      <c r="F138" s="0" t="n">
        <v>400</v>
      </c>
      <c r="G138" s="0" t="n">
        <v>60</v>
      </c>
      <c r="H138" s="0" t="n">
        <v>360</v>
      </c>
      <c r="I138" s="129" t="str">
        <f aca="false">IF((MID(A138,1,1))="H","Histórica",IF(((MID(A138,1,1)))="A","Aislada",IF((MID(A138,1,1))="B","Pareada",IF((MID(A138,1,1))="C","Continua","Línea de Fábrica"))))</f>
        <v>Pareada</v>
      </c>
    </row>
    <row r="139" customFormat="false" ht="14.4" hidden="false" customHeight="false" outlineLevel="0" collapsed="false">
      <c r="A139" s="0" t="s">
        <v>383</v>
      </c>
      <c r="B139" s="0" t="s">
        <v>384</v>
      </c>
      <c r="C139" s="0" t="str">
        <f aca="false">CONCATENATE(A139," ","-"," ",B139)</f>
        <v>B12 - B305-50</v>
      </c>
      <c r="D139" s="128" t="n">
        <v>5</v>
      </c>
      <c r="E139" s="0" t="n">
        <v>20</v>
      </c>
      <c r="F139" s="0" t="n">
        <v>300</v>
      </c>
      <c r="G139" s="0" t="n">
        <v>50</v>
      </c>
      <c r="H139" s="0" t="n">
        <v>250</v>
      </c>
      <c r="I139" s="129" t="str">
        <f aca="false">IF((MID(A139,1,1))="H","Histórica",IF(((MID(A139,1,1)))="A","Aislada",IF((MID(A139,1,1))="B","Pareada",IF((MID(A139,1,1))="C","Continua","Línea de Fábrica"))))</f>
        <v>Pareada</v>
      </c>
    </row>
    <row r="140" customFormat="false" ht="14.4" hidden="false" customHeight="false" outlineLevel="0" collapsed="false">
      <c r="A140" s="0" t="s">
        <v>385</v>
      </c>
      <c r="B140" s="0" t="s">
        <v>386</v>
      </c>
      <c r="C140" s="0" t="str">
        <f aca="false">CONCATENATE(A140," ","-"," ",B140)</f>
        <v>B13 - B304-60(PB)</v>
      </c>
      <c r="D140" s="128" t="n">
        <v>4</v>
      </c>
      <c r="E140" s="0" t="n">
        <v>16</v>
      </c>
      <c r="F140" s="0" t="n">
        <v>300</v>
      </c>
      <c r="G140" s="0" t="n">
        <v>60</v>
      </c>
      <c r="H140" s="0" t="n">
        <v>240</v>
      </c>
      <c r="I140" s="129" t="str">
        <f aca="false">IF((MID(A140,1,1))="H","Histórica",IF(((MID(A140,1,1)))="A","Aislada",IF((MID(A140,1,1))="B","Pareada",IF((MID(A140,1,1))="C","Continua","Línea de Fábrica"))))</f>
        <v>Pareada</v>
      </c>
    </row>
    <row r="141" customFormat="false" ht="14.4" hidden="false" customHeight="false" outlineLevel="0" collapsed="false">
      <c r="A141" s="0" t="s">
        <v>387</v>
      </c>
      <c r="B141" s="0" t="s">
        <v>388</v>
      </c>
      <c r="C141" s="0" t="str">
        <f aca="false">CONCATENATE(A141," ","-"," ",B141)</f>
        <v>C1 - C203-60</v>
      </c>
      <c r="D141" s="128" t="n">
        <v>3</v>
      </c>
      <c r="E141" s="0" t="n">
        <v>12</v>
      </c>
      <c r="F141" s="0" t="n">
        <v>200</v>
      </c>
      <c r="G141" s="0" t="n">
        <v>60</v>
      </c>
      <c r="H141" s="0" t="n">
        <v>180</v>
      </c>
      <c r="I141" s="129" t="str">
        <f aca="false">IF((MID(A141,1,1))="H","Histórica",IF(((MID(A141,1,1)))="A","Aislada",IF((MID(A141,1,1))="B","Pareada",IF((MID(A141,1,1))="C","Continua","Línea de Fábrica"))))</f>
        <v>Continua</v>
      </c>
    </row>
    <row r="142" customFormat="false" ht="14.4" hidden="false" customHeight="false" outlineLevel="0" collapsed="false">
      <c r="A142" s="0" t="s">
        <v>389</v>
      </c>
      <c r="B142" s="0" t="s">
        <v>390</v>
      </c>
      <c r="C142" s="0" t="str">
        <f aca="false">CONCATENATE(A142," ","-"," ",B142)</f>
        <v>C2 - C302-70</v>
      </c>
      <c r="D142" s="128" t="n">
        <v>2</v>
      </c>
      <c r="E142" s="0" t="n">
        <v>8</v>
      </c>
      <c r="F142" s="0" t="n">
        <v>300</v>
      </c>
      <c r="G142" s="0" t="n">
        <v>70</v>
      </c>
      <c r="H142" s="0" t="n">
        <v>140</v>
      </c>
      <c r="I142" s="129" t="str">
        <f aca="false">IF((MID(A142,1,1))="H","Histórica",IF(((MID(A142,1,1)))="A","Aislada",IF((MID(A142,1,1))="B","Pareada",IF((MID(A142,1,1))="C","Continua","Línea de Fábrica"))))</f>
        <v>Continua</v>
      </c>
    </row>
    <row r="143" customFormat="false" ht="14.4" hidden="false" customHeight="false" outlineLevel="0" collapsed="false">
      <c r="A143" s="0" t="s">
        <v>391</v>
      </c>
      <c r="B143" s="0" t="s">
        <v>392</v>
      </c>
      <c r="C143" s="0" t="str">
        <f aca="false">CONCATENATE(A143," ","-"," ",B143)</f>
        <v>C3 - C303-70</v>
      </c>
      <c r="D143" s="128" t="n">
        <v>3</v>
      </c>
      <c r="E143" s="0" t="n">
        <v>12</v>
      </c>
      <c r="F143" s="0" t="n">
        <v>300</v>
      </c>
      <c r="G143" s="0" t="n">
        <v>70</v>
      </c>
      <c r="H143" s="0" t="n">
        <v>210</v>
      </c>
      <c r="I143" s="129" t="str">
        <f aca="false">IF((MID(A143,1,1))="H","Histórica",IF(((MID(A143,1,1)))="A","Aislada",IF((MID(A143,1,1))="B","Pareada",IF((MID(A143,1,1))="C","Continua","Línea de Fábrica"))))</f>
        <v>Continua</v>
      </c>
    </row>
    <row r="144" customFormat="false" ht="14.4" hidden="false" customHeight="false" outlineLevel="0" collapsed="false">
      <c r="A144" s="0" t="s">
        <v>393</v>
      </c>
      <c r="B144" s="0" t="s">
        <v>394</v>
      </c>
      <c r="C144" s="0" t="str">
        <f aca="false">CONCATENATE(A144," ","-"," ",B144)</f>
        <v>C4 - C304-70</v>
      </c>
      <c r="D144" s="128" t="n">
        <v>4</v>
      </c>
      <c r="E144" s="0" t="n">
        <v>16</v>
      </c>
      <c r="F144" s="0" t="n">
        <v>300</v>
      </c>
      <c r="G144" s="0" t="n">
        <v>70</v>
      </c>
      <c r="H144" s="0" t="n">
        <v>280</v>
      </c>
      <c r="I144" s="129" t="str">
        <f aca="false">IF((MID(A144,1,1))="H","Histórica",IF(((MID(A144,1,1)))="A","Aislada",IF((MID(A144,1,1))="B","Pareada",IF((MID(A144,1,1))="C","Continua","Línea de Fábrica"))))</f>
        <v>Continua</v>
      </c>
    </row>
    <row r="145" customFormat="false" ht="14.4" hidden="false" customHeight="false" outlineLevel="0" collapsed="false">
      <c r="A145" s="0" t="s">
        <v>395</v>
      </c>
      <c r="B145" s="0" t="s">
        <v>396</v>
      </c>
      <c r="C145" s="0" t="str">
        <f aca="false">CONCATENATE(A145," ","-"," ",B145)</f>
        <v>C5 - C304-70(PB)</v>
      </c>
      <c r="D145" s="128" t="n">
        <v>4</v>
      </c>
      <c r="E145" s="0" t="n">
        <v>16</v>
      </c>
      <c r="F145" s="0" t="n">
        <v>300</v>
      </c>
      <c r="G145" s="0" t="n">
        <v>70</v>
      </c>
      <c r="H145" s="0" t="n">
        <v>280</v>
      </c>
      <c r="I145" s="129" t="str">
        <f aca="false">IF((MID(A145,1,1))="H","Histórica",IF(((MID(A145,1,1)))="A","Aislada",IF((MID(A145,1,1))="B","Pareada",IF((MID(A145,1,1))="C","Continua","Línea de Fábrica"))))</f>
        <v>Continua</v>
      </c>
    </row>
    <row r="146" customFormat="false" ht="14.4" hidden="false" customHeight="false" outlineLevel="0" collapsed="false">
      <c r="A146" s="0" t="s">
        <v>397</v>
      </c>
      <c r="B146" s="0" t="s">
        <v>398</v>
      </c>
      <c r="C146" s="0" t="str">
        <f aca="false">CONCATENATE(A146," ","-"," ",B146)</f>
        <v>C6 - C406-70</v>
      </c>
      <c r="D146" s="128" t="n">
        <v>6</v>
      </c>
      <c r="E146" s="0" t="n">
        <v>24</v>
      </c>
      <c r="F146" s="0" t="n">
        <v>400</v>
      </c>
      <c r="G146" s="0" t="n">
        <v>70</v>
      </c>
      <c r="H146" s="0" t="n">
        <v>420</v>
      </c>
      <c r="I146" s="129" t="str">
        <f aca="false">IF((MID(A146,1,1))="H","Histórica",IF(((MID(A146,1,1)))="A","Aislada",IF((MID(A146,1,1))="B","Pareada",IF((MID(A146,1,1))="C","Continua","Línea de Fábrica"))))</f>
        <v>Continua</v>
      </c>
    </row>
    <row r="147" customFormat="false" ht="14.4" hidden="false" customHeight="false" outlineLevel="0" collapsed="false">
      <c r="A147" s="0" t="s">
        <v>399</v>
      </c>
      <c r="B147" s="0" t="s">
        <v>400</v>
      </c>
      <c r="C147" s="0" t="str">
        <f aca="false">CONCATENATE(A147," ","-"," ",B147)</f>
        <v>C7 - C406-70(PB)</v>
      </c>
      <c r="D147" s="128" t="n">
        <v>6</v>
      </c>
      <c r="E147" s="0" t="n">
        <v>24</v>
      </c>
      <c r="F147" s="0" t="n">
        <v>400</v>
      </c>
      <c r="G147" s="0" t="n">
        <v>70</v>
      </c>
      <c r="H147" s="0" t="n">
        <v>420</v>
      </c>
      <c r="I147" s="129" t="str">
        <f aca="false">IF((MID(A147,1,1))="H","Histórica",IF(((MID(A147,1,1)))="A","Aislada",IF((MID(A147,1,1))="B","Pareada",IF((MID(A147,1,1))="C","Continua","Línea de Fábrica"))))</f>
        <v>Continua</v>
      </c>
    </row>
    <row r="148" customFormat="false" ht="14.4" hidden="false" customHeight="false" outlineLevel="0" collapsed="false">
      <c r="A148" s="0" t="s">
        <v>401</v>
      </c>
      <c r="B148" s="0" t="s">
        <v>402</v>
      </c>
      <c r="C148" s="0" t="str">
        <f aca="false">CONCATENATE(A148," ","-"," ",B148)</f>
        <v>C8 - C408-70</v>
      </c>
      <c r="D148" s="128" t="n">
        <v>8</v>
      </c>
      <c r="E148" s="0" t="n">
        <v>32</v>
      </c>
      <c r="F148" s="0" t="n">
        <v>400</v>
      </c>
      <c r="G148" s="0" t="n">
        <v>70</v>
      </c>
      <c r="H148" s="0" t="n">
        <v>560</v>
      </c>
      <c r="I148" s="129" t="str">
        <f aca="false">IF((MID(A148,1,1))="H","Histórica",IF(((MID(A148,1,1)))="A","Aislada",IF((MID(A148,1,1))="B","Pareada",IF((MID(A148,1,1))="C","Continua","Línea de Fábrica"))))</f>
        <v>Continua</v>
      </c>
    </row>
    <row r="149" customFormat="false" ht="14.4" hidden="false" customHeight="false" outlineLevel="0" collapsed="false">
      <c r="A149" s="0" t="s">
        <v>403</v>
      </c>
      <c r="B149" s="0" t="s">
        <v>404</v>
      </c>
      <c r="C149" s="0" t="str">
        <f aca="false">CONCATENATE(A149," ","-"," ",B149)</f>
        <v>C9 - C408-70(PB)</v>
      </c>
      <c r="D149" s="128" t="n">
        <v>8</v>
      </c>
      <c r="E149" s="0" t="n">
        <v>32</v>
      </c>
      <c r="F149" s="0" t="n">
        <v>400</v>
      </c>
      <c r="G149" s="0" t="n">
        <v>70</v>
      </c>
      <c r="H149" s="0" t="n">
        <v>560</v>
      </c>
      <c r="I149" s="129" t="str">
        <f aca="false">IF((MID(A149,1,1))="H","Histórica",IF(((MID(A149,1,1)))="A","Aislada",IF((MID(A149,1,1))="B","Pareada",IF((MID(A149,1,1))="C","Continua","Línea de Fábrica"))))</f>
        <v>Continua</v>
      </c>
    </row>
    <row r="150" customFormat="false" ht="14.4" hidden="false" customHeight="false" outlineLevel="0" collapsed="false">
      <c r="A150" s="0" t="s">
        <v>405</v>
      </c>
      <c r="B150" s="0" t="s">
        <v>406</v>
      </c>
      <c r="C150" s="0" t="str">
        <f aca="false">CONCATENATE(A150," ","-"," ",B150)</f>
        <v>C10 - C612-70</v>
      </c>
      <c r="D150" s="128" t="n">
        <v>12</v>
      </c>
      <c r="E150" s="0" t="n">
        <v>48</v>
      </c>
      <c r="F150" s="0" t="n">
        <v>600</v>
      </c>
      <c r="G150" s="0" t="n">
        <v>70</v>
      </c>
      <c r="H150" s="0" t="n">
        <v>840</v>
      </c>
      <c r="I150" s="129" t="str">
        <f aca="false">IF((MID(A150,1,1))="H","Histórica",IF(((MID(A150,1,1)))="A","Aislada",IF((MID(A150,1,1))="B","Pareada",IF((MID(A150,1,1))="C","Continua","Línea de Fábrica"))))</f>
        <v>Continua</v>
      </c>
    </row>
    <row r="151" customFormat="false" ht="14.4" hidden="false" customHeight="false" outlineLevel="0" collapsed="false">
      <c r="A151" s="0" t="s">
        <v>407</v>
      </c>
      <c r="B151" s="0" t="s">
        <v>394</v>
      </c>
      <c r="C151" s="0" t="str">
        <f aca="false">CONCATENATE(A151," ","-"," ",B151)</f>
        <v>C11 - C304-70</v>
      </c>
      <c r="D151" s="128" t="n">
        <v>4</v>
      </c>
      <c r="E151" s="0" t="n">
        <v>16</v>
      </c>
      <c r="F151" s="0" t="n">
        <v>300</v>
      </c>
      <c r="G151" s="0" t="n">
        <v>70</v>
      </c>
      <c r="H151" s="0" t="n">
        <v>280</v>
      </c>
      <c r="I151" s="129" t="str">
        <f aca="false">IF((MID(A151,1,1))="H","Histórica",IF(((MID(A151,1,1)))="A","Aislada",IF((MID(A151,1,1))="B","Pareada",IF((MID(A151,1,1))="C","Continua","Línea de Fábrica"))))</f>
        <v>Continua</v>
      </c>
    </row>
    <row r="152" customFormat="false" ht="14.4" hidden="false" customHeight="false" outlineLevel="0" collapsed="false">
      <c r="A152" s="0" t="s">
        <v>408</v>
      </c>
      <c r="B152" s="0" t="s">
        <v>409</v>
      </c>
      <c r="C152" s="0" t="str">
        <f aca="false">CONCATENATE(A152," ","-"," ",B152)</f>
        <v>C12* - C203-70(PB)</v>
      </c>
      <c r="D152" s="128" t="n">
        <v>3</v>
      </c>
      <c r="E152" s="0" t="n">
        <v>12</v>
      </c>
      <c r="F152" s="0" t="n">
        <v>200</v>
      </c>
      <c r="G152" s="0" t="n">
        <v>70</v>
      </c>
      <c r="H152" s="0" t="n">
        <v>210</v>
      </c>
      <c r="I152" s="129" t="str">
        <f aca="false">IF((MID(A152,1,1))="H","Histórica",IF(((MID(A152,1,1)))="A","Aislada",IF((MID(A152,1,1))="B","Pareada",IF((MID(A152,1,1))="C","Continua","Línea de Fábrica"))))</f>
        <v>Continua</v>
      </c>
    </row>
    <row r="153" customFormat="false" ht="14.4" hidden="false" customHeight="false" outlineLevel="0" collapsed="false">
      <c r="A153" s="0" t="s">
        <v>410</v>
      </c>
      <c r="B153" s="0" t="s">
        <v>388</v>
      </c>
      <c r="C153" s="0" t="str">
        <f aca="false">CONCATENATE(A153," ","-"," ",B153)</f>
        <v>C13** - C203-60</v>
      </c>
      <c r="D153" s="128" t="n">
        <v>3</v>
      </c>
      <c r="E153" s="0" t="n">
        <v>12</v>
      </c>
      <c r="F153" s="0" t="n">
        <v>200</v>
      </c>
      <c r="G153" s="0" t="n">
        <v>60</v>
      </c>
      <c r="H153" s="0" t="n">
        <v>180</v>
      </c>
      <c r="I153" s="129" t="str">
        <f aca="false">IF((MID(A153,1,1))="H","Histórica",IF(((MID(A153,1,1)))="A","Aislada",IF((MID(A153,1,1))="B","Pareada",IF((MID(A153,1,1))="C","Continua","Línea de Fábrica"))))</f>
        <v>Continua</v>
      </c>
    </row>
    <row r="154" customFormat="false" ht="14.4" hidden="false" customHeight="false" outlineLevel="0" collapsed="false">
      <c r="A154" s="0" t="s">
        <v>411</v>
      </c>
      <c r="B154" s="0" t="s">
        <v>388</v>
      </c>
      <c r="C154" s="0" t="str">
        <f aca="false">CONCATENATE(A154," ","-"," ",B154)</f>
        <v>C14 - C203-60</v>
      </c>
      <c r="D154" s="128" t="n">
        <v>3</v>
      </c>
      <c r="E154" s="0" t="n">
        <v>12</v>
      </c>
      <c r="F154" s="0" t="n">
        <v>200</v>
      </c>
      <c r="G154" s="0" t="n">
        <v>60</v>
      </c>
      <c r="H154" s="0" t="n">
        <v>180</v>
      </c>
      <c r="I154" s="129" t="str">
        <f aca="false">IF((MID(A154,1,1))="H","Histórica",IF(((MID(A154,1,1)))="A","Aislada",IF((MID(A154,1,1))="B","Pareada",IF((MID(A154,1,1))="C","Continua","Línea de Fábrica"))))</f>
        <v>Continua</v>
      </c>
    </row>
    <row r="155" customFormat="false" ht="14.4" hidden="false" customHeight="false" outlineLevel="0" collapsed="false">
      <c r="A155" s="0" t="s">
        <v>412</v>
      </c>
      <c r="B155" s="0" t="s">
        <v>413</v>
      </c>
      <c r="C155" s="0" t="str">
        <f aca="false">CONCATENATE(A155," ","-"," ",B155)</f>
        <v>C15 - C404-70(PB)</v>
      </c>
      <c r="D155" s="128" t="n">
        <v>4</v>
      </c>
      <c r="E155" s="0" t="n">
        <v>16</v>
      </c>
      <c r="F155" s="0" t="n">
        <v>400</v>
      </c>
      <c r="G155" s="0" t="n">
        <v>70</v>
      </c>
      <c r="H155" s="0" t="n">
        <v>280</v>
      </c>
      <c r="I155" s="129" t="str">
        <f aca="false">IF((MID(A155,1,1))="H","Histórica",IF(((MID(A155,1,1)))="A","Aislada",IF((MID(A155,1,1))="B","Pareada",IF((MID(A155,1,1))="C","Continua","Línea de Fábrica"))))</f>
        <v>Continua</v>
      </c>
    </row>
    <row r="156" customFormat="false" ht="14.4" hidden="false" customHeight="false" outlineLevel="0" collapsed="false">
      <c r="A156" s="0" t="s">
        <v>414</v>
      </c>
      <c r="B156" s="0" t="s">
        <v>415</v>
      </c>
      <c r="C156" s="0" t="str">
        <f aca="false">CONCATENATE(A156," ","-"," ",B156)</f>
        <v>C16 - C603-40</v>
      </c>
      <c r="D156" s="128" t="n">
        <v>3</v>
      </c>
      <c r="E156" s="0" t="n">
        <v>12</v>
      </c>
      <c r="F156" s="0" t="n">
        <v>600</v>
      </c>
      <c r="G156" s="0" t="n">
        <v>40</v>
      </c>
      <c r="H156" s="0" t="n">
        <v>120</v>
      </c>
      <c r="I156" s="129" t="str">
        <f aca="false">IF((MID(A156,1,1))="H","Histórica",IF(((MID(A156,1,1)))="A","Aislada",IF((MID(A156,1,1))="B","Pareada",IF((MID(A156,1,1))="C","Continua","Línea de Fábrica"))))</f>
        <v>Continua</v>
      </c>
    </row>
    <row r="157" customFormat="false" ht="14.4" hidden="false" customHeight="false" outlineLevel="0" collapsed="false">
      <c r="A157" s="0" t="s">
        <v>416</v>
      </c>
      <c r="B157" s="0" t="s">
        <v>400</v>
      </c>
      <c r="C157" s="0" t="str">
        <f aca="false">CONCATENATE(A157," ","-"," ",B157)</f>
        <v>C17 - C406-70(PB)</v>
      </c>
      <c r="D157" s="128" t="n">
        <v>6</v>
      </c>
      <c r="E157" s="0" t="n">
        <v>24</v>
      </c>
      <c r="F157" s="0" t="n">
        <v>400</v>
      </c>
      <c r="G157" s="0" t="n">
        <v>70</v>
      </c>
      <c r="H157" s="0" t="n">
        <v>420</v>
      </c>
      <c r="I157" s="129" t="str">
        <f aca="false">IF((MID(A157,1,1))="H","Histórica",IF(((MID(A157,1,1)))="A","Aislada",IF((MID(A157,1,1))="B","Pareada",IF((MID(A157,1,1))="C","Continua","Línea de Fábrica"))))</f>
        <v>Continua</v>
      </c>
    </row>
    <row r="158" customFormat="false" ht="14.4" hidden="false" customHeight="false" outlineLevel="0" collapsed="false">
      <c r="A158" s="0" t="s">
        <v>417</v>
      </c>
      <c r="B158" s="0" t="s">
        <v>396</v>
      </c>
      <c r="C158" s="0" t="str">
        <f aca="false">CONCATENATE(A158," ","-"," ",B158)</f>
        <v>C18 - C304-70(PB)</v>
      </c>
      <c r="D158" s="128" t="n">
        <v>4</v>
      </c>
      <c r="E158" s="0" t="n">
        <v>16</v>
      </c>
      <c r="F158" s="0" t="n">
        <v>300</v>
      </c>
      <c r="G158" s="0" t="n">
        <v>70</v>
      </c>
      <c r="H158" s="0" t="n">
        <v>280</v>
      </c>
      <c r="I158" s="129" t="str">
        <f aca="false">IF((MID(A158,1,1))="H","Histórica",IF(((MID(A158,1,1)))="A","Aislada",IF((MID(A158,1,1))="B","Pareada",IF((MID(A158,1,1))="C","Continua","Línea de Fábrica"))))</f>
        <v>Continua</v>
      </c>
    </row>
    <row r="159" customFormat="false" ht="14.4" hidden="false" customHeight="false" outlineLevel="0" collapsed="false">
      <c r="A159" s="0" t="s">
        <v>418</v>
      </c>
      <c r="B159" s="0" t="s">
        <v>392</v>
      </c>
      <c r="C159" s="0" t="str">
        <f aca="false">CONCATENATE(A159," ","-"," ",B159)</f>
        <v>C19 - C303-70</v>
      </c>
      <c r="D159" s="128" t="n">
        <v>3</v>
      </c>
      <c r="E159" s="0" t="s">
        <v>419</v>
      </c>
      <c r="F159" s="0" t="n">
        <v>300</v>
      </c>
      <c r="G159" s="0" t="s">
        <v>420</v>
      </c>
      <c r="H159" s="0" t="s">
        <v>421</v>
      </c>
      <c r="I159" s="129" t="str">
        <f aca="false">IF((MID(A159,1,1))="H","Histórica",IF(((MID(A159,1,1)))="A","Aislada",IF((MID(A159,1,1))="B","Pareada",IF((MID(A159,1,1))="C","Continua","Línea de Fábrica"))))</f>
        <v>Continua</v>
      </c>
    </row>
    <row r="160" customFormat="false" ht="14.4" hidden="false" customHeight="false" outlineLevel="0" collapsed="false">
      <c r="A160" s="0" t="s">
        <v>422</v>
      </c>
      <c r="B160" s="0" t="s">
        <v>423</v>
      </c>
      <c r="C160" s="0" t="str">
        <f aca="false">CONCATENATE(A160," ","-"," ",B160)</f>
        <v>D1 - D202-80</v>
      </c>
      <c r="D160" s="128" t="n">
        <v>2</v>
      </c>
      <c r="E160" s="0" t="n">
        <v>8</v>
      </c>
      <c r="F160" s="0" t="n">
        <v>200</v>
      </c>
      <c r="G160" s="0" t="n">
        <v>80</v>
      </c>
      <c r="H160" s="0" t="n">
        <v>160</v>
      </c>
      <c r="I160" s="129" t="str">
        <f aca="false">IF((MID(A160,1,1))="H","Histórica",IF(((MID(A160,1,1)))="A","Aislada",IF((MID(A160,1,1))="B","Pareada",IF((MID(A160,1,1))="C","Continua","Línea de Fábrica"))))</f>
        <v>Línea de Fábrica</v>
      </c>
    </row>
    <row r="161" customFormat="false" ht="14.4" hidden="false" customHeight="false" outlineLevel="0" collapsed="false">
      <c r="A161" s="0" t="s">
        <v>424</v>
      </c>
      <c r="B161" s="0" t="s">
        <v>425</v>
      </c>
      <c r="C161" s="0" t="str">
        <f aca="false">CONCATENATE(A161," ","-"," ",B161)</f>
        <v>D2 - D302-80</v>
      </c>
      <c r="D161" s="128" t="n">
        <v>2</v>
      </c>
      <c r="E161" s="0" t="n">
        <v>8</v>
      </c>
      <c r="F161" s="0" t="n">
        <v>300</v>
      </c>
      <c r="G161" s="0" t="n">
        <v>80</v>
      </c>
      <c r="H161" s="0" t="n">
        <v>160</v>
      </c>
      <c r="I161" s="129" t="str">
        <f aca="false">IF((MID(A161,1,1))="H","Histórica",IF(((MID(A161,1,1)))="A","Aislada",IF((MID(A161,1,1))="B","Pareada",IF((MID(A161,1,1))="C","Continua","Línea de Fábrica"))))</f>
        <v>Línea de Fábrica</v>
      </c>
    </row>
    <row r="162" customFormat="false" ht="14.4" hidden="false" customHeight="false" outlineLevel="0" collapsed="false">
      <c r="A162" s="0" t="s">
        <v>426</v>
      </c>
      <c r="B162" s="0" t="s">
        <v>427</v>
      </c>
      <c r="C162" s="0" t="str">
        <f aca="false">CONCATENATE(A162," ","-"," ",B162)</f>
        <v>D3 - D203-80</v>
      </c>
      <c r="D162" s="128" t="n">
        <v>3</v>
      </c>
      <c r="E162" s="0" t="n">
        <v>12</v>
      </c>
      <c r="F162" s="0" t="n">
        <v>200</v>
      </c>
      <c r="G162" s="0" t="n">
        <v>80</v>
      </c>
      <c r="H162" s="0" t="n">
        <v>240</v>
      </c>
      <c r="I162" s="129" t="str">
        <f aca="false">IF((MID(A162,1,1))="H","Histórica",IF(((MID(A162,1,1)))="A","Aislada",IF((MID(A162,1,1))="B","Pareada",IF((MID(A162,1,1))="C","Continua","Línea de Fábrica"))))</f>
        <v>Línea de Fábrica</v>
      </c>
    </row>
    <row r="163" customFormat="false" ht="14.4" hidden="false" customHeight="false" outlineLevel="0" collapsed="false">
      <c r="A163" s="0" t="s">
        <v>428</v>
      </c>
      <c r="B163" s="0" t="s">
        <v>429</v>
      </c>
      <c r="C163" s="0" t="str">
        <f aca="false">CONCATENATE(A163," ","-"," ",B163)</f>
        <v>D4 - D303-80</v>
      </c>
      <c r="D163" s="128" t="n">
        <v>3</v>
      </c>
      <c r="E163" s="0" t="n">
        <v>12</v>
      </c>
      <c r="F163" s="0" t="n">
        <v>300</v>
      </c>
      <c r="G163" s="0" t="n">
        <v>80</v>
      </c>
      <c r="H163" s="0" t="n">
        <v>240</v>
      </c>
      <c r="I163" s="129" t="str">
        <f aca="false">IF((MID(A163,1,1))="H","Histórica",IF(((MID(A163,1,1)))="A","Aislada",IF((MID(A163,1,1))="B","Pareada",IF((MID(A163,1,1))="C","Continua","Línea de Fábrica"))))</f>
        <v>Línea de Fábrica</v>
      </c>
    </row>
    <row r="164" customFormat="false" ht="14.4" hidden="false" customHeight="false" outlineLevel="0" collapsed="false">
      <c r="A164" s="0" t="s">
        <v>430</v>
      </c>
      <c r="B164" s="0" t="s">
        <v>431</v>
      </c>
      <c r="C164" s="0" t="str">
        <f aca="false">CONCATENATE(A164," ","-"," ",B164)</f>
        <v>D5 - D304-80</v>
      </c>
      <c r="D164" s="128" t="n">
        <v>4</v>
      </c>
      <c r="E164" s="0" t="n">
        <v>16</v>
      </c>
      <c r="F164" s="0" t="n">
        <v>300</v>
      </c>
      <c r="G164" s="0" t="n">
        <v>80</v>
      </c>
      <c r="H164" s="0" t="n">
        <v>320</v>
      </c>
      <c r="I164" s="129" t="str">
        <f aca="false">IF((MID(A164,1,1))="H","Histórica",IF(((MID(A164,1,1)))="A","Aislada",IF((MID(A164,1,1))="B","Pareada",IF((MID(A164,1,1))="C","Continua","Línea de Fábrica"))))</f>
        <v>Línea de Fábrica</v>
      </c>
    </row>
    <row r="165" customFormat="false" ht="14.4" hidden="false" customHeight="false" outlineLevel="0" collapsed="false">
      <c r="A165" s="0" t="s">
        <v>432</v>
      </c>
      <c r="B165" s="0" t="s">
        <v>433</v>
      </c>
      <c r="C165" s="0" t="str">
        <f aca="false">CONCATENATE(A165," ","-"," ",B165)</f>
        <v>D6 - D406-70</v>
      </c>
      <c r="D165" s="128" t="n">
        <v>6</v>
      </c>
      <c r="E165" s="0" t="n">
        <v>24</v>
      </c>
      <c r="F165" s="0" t="n">
        <v>400</v>
      </c>
      <c r="G165" s="0" t="n">
        <v>70</v>
      </c>
      <c r="H165" s="0" t="n">
        <v>420</v>
      </c>
      <c r="I165" s="129" t="str">
        <f aca="false">IF((MID(A165,1,1))="H","Histórica",IF(((MID(A165,1,1)))="A","Aislada",IF((MID(A165,1,1))="B","Pareada",IF((MID(A165,1,1))="C","Continua","Línea de Fábrica"))))</f>
        <v>Línea de Fábrica</v>
      </c>
    </row>
    <row r="166" customFormat="false" ht="14.4" hidden="false" customHeight="false" outlineLevel="0" collapsed="false">
      <c r="A166" s="0" t="s">
        <v>434</v>
      </c>
      <c r="B166" s="0" t="s">
        <v>435</v>
      </c>
      <c r="C166" s="0" t="str">
        <f aca="false">CONCATENATE(A166," ","-"," ",B166)</f>
        <v>D7 - D408-70</v>
      </c>
      <c r="D166" s="128" t="n">
        <v>8</v>
      </c>
      <c r="E166" s="0" t="n">
        <v>32</v>
      </c>
      <c r="F166" s="0" t="n">
        <v>400</v>
      </c>
      <c r="G166" s="0" t="n">
        <v>70</v>
      </c>
      <c r="H166" s="0" t="n">
        <v>560</v>
      </c>
      <c r="I166" s="129" t="str">
        <f aca="false">IF((MID(A166,1,1))="H","Histórica",IF(((MID(A166,1,1)))="A","Aislada",IF((MID(A166,1,1))="B","Pareada",IF((MID(A166,1,1))="C","Continua","Línea de Fábrica"))))</f>
        <v>Línea de Fábrica</v>
      </c>
    </row>
    <row r="167" customFormat="false" ht="14.4" hidden="false" customHeight="false" outlineLevel="0" collapsed="false">
      <c r="A167" s="0" t="s">
        <v>436</v>
      </c>
      <c r="B167" s="0" t="s">
        <v>437</v>
      </c>
      <c r="C167" s="0" t="str">
        <f aca="false">CONCATENATE(A167," ","-"," ",B167)</f>
        <v>D8 - D610-70</v>
      </c>
      <c r="D167" s="128" t="n">
        <v>10</v>
      </c>
      <c r="E167" s="0" t="n">
        <v>40</v>
      </c>
      <c r="F167" s="0" t="n">
        <v>600</v>
      </c>
      <c r="G167" s="0" t="n">
        <v>70</v>
      </c>
      <c r="H167" s="0" t="n">
        <v>700</v>
      </c>
      <c r="I167" s="129" t="str">
        <f aca="false">IF((MID(A167,1,1))="H","Histórica",IF(((MID(A167,1,1)))="A","Aislada",IF((MID(A167,1,1))="B","Pareada",IF((MID(A167,1,1))="C","Continua","Línea de Fábrica"))))</f>
        <v>Línea de Fábrica</v>
      </c>
    </row>
    <row r="168" customFormat="false" ht="14.4" hidden="false" customHeight="false" outlineLevel="0" collapsed="false">
      <c r="A168" s="0" t="s">
        <v>438</v>
      </c>
      <c r="B168" s="0" t="s">
        <v>439</v>
      </c>
      <c r="C168" s="0" t="str">
        <f aca="false">CONCATENATE(A168," ","-"," ",B168)</f>
        <v>D9* - D102-80</v>
      </c>
      <c r="D168" s="128" t="n">
        <v>2</v>
      </c>
      <c r="E168" s="0" t="n">
        <v>8</v>
      </c>
      <c r="F168" s="0" t="n">
        <v>100</v>
      </c>
      <c r="G168" s="0" t="n">
        <v>80</v>
      </c>
      <c r="H168" s="0" t="n">
        <v>160</v>
      </c>
      <c r="I168" s="129" t="str">
        <f aca="false">IF((MID(A168,1,1))="H","Histórica",IF(((MID(A168,1,1)))="A","Aislada",IF((MID(A168,1,1))="B","Pareada",IF((MID(A168,1,1))="C","Continua","Línea de Fábrica"))))</f>
        <v>Línea de Fábrica</v>
      </c>
    </row>
    <row r="169" customFormat="false" ht="14.4" hidden="false" customHeight="false" outlineLevel="0" collapsed="false">
      <c r="A169" s="0" t="s">
        <v>440</v>
      </c>
      <c r="B169" s="0" t="s">
        <v>441</v>
      </c>
      <c r="C169" s="0" t="str">
        <f aca="false">CONCATENATE(A169," ","-"," ",B169)</f>
        <v>D10 - D203-50</v>
      </c>
      <c r="D169" s="128" t="n">
        <v>3</v>
      </c>
      <c r="E169" s="0" t="n">
        <v>12</v>
      </c>
      <c r="F169" s="0" t="n">
        <v>200</v>
      </c>
      <c r="G169" s="0" t="n">
        <v>50</v>
      </c>
      <c r="H169" s="0" t="n">
        <v>150</v>
      </c>
      <c r="I169" s="129" t="str">
        <f aca="false">IF((MID(A169,1,1))="H","Histórica",IF(((MID(A169,1,1)))="A","Aislada",IF((MID(A169,1,1))="B","Pareada",IF((MID(A169,1,1))="C","Continua","Línea de Fábrica"))))</f>
        <v>Línea de Fábrica</v>
      </c>
    </row>
    <row r="170" customFormat="false" ht="14.4" hidden="false" customHeight="false" outlineLevel="0" collapsed="false">
      <c r="A170" s="0" t="s">
        <v>442</v>
      </c>
      <c r="B170" s="0" t="s">
        <v>443</v>
      </c>
      <c r="C170" s="0" t="str">
        <f aca="false">CONCATENATE(A170," ","-"," ",B170)</f>
        <v>D11 - D303-50</v>
      </c>
      <c r="D170" s="128" t="n">
        <v>3</v>
      </c>
      <c r="E170" s="0" t="n">
        <v>12</v>
      </c>
      <c r="F170" s="0" t="n">
        <v>300</v>
      </c>
      <c r="G170" s="0" t="n">
        <v>50</v>
      </c>
      <c r="H170" s="0" t="n">
        <v>150</v>
      </c>
      <c r="I170" s="129" t="str">
        <f aca="false">IF((MID(A170,1,1))="H","Histórica",IF(((MID(A170,1,1)))="A","Aislada",IF((MID(A170,1,1))="B","Pareada",IF((MID(A170,1,1))="C","Continua","Línea de Fábrica"))))</f>
        <v>Línea de Fábrica</v>
      </c>
    </row>
    <row r="171" customFormat="false" ht="14.4" hidden="false" customHeight="false" outlineLevel="0" collapsed="false">
      <c r="A171" s="0" t="s">
        <v>444</v>
      </c>
      <c r="B171" s="0" t="s">
        <v>445</v>
      </c>
      <c r="C171" s="0" t="str">
        <f aca="false">CONCATENATE(A171," ","-"," ",B171)</f>
        <v>D12 - D302-50</v>
      </c>
      <c r="D171" s="128" t="n">
        <v>2</v>
      </c>
      <c r="E171" s="0" t="n">
        <v>8</v>
      </c>
      <c r="F171" s="0" t="n">
        <v>300</v>
      </c>
      <c r="G171" s="0" t="n">
        <v>50</v>
      </c>
      <c r="H171" s="0" t="n">
        <v>100</v>
      </c>
      <c r="I171" s="129" t="str">
        <f aca="false">IF((MID(A171,1,1))="H","Histórica",IF(((MID(A171,1,1)))="A","Aislada",IF((MID(A171,1,1))="B","Pareada",IF((MID(A171,1,1))="C","Continua","Línea de Fábrica"))))</f>
        <v>Línea de Fábrica</v>
      </c>
    </row>
    <row r="172" customFormat="false" ht="14.4" hidden="false" customHeight="false" outlineLevel="0" collapsed="false">
      <c r="A172" s="0" t="s">
        <v>446</v>
      </c>
      <c r="B172" s="0" t="s">
        <v>447</v>
      </c>
      <c r="C172" s="0" t="str">
        <f aca="false">CONCATENATE(A172," ","-"," ",B172)</f>
        <v>D13 - D403-80</v>
      </c>
      <c r="D172" s="128" t="n">
        <v>3</v>
      </c>
      <c r="E172" s="0" t="n">
        <v>12</v>
      </c>
      <c r="F172" s="0" t="n">
        <v>400</v>
      </c>
      <c r="G172" s="0" t="n">
        <v>80</v>
      </c>
      <c r="H172" s="0" t="n">
        <v>240</v>
      </c>
      <c r="I172" s="129" t="str">
        <f aca="false">IF((MID(A172,1,1))="H","Histórica",IF(((MID(A172,1,1)))="A","Aislada",IF((MID(A172,1,1))="B","Pareada",IF((MID(A172,1,1))="C","Continua","Línea de Fábrica"))))</f>
        <v>Línea de Fábrica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1105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2019-07-22T19:58:07Z</dcterms:created>
  <dc:creator>Dario Vidal Gudino Carvajal</dc:creator>
  <dc:description/>
  <dc:language>es-EC</dc:language>
  <cp:lastModifiedBy/>
  <cp:lastPrinted>2020-06-12T09:19:28Z</cp:lastPrinted>
  <dcterms:modified xsi:type="dcterms:W3CDTF">2020-06-12T09:20:13Z</dcterms:modified>
  <cp:revision>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