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DCO\INFORMACION\DMT\EMISIONES-2022\SIMULACION2\"/>
    </mc:Choice>
  </mc:AlternateContent>
  <bookViews>
    <workbookView xWindow="0" yWindow="0" windowWidth="20490" windowHeight="7620"/>
  </bookViews>
  <sheets>
    <sheet name="RESUMEN" sheetId="2" r:id="rId1"/>
    <sheet name="DIST-RANGOS" sheetId="1" r:id="rId2"/>
    <sheet name="DIF_RANGO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" i="1"/>
  <c r="J37" i="3" l="1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J4" i="3"/>
  <c r="I4" i="3"/>
  <c r="I37" i="3" s="1"/>
  <c r="J3" i="3"/>
  <c r="I3" i="3"/>
  <c r="H40" i="2" l="1"/>
  <c r="H30" i="2"/>
  <c r="J36" i="2" l="1"/>
  <c r="J37" i="2"/>
  <c r="J38" i="2"/>
  <c r="J39" i="2"/>
  <c r="J35" i="2"/>
  <c r="J40" i="2"/>
  <c r="J26" i="2"/>
  <c r="J27" i="2"/>
  <c r="J28" i="2"/>
  <c r="J29" i="2"/>
  <c r="J25" i="2"/>
  <c r="F40" i="2"/>
  <c r="F30" i="2"/>
  <c r="G40" i="2"/>
  <c r="G30" i="2"/>
  <c r="J30" i="2" l="1"/>
  <c r="N3" i="3" l="1"/>
  <c r="U3" i="3"/>
  <c r="N4" i="3"/>
  <c r="U4" i="3"/>
  <c r="N5" i="3"/>
  <c r="U5" i="3"/>
  <c r="N6" i="3"/>
  <c r="U6" i="3"/>
  <c r="N7" i="3"/>
  <c r="U7" i="3"/>
  <c r="N8" i="3"/>
  <c r="U8" i="3"/>
  <c r="N9" i="3"/>
  <c r="U9" i="3"/>
  <c r="N10" i="3"/>
  <c r="U10" i="3"/>
  <c r="N11" i="3"/>
  <c r="U11" i="3"/>
  <c r="N12" i="3"/>
  <c r="U12" i="3"/>
  <c r="N13" i="3"/>
  <c r="U13" i="3"/>
  <c r="N14" i="3"/>
  <c r="U14" i="3"/>
  <c r="N15" i="3"/>
  <c r="U15" i="3"/>
  <c r="N16" i="3"/>
  <c r="U16" i="3"/>
  <c r="N17" i="3"/>
  <c r="U17" i="3"/>
  <c r="N18" i="3"/>
  <c r="U18" i="3"/>
  <c r="N19" i="3"/>
  <c r="U19" i="3"/>
  <c r="N20" i="3"/>
  <c r="U20" i="3"/>
  <c r="N21" i="3"/>
  <c r="U21" i="3"/>
  <c r="N22" i="3"/>
  <c r="U22" i="3"/>
  <c r="N23" i="3"/>
  <c r="U23" i="3"/>
  <c r="N24" i="3"/>
  <c r="U24" i="3"/>
  <c r="N25" i="3"/>
  <c r="U25" i="3"/>
  <c r="N26" i="3"/>
  <c r="U26" i="3"/>
  <c r="N27" i="3"/>
  <c r="U27" i="3"/>
  <c r="N28" i="3"/>
  <c r="U28" i="3"/>
  <c r="N29" i="3"/>
  <c r="U29" i="3"/>
  <c r="N30" i="3"/>
  <c r="U30" i="3"/>
  <c r="N31" i="3"/>
  <c r="U31" i="3"/>
  <c r="N32" i="3"/>
  <c r="U32" i="3"/>
  <c r="N33" i="3"/>
  <c r="U33" i="3"/>
  <c r="N34" i="3"/>
  <c r="U34" i="3"/>
  <c r="N35" i="3"/>
  <c r="U35" i="3"/>
  <c r="N36" i="3"/>
  <c r="I11" i="2" l="1"/>
  <c r="I10" i="2"/>
  <c r="J12" i="2"/>
  <c r="H12" i="2"/>
  <c r="G12" i="2"/>
  <c r="F12" i="2"/>
  <c r="E12" i="2"/>
  <c r="D12" i="2"/>
  <c r="C12" i="2"/>
  <c r="B12" i="2"/>
  <c r="I12" i="2" l="1"/>
  <c r="X8" i="3" l="1"/>
  <c r="X7" i="3"/>
  <c r="X6" i="3"/>
  <c r="X5" i="3"/>
  <c r="X4" i="3"/>
  <c r="X3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9" i="3"/>
  <c r="U36" i="3" l="1"/>
  <c r="U37" i="3"/>
  <c r="N37" i="3"/>
  <c r="J5" i="2"/>
  <c r="H5" i="2"/>
  <c r="G5" i="2"/>
  <c r="F5" i="2"/>
  <c r="E5" i="2"/>
  <c r="D5" i="2"/>
  <c r="C5" i="2"/>
  <c r="B5" i="2"/>
  <c r="I4" i="2" l="1"/>
  <c r="I5" i="2"/>
  <c r="I3" i="2"/>
  <c r="W37" i="3" l="1"/>
  <c r="V37" i="3"/>
  <c r="T37" i="3"/>
  <c r="S37" i="3"/>
  <c r="R37" i="3"/>
  <c r="Q37" i="3"/>
  <c r="R39" i="3" s="1"/>
  <c r="P37" i="3"/>
  <c r="O37" i="3"/>
  <c r="M37" i="3"/>
  <c r="L37" i="3"/>
  <c r="M39" i="3" s="1"/>
  <c r="K37" i="3"/>
  <c r="H37" i="3"/>
  <c r="G37" i="3"/>
  <c r="K37" i="1"/>
  <c r="P39" i="3" l="1"/>
  <c r="T39" i="3"/>
  <c r="W38" i="3"/>
  <c r="X37" i="3"/>
  <c r="M38" i="3"/>
  <c r="W39" i="3"/>
  <c r="T38" i="3"/>
  <c r="P38" i="3"/>
  <c r="R38" i="3"/>
  <c r="I40" i="2"/>
  <c r="I30" i="2"/>
  <c r="D18" i="2"/>
  <c r="C18" i="2"/>
  <c r="B18" i="2"/>
  <c r="D17" i="2"/>
  <c r="C17" i="2"/>
  <c r="B17" i="2"/>
  <c r="J18" i="2"/>
  <c r="H18" i="2"/>
  <c r="G18" i="2"/>
  <c r="F18" i="2"/>
  <c r="J17" i="2"/>
  <c r="J19" i="2" s="1"/>
  <c r="J20" i="2" s="1"/>
  <c r="H17" i="2"/>
  <c r="G17" i="2"/>
  <c r="F17" i="2"/>
  <c r="D19" i="2" l="1"/>
  <c r="D20" i="2" s="1"/>
  <c r="B19" i="2"/>
  <c r="B20" i="2" s="1"/>
  <c r="F19" i="2"/>
  <c r="F20" i="2" s="1"/>
  <c r="G19" i="2"/>
  <c r="G20" i="2" s="1"/>
  <c r="C19" i="2"/>
  <c r="C20" i="2" s="1"/>
  <c r="H19" i="2"/>
  <c r="H20" i="2" s="1"/>
  <c r="J37" i="1"/>
  <c r="E18" i="2" l="1"/>
  <c r="I18" i="2" s="1"/>
  <c r="E17" i="2"/>
  <c r="E19" i="2" l="1"/>
  <c r="I17" i="2"/>
  <c r="I19" i="2" l="1"/>
  <c r="I20" i="2" s="1"/>
  <c r="E20" i="2"/>
  <c r="G37" i="1"/>
  <c r="L37" i="1"/>
  <c r="M37" i="1"/>
  <c r="N37" i="1"/>
  <c r="O37" i="1"/>
  <c r="P37" i="1"/>
  <c r="Q37" i="1"/>
  <c r="R37" i="1"/>
  <c r="S37" i="1"/>
  <c r="T37" i="1"/>
  <c r="U37" i="1"/>
  <c r="H37" i="1" l="1"/>
</calcChain>
</file>

<file path=xl/sharedStrings.xml><?xml version="1.0" encoding="utf-8"?>
<sst xmlns="http://schemas.openxmlformats.org/spreadsheetml/2006/main" count="318" uniqueCount="92">
  <si>
    <t xml:space="preserve">   </t>
  </si>
  <si>
    <t>U</t>
  </si>
  <si>
    <t>R</t>
  </si>
  <si>
    <t>TABLA DE IMPUESTOS PREDIALES POR RANGO DE FACTORES  (URBANO / RURAL)</t>
  </si>
  <si>
    <t>PREDIOS</t>
  </si>
  <si>
    <t>TITULOS</t>
  </si>
  <si>
    <t>URBANO</t>
  </si>
  <si>
    <t>RURAL</t>
  </si>
  <si>
    <t>TOTAL</t>
  </si>
  <si>
    <t xml:space="preserve"> </t>
  </si>
  <si>
    <t>PREDIAL ($)</t>
  </si>
  <si>
    <t>TASA_SEG ($)</t>
  </si>
  <si>
    <t>BOMBEROS ($)</t>
  </si>
  <si>
    <t>SOLAR ($)</t>
  </si>
  <si>
    <t>AVALUO ($)</t>
  </si>
  <si>
    <t>TIPO_PREDIO</t>
  </si>
  <si>
    <t>PREDIAL_ORIGINAL</t>
  </si>
  <si>
    <t>PREDIAL_VIS</t>
  </si>
  <si>
    <t>PREDIAL_EXON</t>
  </si>
  <si>
    <t>TASA_ORIGINAL</t>
  </si>
  <si>
    <t>TASA_FINAL</t>
  </si>
  <si>
    <t>BOMBEROS_ORIGINAL</t>
  </si>
  <si>
    <t>BOMBEROS_FINAL</t>
  </si>
  <si>
    <t>SOLAR_ORIGINAL</t>
  </si>
  <si>
    <t>SOLAR_FINAL</t>
  </si>
  <si>
    <t>AVALUO</t>
  </si>
  <si>
    <t>PATPR.DESDE</t>
  </si>
  <si>
    <t>PATTPR.HASTA</t>
  </si>
  <si>
    <t>TOTALES X RANGO :</t>
  </si>
  <si>
    <t>DESCRIPCION</t>
  </si>
  <si>
    <t>VALOR ($)</t>
  </si>
  <si>
    <t>PREDIOS COMPARABLES SUBEN EL IMPUESTO PREDIAL:</t>
  </si>
  <si>
    <t>PREDIOS COMPARABLES BAJAN EL IMPUESTO PREDIAL:</t>
  </si>
  <si>
    <t>PREDIOS COMPARABLES IGUALES EL IMPUESTO PREDIAL:</t>
  </si>
  <si>
    <t>TOTALES</t>
  </si>
  <si>
    <t>RAZONES_SOCIALES</t>
  </si>
  <si>
    <t>TARIFA_BASICA_X1000</t>
  </si>
  <si>
    <t>TARIFA_EXCESO_X1000</t>
  </si>
  <si>
    <t>PROPIETARIOS</t>
  </si>
  <si>
    <t>PREDIOS NO COMPARABLES SOLO ESTAN 2021:</t>
  </si>
  <si>
    <t>PREDIOS COMPARABLES SUBEN EL AVALUO:</t>
  </si>
  <si>
    <t>PREDIOS COMPARABLES IGUALES EL AVALUO:</t>
  </si>
  <si>
    <t>PREDIOS COMPARABLES BAJAN EL AVALUO:</t>
  </si>
  <si>
    <t>0.00</t>
  </si>
  <si>
    <t>0.25</t>
  </si>
  <si>
    <t>0.27</t>
  </si>
  <si>
    <t>0.29</t>
  </si>
  <si>
    <t>0.32</t>
  </si>
  <si>
    <t>0.36</t>
  </si>
  <si>
    <t>0.66</t>
  </si>
  <si>
    <t>0.96</t>
  </si>
  <si>
    <t>1.26</t>
  </si>
  <si>
    <t>1.56</t>
  </si>
  <si>
    <t>1.86</t>
  </si>
  <si>
    <t>2.60</t>
  </si>
  <si>
    <t>2.90</t>
  </si>
  <si>
    <t>3.20</t>
  </si>
  <si>
    <t>3.50</t>
  </si>
  <si>
    <t>3.80</t>
  </si>
  <si>
    <t>4.10</t>
  </si>
  <si>
    <t>4.50</t>
  </si>
  <si>
    <t>5.00</t>
  </si>
  <si>
    <t>2.20</t>
  </si>
  <si>
    <t>3.00</t>
  </si>
  <si>
    <t>PREDIAL_2021</t>
  </si>
  <si>
    <t>TASA_SEG_2021</t>
  </si>
  <si>
    <t>BOMBEROS_2021</t>
  </si>
  <si>
    <t>SOLAR_2021</t>
  </si>
  <si>
    <t>AVALUO_2021</t>
  </si>
  <si>
    <t>TOTAL_IMP($)</t>
  </si>
  <si>
    <t>DIFERENCIA_AVALUO</t>
  </si>
  <si>
    <t>DIFERENCIA_PREDIAL</t>
  </si>
  <si>
    <t>TABLA DE IMPUESTOS PREDIALES POR RANGO DE FACTORES  (URBANO / RURAL)  -  SOLO PREDIOS QUE INCREMENTAN EL IMPUESTO PREDIAL</t>
  </si>
  <si>
    <t>TOTALES DE TRIBUTOS PREDIALES PARA EL AÑO 2021 - FECHA DE CORTE 01-01-2021</t>
  </si>
  <si>
    <t>DIFERENCIAS DE TRIBUTOS PREDIALES EMITIDOS ENTRE 2021 Y 2022</t>
  </si>
  <si>
    <t>PREDIOS NO COMPARABLES SOLO ESTAN 2022:</t>
  </si>
  <si>
    <t>DETALLE DE DIFERENCIA DE AVALUOS 2021 VS 2022</t>
  </si>
  <si>
    <t>PREDIAL_FINAL</t>
  </si>
  <si>
    <t>PREDIAL_2022</t>
  </si>
  <si>
    <t>TASA_SEG_2022</t>
  </si>
  <si>
    <t>BOMBEROS_2022</t>
  </si>
  <si>
    <t>SOLAR_2022</t>
  </si>
  <si>
    <t>AVALUO_2022</t>
  </si>
  <si>
    <t>DIFERENCIA_SOLAR</t>
  </si>
  <si>
    <t>PORCENTAJES</t>
  </si>
  <si>
    <t>DETALLE DE DIFERENCIA DE IMPUESTO PREDIAL 2021 VS 2022</t>
  </si>
  <si>
    <t>TOTALES DE TRIBUTOS PREDIALES PROYECTADOS AL AÑO 2022 - FECHA DE CORTE 21-10-2021  (ITERACION 5 - VALORACION)</t>
  </si>
  <si>
    <t>FUENTE DE INFORMACION:  SERVIDOR 172.22.12.50\sqlmdmq. BASE DE DATOS: SIMULACIONES_2022. TABLAS POBLADAS POR LA DIRECCION METROPOLITANA DE INFORMATICA. FECHA DE CORTE DE LA INFORMACION: 21-10-2021</t>
  </si>
  <si>
    <t>% TITULOS</t>
  </si>
  <si>
    <t>%TITULOS</t>
  </si>
  <si>
    <t>PROMEDIO INCREMENTO</t>
  </si>
  <si>
    <t>RANGOS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</si>
</sst>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300A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0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0" fontId="2" fillId="0" borderId="1" xfId="0" applyFont="1" applyBorder="1"/>
    <xf numFmtId="3" fontId="0" fillId="0" borderId="1" xfId="0" applyNumberFormat="1" applyBorder="1"/>
    <xf numFmtId="4" fontId="0" fillId="0" borderId="1" xfId="0" applyNumberFormat="1" applyBorder="1"/>
    <xf numFmtId="0" fontId="1" fillId="0" borderId="1" xfId="0" applyFont="1" applyBorder="1"/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0" fillId="0" borderId="3" xfId="0" applyBorder="1"/>
    <xf numFmtId="4" fontId="0" fillId="0" borderId="3" xfId="0" applyNumberFormat="1" applyBorder="1"/>
    <xf numFmtId="3" fontId="0" fillId="0" borderId="3" xfId="0" applyNumberForma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2" fillId="3" borderId="1" xfId="0" applyNumberFormat="1" applyFont="1" applyFill="1" applyBorder="1"/>
    <xf numFmtId="164" fontId="2" fillId="3" borderId="1" xfId="0" applyNumberFormat="1" applyFont="1" applyFill="1" applyBorder="1"/>
    <xf numFmtId="4" fontId="0" fillId="2" borderId="1" xfId="0" applyNumberFormat="1" applyFill="1" applyBorder="1"/>
    <xf numFmtId="4" fontId="1" fillId="2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3" fontId="1" fillId="4" borderId="1" xfId="0" applyNumberFormat="1" applyFont="1" applyFill="1" applyBorder="1"/>
    <xf numFmtId="4" fontId="1" fillId="4" borderId="1" xfId="0" applyNumberFormat="1" applyFont="1" applyFill="1" applyBorder="1"/>
    <xf numFmtId="4" fontId="0" fillId="4" borderId="1" xfId="0" applyNumberFormat="1" applyFill="1" applyBorder="1"/>
    <xf numFmtId="0" fontId="0" fillId="0" borderId="3" xfId="0" applyBorder="1" applyAlignment="1">
      <alignment horizontal="center"/>
    </xf>
    <xf numFmtId="4" fontId="5" fillId="0" borderId="3" xfId="0" applyNumberFormat="1" applyFont="1" applyBorder="1" applyAlignment="1">
      <alignment horizontal="right" vertical="center"/>
    </xf>
    <xf numFmtId="4" fontId="0" fillId="2" borderId="3" xfId="0" applyNumberFormat="1" applyFill="1" applyBorder="1"/>
    <xf numFmtId="4" fontId="0" fillId="2" borderId="0" xfId="0" applyNumberFormat="1" applyFill="1" applyBorder="1"/>
    <xf numFmtId="4" fontId="1" fillId="2" borderId="4" xfId="0" applyNumberFormat="1" applyFont="1" applyFill="1" applyBorder="1"/>
    <xf numFmtId="4" fontId="0" fillId="2" borderId="4" xfId="0" applyNumberFormat="1" applyFill="1" applyBorder="1"/>
    <xf numFmtId="2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0" fillId="0" borderId="3" xfId="0" applyNumberFormat="1" applyBorder="1"/>
    <xf numFmtId="2" fontId="0" fillId="0" borderId="1" xfId="0" applyNumberFormat="1" applyBorder="1"/>
    <xf numFmtId="2" fontId="0" fillId="0" borderId="0" xfId="0" applyNumberFormat="1"/>
    <xf numFmtId="0" fontId="1" fillId="5" borderId="1" xfId="0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/>
    <xf numFmtId="3" fontId="2" fillId="6" borderId="1" xfId="0" applyNumberFormat="1" applyFont="1" applyFill="1" applyBorder="1"/>
    <xf numFmtId="4" fontId="0" fillId="7" borderId="1" xfId="0" applyNumberFormat="1" applyFill="1" applyBorder="1"/>
    <xf numFmtId="164" fontId="2" fillId="7" borderId="1" xfId="0" applyNumberFormat="1" applyFont="1" applyFill="1" applyBorder="1"/>
    <xf numFmtId="10" fontId="2" fillId="7" borderId="1" xfId="1" applyNumberFormat="1" applyFont="1" applyFill="1" applyBorder="1"/>
    <xf numFmtId="0" fontId="8" fillId="0" borderId="0" xfId="0" applyFont="1"/>
    <xf numFmtId="4" fontId="0" fillId="8" borderId="1" xfId="0" applyNumberFormat="1" applyFill="1" applyBorder="1"/>
    <xf numFmtId="164" fontId="2" fillId="8" borderId="1" xfId="0" applyNumberFormat="1" applyFont="1" applyFill="1" applyBorder="1"/>
    <xf numFmtId="10" fontId="2" fillId="8" borderId="1" xfId="1" applyNumberFormat="1" applyFont="1" applyFill="1" applyBorder="1"/>
    <xf numFmtId="4" fontId="0" fillId="8" borderId="0" xfId="0" applyNumberFormat="1" applyFill="1"/>
    <xf numFmtId="0" fontId="2" fillId="0" borderId="1" xfId="0" applyFont="1" applyFill="1" applyBorder="1"/>
    <xf numFmtId="10" fontId="0" fillId="9" borderId="1" xfId="1" applyNumberFormat="1" applyFont="1" applyFill="1" applyBorder="1"/>
    <xf numFmtId="0" fontId="3" fillId="10" borderId="0" xfId="0" applyFont="1" applyFill="1" applyBorder="1" applyAlignment="1"/>
    <xf numFmtId="10" fontId="0" fillId="0" borderId="1" xfId="1" applyNumberFormat="1" applyFont="1" applyBorder="1"/>
    <xf numFmtId="10" fontId="2" fillId="6" borderId="1" xfId="1" applyNumberFormat="1" applyFont="1" applyFill="1" applyBorder="1"/>
    <xf numFmtId="4" fontId="2" fillId="6" borderId="1" xfId="0" applyNumberFormat="1" applyFont="1" applyFill="1" applyBorder="1"/>
    <xf numFmtId="10" fontId="2" fillId="3" borderId="1" xfId="1" applyNumberFormat="1" applyFont="1" applyFill="1" applyBorder="1"/>
    <xf numFmtId="0" fontId="2" fillId="0" borderId="1" xfId="0" applyFont="1" applyFill="1" applyBorder="1" applyAlignment="1"/>
    <xf numFmtId="0" fontId="6" fillId="0" borderId="1" xfId="0" applyFont="1" applyBorder="1" applyAlignment="1"/>
    <xf numFmtId="0" fontId="4" fillId="0" borderId="1" xfId="0" applyFont="1" applyFill="1" applyBorder="1" applyAlignment="1"/>
    <xf numFmtId="0" fontId="0" fillId="0" borderId="1" xfId="0" applyBorder="1" applyAlignment="1"/>
    <xf numFmtId="0" fontId="3" fillId="10" borderId="2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106" zoomScaleNormal="106" workbookViewId="0">
      <selection activeCell="G37" sqref="G37"/>
    </sheetView>
  </sheetViews>
  <sheetFormatPr baseColWidth="10" defaultRowHeight="15" x14ac:dyDescent="0.25"/>
  <cols>
    <col min="1" max="1" width="15.5703125" customWidth="1"/>
    <col min="2" max="4" width="14.7109375" style="1" customWidth="1"/>
    <col min="5" max="6" width="17.85546875" style="2" bestFit="1" customWidth="1"/>
    <col min="7" max="7" width="16.42578125" style="2" customWidth="1"/>
    <col min="8" max="8" width="18" style="2" customWidth="1"/>
    <col min="9" max="9" width="17.28515625" style="2" customWidth="1"/>
    <col min="10" max="10" width="19.28515625" style="2" customWidth="1"/>
  </cols>
  <sheetData>
    <row r="1" spans="1:10" ht="21" x14ac:dyDescent="0.35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75" x14ac:dyDescent="0.25">
      <c r="A2" s="3"/>
      <c r="B2" s="8" t="s">
        <v>4</v>
      </c>
      <c r="C2" s="8" t="s">
        <v>5</v>
      </c>
      <c r="D2" s="8" t="s">
        <v>38</v>
      </c>
      <c r="E2" s="9" t="s">
        <v>10</v>
      </c>
      <c r="F2" s="9" t="s">
        <v>11</v>
      </c>
      <c r="G2" s="9" t="s">
        <v>12</v>
      </c>
      <c r="H2" s="9" t="s">
        <v>13</v>
      </c>
      <c r="I2" s="9" t="s">
        <v>69</v>
      </c>
      <c r="J2" s="10" t="s">
        <v>14</v>
      </c>
    </row>
    <row r="3" spans="1:10" ht="15.75" x14ac:dyDescent="0.25">
      <c r="A3" s="4" t="s">
        <v>6</v>
      </c>
      <c r="B3" s="5">
        <v>912439</v>
      </c>
      <c r="C3" s="5">
        <v>977039</v>
      </c>
      <c r="D3" s="5">
        <v>522195</v>
      </c>
      <c r="E3" s="6">
        <v>79956694.010000005</v>
      </c>
      <c r="F3" s="6">
        <v>8543639.25</v>
      </c>
      <c r="G3" s="6">
        <v>11944384.24</v>
      </c>
      <c r="H3" s="6">
        <v>10444719.859999999</v>
      </c>
      <c r="I3" s="6">
        <f>SUM(E3:H3)</f>
        <v>110889437.36</v>
      </c>
      <c r="J3" s="6">
        <v>87133023844.930206</v>
      </c>
    </row>
    <row r="4" spans="1:10" ht="15.75" x14ac:dyDescent="0.25">
      <c r="A4" s="4" t="s">
        <v>7</v>
      </c>
      <c r="B4" s="5">
        <v>62439</v>
      </c>
      <c r="C4" s="5">
        <v>92999</v>
      </c>
      <c r="D4" s="5">
        <v>66964</v>
      </c>
      <c r="E4" s="6">
        <v>21489367.41</v>
      </c>
      <c r="F4" s="6">
        <v>121834.29</v>
      </c>
      <c r="G4" s="6">
        <v>1908064.21</v>
      </c>
      <c r="H4" s="6">
        <v>0</v>
      </c>
      <c r="I4" s="6">
        <f t="shared" ref="I4:I5" si="0">SUM(E4:H4)</f>
        <v>23519265.91</v>
      </c>
      <c r="J4" s="6">
        <v>13124356216.738701</v>
      </c>
    </row>
    <row r="5" spans="1:10" ht="15.75" x14ac:dyDescent="0.25">
      <c r="A5" s="4" t="s">
        <v>8</v>
      </c>
      <c r="B5" s="5">
        <f t="shared" ref="B5:H5" si="1">SUM(B3:B4)</f>
        <v>974878</v>
      </c>
      <c r="C5" s="5">
        <f t="shared" si="1"/>
        <v>1070038</v>
      </c>
      <c r="D5" s="5">
        <f t="shared" si="1"/>
        <v>589159</v>
      </c>
      <c r="E5" s="26">
        <f t="shared" si="1"/>
        <v>101446061.42</v>
      </c>
      <c r="F5" s="6">
        <f t="shared" si="1"/>
        <v>8665473.5399999991</v>
      </c>
      <c r="G5" s="6">
        <f t="shared" si="1"/>
        <v>13852448.449999999</v>
      </c>
      <c r="H5" s="6">
        <f t="shared" si="1"/>
        <v>10444719.859999999</v>
      </c>
      <c r="I5" s="6">
        <f t="shared" si="0"/>
        <v>134408703.27000001</v>
      </c>
      <c r="J5" s="26">
        <f t="shared" ref="J5" si="2">SUM(J3:J4)</f>
        <v>100257380061.66891</v>
      </c>
    </row>
    <row r="8" spans="1:10" ht="21" x14ac:dyDescent="0.35">
      <c r="A8" s="64" t="s">
        <v>86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5.75" x14ac:dyDescent="0.25">
      <c r="A9" s="3"/>
      <c r="B9" s="8" t="s">
        <v>4</v>
      </c>
      <c r="C9" s="8" t="s">
        <v>5</v>
      </c>
      <c r="D9" s="8" t="s">
        <v>38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69</v>
      </c>
      <c r="J9" s="10" t="s">
        <v>14</v>
      </c>
    </row>
    <row r="10" spans="1:10" ht="15.75" x14ac:dyDescent="0.25">
      <c r="A10" s="4" t="s">
        <v>6</v>
      </c>
      <c r="B10" s="5">
        <v>918632</v>
      </c>
      <c r="C10" s="5">
        <v>1003191</v>
      </c>
      <c r="D10" s="5">
        <v>533474</v>
      </c>
      <c r="E10" s="6">
        <v>79554561.019999996</v>
      </c>
      <c r="F10" s="6">
        <v>8647153</v>
      </c>
      <c r="G10" s="6">
        <v>11891669.310000001</v>
      </c>
      <c r="H10" s="6">
        <v>10176957.26</v>
      </c>
      <c r="I10" s="6">
        <f>SUM(E10:H10)</f>
        <v>110270340.59</v>
      </c>
      <c r="J10" s="6">
        <v>86000244646.013702</v>
      </c>
    </row>
    <row r="11" spans="1:10" ht="15.75" x14ac:dyDescent="0.25">
      <c r="A11" s="4" t="s">
        <v>7</v>
      </c>
      <c r="B11" s="5">
        <v>66278</v>
      </c>
      <c r="C11" s="5">
        <v>97012</v>
      </c>
      <c r="D11" s="5">
        <v>68757</v>
      </c>
      <c r="E11" s="6">
        <v>6211072.29</v>
      </c>
      <c r="F11" s="6">
        <v>127762.34</v>
      </c>
      <c r="G11" s="6">
        <v>891302.98</v>
      </c>
      <c r="H11" s="6">
        <v>0</v>
      </c>
      <c r="I11" s="6">
        <f t="shared" ref="I11:I12" si="3">SUM(E11:H11)</f>
        <v>7230137.6099999994</v>
      </c>
      <c r="J11" s="6">
        <v>6441806226.4282999</v>
      </c>
    </row>
    <row r="12" spans="1:10" ht="15.75" x14ac:dyDescent="0.25">
      <c r="A12" s="4" t="s">
        <v>8</v>
      </c>
      <c r="B12" s="5">
        <f t="shared" ref="B12:H12" si="4">SUM(B10:B11)</f>
        <v>984910</v>
      </c>
      <c r="C12" s="5">
        <f t="shared" si="4"/>
        <v>1100203</v>
      </c>
      <c r="D12" s="5">
        <f t="shared" si="4"/>
        <v>602231</v>
      </c>
      <c r="E12" s="26">
        <f t="shared" si="4"/>
        <v>85765633.310000002</v>
      </c>
      <c r="F12" s="6">
        <f t="shared" si="4"/>
        <v>8774915.3399999999</v>
      </c>
      <c r="G12" s="6">
        <f t="shared" si="4"/>
        <v>12782972.290000001</v>
      </c>
      <c r="H12" s="6">
        <f t="shared" si="4"/>
        <v>10176957.26</v>
      </c>
      <c r="I12" s="6">
        <f t="shared" si="3"/>
        <v>117500478.20000002</v>
      </c>
      <c r="J12" s="26">
        <f t="shared" ref="J12" si="5">SUM(J10:J11)</f>
        <v>92442050872.442001</v>
      </c>
    </row>
    <row r="15" spans="1:10" ht="21" x14ac:dyDescent="0.35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5.75" x14ac:dyDescent="0.25">
      <c r="A16" s="3"/>
      <c r="B16" s="8" t="s">
        <v>4</v>
      </c>
      <c r="C16" s="8" t="s">
        <v>5</v>
      </c>
      <c r="D16" s="8" t="s">
        <v>38</v>
      </c>
      <c r="E16" s="9" t="s">
        <v>10</v>
      </c>
      <c r="F16" s="9" t="s">
        <v>11</v>
      </c>
      <c r="G16" s="9" t="s">
        <v>12</v>
      </c>
      <c r="H16" s="9" t="s">
        <v>13</v>
      </c>
      <c r="I16" s="9" t="s">
        <v>69</v>
      </c>
      <c r="J16" s="10" t="s">
        <v>14</v>
      </c>
    </row>
    <row r="17" spans="1:10" ht="15.75" x14ac:dyDescent="0.25">
      <c r="A17" s="4" t="s">
        <v>6</v>
      </c>
      <c r="B17" s="5">
        <f t="shared" ref="B17:H18" si="6">B10-B3</f>
        <v>6193</v>
      </c>
      <c r="C17" s="5">
        <f t="shared" si="6"/>
        <v>26152</v>
      </c>
      <c r="D17" s="5">
        <f t="shared" si="6"/>
        <v>11279</v>
      </c>
      <c r="E17" s="6">
        <f t="shared" si="6"/>
        <v>-402132.99000000954</v>
      </c>
      <c r="F17" s="6">
        <f t="shared" si="6"/>
        <v>103513.75</v>
      </c>
      <c r="G17" s="6">
        <f t="shared" si="6"/>
        <v>-52714.929999999702</v>
      </c>
      <c r="H17" s="6">
        <f t="shared" si="6"/>
        <v>-267762.59999999963</v>
      </c>
      <c r="I17" s="6">
        <f>SUM(E17:H17)</f>
        <v>-619096.77000000887</v>
      </c>
      <c r="J17" s="6">
        <f>J10-J3</f>
        <v>-1132779198.9165039</v>
      </c>
    </row>
    <row r="18" spans="1:10" ht="15.75" x14ac:dyDescent="0.25">
      <c r="A18" s="4" t="s">
        <v>7</v>
      </c>
      <c r="B18" s="5">
        <f t="shared" si="6"/>
        <v>3839</v>
      </c>
      <c r="C18" s="5">
        <f t="shared" si="6"/>
        <v>4013</v>
      </c>
      <c r="D18" s="5">
        <f t="shared" si="6"/>
        <v>1793</v>
      </c>
      <c r="E18" s="6">
        <f t="shared" si="6"/>
        <v>-15278295.120000001</v>
      </c>
      <c r="F18" s="6">
        <f t="shared" si="6"/>
        <v>5928.0500000000029</v>
      </c>
      <c r="G18" s="6">
        <f t="shared" si="6"/>
        <v>-1016761.23</v>
      </c>
      <c r="H18" s="6">
        <f t="shared" si="6"/>
        <v>0</v>
      </c>
      <c r="I18" s="6">
        <f t="shared" ref="I18:I19" si="7">SUM(E18:H18)</f>
        <v>-16289128.300000001</v>
      </c>
      <c r="J18" s="6">
        <f>J11-J4</f>
        <v>-6682549990.310401</v>
      </c>
    </row>
    <row r="19" spans="1:10" ht="15.75" x14ac:dyDescent="0.25">
      <c r="A19" s="4" t="s">
        <v>8</v>
      </c>
      <c r="B19" s="5">
        <f t="shared" ref="B19:D19" si="8">SUM(B17:B18)</f>
        <v>10032</v>
      </c>
      <c r="C19" s="5">
        <f t="shared" si="8"/>
        <v>30165</v>
      </c>
      <c r="D19" s="5">
        <f t="shared" si="8"/>
        <v>13072</v>
      </c>
      <c r="E19" s="26">
        <f t="shared" ref="E19" si="9">SUM(E17:E18)</f>
        <v>-15680428.110000011</v>
      </c>
      <c r="F19" s="6">
        <f t="shared" ref="F19:J19" si="10">SUM(F17:F18)</f>
        <v>109441.8</v>
      </c>
      <c r="G19" s="6">
        <f t="shared" si="10"/>
        <v>-1069476.1599999997</v>
      </c>
      <c r="H19" s="6">
        <f t="shared" si="10"/>
        <v>-267762.59999999963</v>
      </c>
      <c r="I19" s="6">
        <f t="shared" si="7"/>
        <v>-16908225.070000008</v>
      </c>
      <c r="J19" s="26">
        <f t="shared" si="10"/>
        <v>-7815329189.2269049</v>
      </c>
    </row>
    <row r="20" spans="1:10" ht="15.75" x14ac:dyDescent="0.25">
      <c r="A20" s="53" t="s">
        <v>84</v>
      </c>
      <c r="B20" s="54">
        <f t="shared" ref="B20:J20" si="11">B19/B5</f>
        <v>1.0290518403328416E-2</v>
      </c>
      <c r="C20" s="54">
        <f t="shared" si="11"/>
        <v>2.8190587623990924E-2</v>
      </c>
      <c r="D20" s="54">
        <f t="shared" si="11"/>
        <v>2.2187558876296552E-2</v>
      </c>
      <c r="E20" s="54">
        <f t="shared" si="11"/>
        <v>-0.1545691167356511</v>
      </c>
      <c r="F20" s="54">
        <f t="shared" si="11"/>
        <v>1.262963870293002E-2</v>
      </c>
      <c r="G20" s="54">
        <f t="shared" si="11"/>
        <v>-7.7204846772052041E-2</v>
      </c>
      <c r="H20" s="54">
        <f t="shared" si="11"/>
        <v>-2.5636168665992314E-2</v>
      </c>
      <c r="I20" s="54">
        <f t="shared" si="11"/>
        <v>-0.12579709988001886</v>
      </c>
      <c r="J20" s="54">
        <f t="shared" si="11"/>
        <v>-7.7952657294850999E-2</v>
      </c>
    </row>
    <row r="23" spans="1:10" ht="21" x14ac:dyDescent="0.35">
      <c r="A23" s="65" t="s">
        <v>85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5.75" x14ac:dyDescent="0.25">
      <c r="A24" s="60" t="s">
        <v>29</v>
      </c>
      <c r="B24" s="61"/>
      <c r="C24" s="61"/>
      <c r="D24" s="61"/>
      <c r="E24" s="61"/>
      <c r="F24" s="23" t="s">
        <v>4</v>
      </c>
      <c r="G24" s="23" t="s">
        <v>5</v>
      </c>
      <c r="H24" s="23" t="s">
        <v>38</v>
      </c>
      <c r="I24" s="23" t="s">
        <v>30</v>
      </c>
      <c r="J24" s="23" t="s">
        <v>88</v>
      </c>
    </row>
    <row r="25" spans="1:10" ht="15.75" x14ac:dyDescent="0.25">
      <c r="A25" s="60" t="s">
        <v>31</v>
      </c>
      <c r="B25" s="61"/>
      <c r="C25" s="61"/>
      <c r="D25" s="61"/>
      <c r="E25" s="61"/>
      <c r="F25" s="5">
        <v>368566</v>
      </c>
      <c r="G25" s="5">
        <v>399618</v>
      </c>
      <c r="H25" s="5">
        <v>212310</v>
      </c>
      <c r="I25" s="6">
        <v>4037851</v>
      </c>
      <c r="J25" s="54">
        <f>G25/G$30</f>
        <v>0.36322205992894041</v>
      </c>
    </row>
    <row r="26" spans="1:10" ht="15.75" x14ac:dyDescent="0.25">
      <c r="A26" s="60" t="s">
        <v>32</v>
      </c>
      <c r="B26" s="61"/>
      <c r="C26" s="61"/>
      <c r="D26" s="61"/>
      <c r="E26" s="61"/>
      <c r="F26" s="5">
        <v>276336</v>
      </c>
      <c r="G26" s="5">
        <v>307502</v>
      </c>
      <c r="H26" s="5">
        <v>178973</v>
      </c>
      <c r="I26" s="6">
        <v>21566823.399999999</v>
      </c>
      <c r="J26" s="54">
        <f>G26/G$30</f>
        <v>0.27949569306755206</v>
      </c>
    </row>
    <row r="27" spans="1:10" ht="15.75" x14ac:dyDescent="0.25">
      <c r="A27" s="60" t="s">
        <v>33</v>
      </c>
      <c r="B27" s="61"/>
      <c r="C27" s="61"/>
      <c r="D27" s="61"/>
      <c r="E27" s="61"/>
      <c r="F27" s="5">
        <v>302192</v>
      </c>
      <c r="G27" s="5">
        <v>321287</v>
      </c>
      <c r="H27" s="5">
        <v>230633</v>
      </c>
      <c r="I27" s="6">
        <v>0</v>
      </c>
      <c r="J27" s="54">
        <f>G27/G$30</f>
        <v>0.29202519898600532</v>
      </c>
    </row>
    <row r="28" spans="1:10" ht="15.75" x14ac:dyDescent="0.25">
      <c r="A28" s="60" t="s">
        <v>75</v>
      </c>
      <c r="B28" s="61"/>
      <c r="C28" s="61"/>
      <c r="D28" s="61"/>
      <c r="E28" s="61"/>
      <c r="F28" s="5">
        <v>49016</v>
      </c>
      <c r="G28" s="5">
        <v>71796</v>
      </c>
      <c r="H28" s="5">
        <v>35196</v>
      </c>
      <c r="I28" s="6">
        <v>7360973.5899999999</v>
      </c>
      <c r="J28" s="54">
        <f>G28/G$30</f>
        <v>6.525704801750222E-2</v>
      </c>
    </row>
    <row r="29" spans="1:10" ht="15.75" x14ac:dyDescent="0.25">
      <c r="A29" s="60" t="s">
        <v>39</v>
      </c>
      <c r="B29" s="61"/>
      <c r="C29" s="61"/>
      <c r="D29" s="61"/>
      <c r="E29" s="61"/>
      <c r="F29" s="5">
        <v>38355</v>
      </c>
      <c r="G29" s="5">
        <v>42111</v>
      </c>
      <c r="H29" s="5">
        <v>21773</v>
      </c>
      <c r="I29" s="6">
        <v>5512429.2999999998</v>
      </c>
      <c r="J29" s="54">
        <f>G29/G$30</f>
        <v>3.8275663672976717E-2</v>
      </c>
    </row>
    <row r="30" spans="1:10" ht="18.75" x14ac:dyDescent="0.3">
      <c r="A30" s="62" t="s">
        <v>34</v>
      </c>
      <c r="B30" s="63"/>
      <c r="C30" s="63"/>
      <c r="D30" s="63"/>
      <c r="E30" s="63"/>
      <c r="F30" s="24">
        <f>SUM(F25:F28)</f>
        <v>996110</v>
      </c>
      <c r="G30" s="24">
        <f>SUM(G25:G28)</f>
        <v>1100203</v>
      </c>
      <c r="H30" s="24">
        <f>SUM(H25:H28)</f>
        <v>657112</v>
      </c>
      <c r="I30" s="25">
        <f>I25-I26+I28-I29</f>
        <v>-15680428.109999999</v>
      </c>
      <c r="J30" s="54">
        <f>SUM(J25:J28)</f>
        <v>1</v>
      </c>
    </row>
    <row r="33" spans="1:10" ht="21" x14ac:dyDescent="0.35">
      <c r="A33" s="55" t="s">
        <v>76</v>
      </c>
      <c r="B33" s="55"/>
      <c r="C33" s="55"/>
      <c r="D33" s="55"/>
      <c r="E33" s="55"/>
      <c r="F33" s="55"/>
      <c r="G33" s="55"/>
      <c r="H33" s="55"/>
      <c r="I33" s="55"/>
    </row>
    <row r="34" spans="1:10" ht="15.75" x14ac:dyDescent="0.25">
      <c r="A34" s="60" t="s">
        <v>29</v>
      </c>
      <c r="B34" s="61"/>
      <c r="C34" s="61"/>
      <c r="D34" s="61"/>
      <c r="E34" s="61"/>
      <c r="F34" s="23" t="s">
        <v>4</v>
      </c>
      <c r="G34" s="23" t="s">
        <v>5</v>
      </c>
      <c r="H34" s="23" t="s">
        <v>38</v>
      </c>
      <c r="I34" s="23" t="s">
        <v>30</v>
      </c>
      <c r="J34" s="23" t="s">
        <v>88</v>
      </c>
    </row>
    <row r="35" spans="1:10" ht="15.75" x14ac:dyDescent="0.25">
      <c r="A35" s="60" t="s">
        <v>40</v>
      </c>
      <c r="B35" s="61"/>
      <c r="C35" s="61"/>
      <c r="D35" s="61"/>
      <c r="E35" s="61"/>
      <c r="F35" s="5">
        <v>521183</v>
      </c>
      <c r="G35" s="5">
        <v>564591</v>
      </c>
      <c r="H35" s="5">
        <v>328449</v>
      </c>
      <c r="I35" s="6">
        <v>3300571240.0394001</v>
      </c>
      <c r="J35" s="54">
        <f>G35/G$40</f>
        <v>0.51316984229274054</v>
      </c>
    </row>
    <row r="36" spans="1:10" ht="15.75" x14ac:dyDescent="0.25">
      <c r="A36" s="60" t="s">
        <v>42</v>
      </c>
      <c r="B36" s="61"/>
      <c r="C36" s="61"/>
      <c r="D36" s="61"/>
      <c r="E36" s="61"/>
      <c r="F36" s="5">
        <v>329762</v>
      </c>
      <c r="G36" s="5">
        <v>367474</v>
      </c>
      <c r="H36" s="5">
        <v>249085</v>
      </c>
      <c r="I36" s="6">
        <v>11722556271.3605</v>
      </c>
      <c r="J36" s="54">
        <f>G36/G$40</f>
        <v>0.33400563350581663</v>
      </c>
    </row>
    <row r="37" spans="1:10" ht="15.75" x14ac:dyDescent="0.25">
      <c r="A37" s="60" t="s">
        <v>41</v>
      </c>
      <c r="B37" s="61"/>
      <c r="C37" s="61"/>
      <c r="D37" s="61"/>
      <c r="E37" s="61"/>
      <c r="F37" s="5">
        <v>88375</v>
      </c>
      <c r="G37" s="5">
        <v>96342</v>
      </c>
      <c r="H37" s="5">
        <v>67944</v>
      </c>
      <c r="I37" s="6">
        <v>0</v>
      </c>
      <c r="J37" s="54">
        <f>G37/G$40</f>
        <v>8.7567476183940604E-2</v>
      </c>
    </row>
    <row r="38" spans="1:10" ht="15.75" x14ac:dyDescent="0.25">
      <c r="A38" s="60" t="s">
        <v>75</v>
      </c>
      <c r="B38" s="61"/>
      <c r="C38" s="61"/>
      <c r="D38" s="61"/>
      <c r="E38" s="61"/>
      <c r="F38" s="5">
        <v>49016</v>
      </c>
      <c r="G38" s="5">
        <v>71796</v>
      </c>
      <c r="H38" s="5">
        <v>35196</v>
      </c>
      <c r="I38" s="6">
        <v>4053828579.8378</v>
      </c>
      <c r="J38" s="54">
        <f>G38/G$40</f>
        <v>6.525704801750222E-2</v>
      </c>
    </row>
    <row r="39" spans="1:10" ht="15.75" x14ac:dyDescent="0.25">
      <c r="A39" s="60" t="s">
        <v>39</v>
      </c>
      <c r="B39" s="61"/>
      <c r="C39" s="61"/>
      <c r="D39" s="61"/>
      <c r="E39" s="61"/>
      <c r="F39" s="5">
        <v>38355</v>
      </c>
      <c r="G39" s="5">
        <v>42111</v>
      </c>
      <c r="H39" s="5">
        <v>21773</v>
      </c>
      <c r="I39" s="6">
        <v>3447172737.7467999</v>
      </c>
      <c r="J39" s="54">
        <f>G39/G$40</f>
        <v>3.8275663672976717E-2</v>
      </c>
    </row>
    <row r="40" spans="1:10" ht="18.75" x14ac:dyDescent="0.3">
      <c r="A40" s="62" t="s">
        <v>34</v>
      </c>
      <c r="B40" s="63"/>
      <c r="C40" s="63"/>
      <c r="D40" s="63"/>
      <c r="E40" s="63"/>
      <c r="F40" s="24">
        <f>SUM(F35:F38)</f>
        <v>988336</v>
      </c>
      <c r="G40" s="24">
        <f>SUM(G35:G38)</f>
        <v>1100203</v>
      </c>
      <c r="H40" s="24">
        <f>SUM(H35:H38)</f>
        <v>680674</v>
      </c>
      <c r="I40" s="25">
        <f>I35-I36+I38-I39</f>
        <v>-7815329189.2301006</v>
      </c>
      <c r="J40" s="54">
        <f>SUM(J35:J38)</f>
        <v>1</v>
      </c>
    </row>
    <row r="43" spans="1:10" x14ac:dyDescent="0.25">
      <c r="A43" s="48" t="s">
        <v>87</v>
      </c>
    </row>
  </sheetData>
  <mergeCells count="18">
    <mergeCell ref="A1:J1"/>
    <mergeCell ref="A8:J8"/>
    <mergeCell ref="A15:J15"/>
    <mergeCell ref="A24:E24"/>
    <mergeCell ref="A23:J23"/>
    <mergeCell ref="A30:E30"/>
    <mergeCell ref="A25:E25"/>
    <mergeCell ref="A26:E26"/>
    <mergeCell ref="A27:E27"/>
    <mergeCell ref="A28:E28"/>
    <mergeCell ref="A29:E29"/>
    <mergeCell ref="A38:E38"/>
    <mergeCell ref="A39:E39"/>
    <mergeCell ref="A40:E40"/>
    <mergeCell ref="A34:E34"/>
    <mergeCell ref="A35:E35"/>
    <mergeCell ref="A36:E36"/>
    <mergeCell ref="A37:E37"/>
  </mergeCells>
  <pageMargins left="0.7" right="0.7" top="0.75" bottom="0.75" header="0.3" footer="0.3"/>
  <pageSetup orientation="portrait" r:id="rId1"/>
  <ignoredErrors>
    <ignoredError sqref="E17:E18 I17:I19 I40" formula="1"/>
    <ignoredError sqref="I3 I4 I10:I11 F30:G30 F40:H40 H30" formulaRange="1"/>
    <ignoredError sqref="I5 I12 I3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D1" workbookViewId="0">
      <selection activeCell="N37" sqref="N37"/>
    </sheetView>
  </sheetViews>
  <sheetFormatPr baseColWidth="10" defaultRowHeight="15" x14ac:dyDescent="0.25"/>
  <cols>
    <col min="1" max="1" width="11.42578125" customWidth="1"/>
    <col min="2" max="2" width="12.7109375" bestFit="1" customWidth="1"/>
    <col min="3" max="3" width="17" customWidth="1"/>
    <col min="4" max="4" width="17.7109375" style="2" customWidth="1"/>
    <col min="5" max="5" width="21" style="38" bestFit="1" customWidth="1"/>
    <col min="6" max="6" width="21.42578125" style="38" bestFit="1" customWidth="1"/>
    <col min="7" max="8" width="10.140625" style="1" bestFit="1" customWidth="1"/>
    <col min="9" max="9" width="10.140625" style="1" customWidth="1"/>
    <col min="10" max="10" width="17.7109375" style="1" customWidth="1"/>
    <col min="11" max="11" width="18.42578125" style="2" bestFit="1" customWidth="1"/>
    <col min="12" max="13" width="16.5703125" style="2" bestFit="1" customWidth="1"/>
    <col min="14" max="14" width="21.5703125" style="2" bestFit="1" customWidth="1"/>
    <col min="15" max="15" width="15.5703125" style="2" bestFit="1" customWidth="1"/>
    <col min="16" max="16" width="14.140625" style="2" bestFit="1" customWidth="1"/>
    <col min="17" max="17" width="21.28515625" style="2" bestFit="1" customWidth="1"/>
    <col min="18" max="18" width="17.7109375" style="2" bestFit="1" customWidth="1"/>
    <col min="19" max="19" width="16.85546875" style="2" bestFit="1" customWidth="1"/>
    <col min="20" max="20" width="15.28515625" style="2" bestFit="1" customWidth="1"/>
    <col min="21" max="21" width="20.5703125" style="2" bestFit="1" customWidth="1"/>
  </cols>
  <sheetData>
    <row r="1" spans="1:21" ht="20.100000000000001" customHeight="1" x14ac:dyDescent="0.3">
      <c r="A1" s="66" t="s">
        <v>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20.100000000000001" customHeight="1" x14ac:dyDescent="0.25">
      <c r="A2" s="7" t="s">
        <v>91</v>
      </c>
      <c r="B2" s="14" t="s">
        <v>15</v>
      </c>
      <c r="C2" s="14" t="s">
        <v>26</v>
      </c>
      <c r="D2" s="16" t="s">
        <v>27</v>
      </c>
      <c r="E2" s="33" t="s">
        <v>36</v>
      </c>
      <c r="F2" s="33" t="s">
        <v>37</v>
      </c>
      <c r="G2" s="15" t="s">
        <v>4</v>
      </c>
      <c r="H2" s="15" t="s">
        <v>5</v>
      </c>
      <c r="I2" s="15" t="s">
        <v>89</v>
      </c>
      <c r="J2" s="15" t="s">
        <v>35</v>
      </c>
      <c r="K2" s="16" t="s">
        <v>16</v>
      </c>
      <c r="L2" s="16" t="s">
        <v>17</v>
      </c>
      <c r="M2" s="16" t="s">
        <v>18</v>
      </c>
      <c r="N2" s="22" t="s">
        <v>77</v>
      </c>
      <c r="O2" s="16" t="s">
        <v>19</v>
      </c>
      <c r="P2" s="31" t="s">
        <v>20</v>
      </c>
      <c r="Q2" s="16" t="s">
        <v>21</v>
      </c>
      <c r="R2" s="22" t="s">
        <v>22</v>
      </c>
      <c r="S2" s="16" t="s">
        <v>23</v>
      </c>
      <c r="T2" s="22" t="s">
        <v>24</v>
      </c>
      <c r="U2" s="16" t="s">
        <v>25</v>
      </c>
    </row>
    <row r="3" spans="1:21" ht="20.100000000000001" customHeight="1" x14ac:dyDescent="0.25">
      <c r="A3" s="3">
        <v>1</v>
      </c>
      <c r="B3" s="18" t="s">
        <v>1</v>
      </c>
      <c r="C3" s="6">
        <v>0</v>
      </c>
      <c r="D3" s="17">
        <v>40000</v>
      </c>
      <c r="E3" s="34" t="s">
        <v>43</v>
      </c>
      <c r="F3" s="34" t="s">
        <v>44</v>
      </c>
      <c r="G3" s="5">
        <v>144093</v>
      </c>
      <c r="H3" s="5">
        <v>165584</v>
      </c>
      <c r="I3" s="56">
        <f>H3/H$37</f>
        <v>0.15050313442155674</v>
      </c>
      <c r="J3" s="5">
        <v>134204</v>
      </c>
      <c r="K3" s="6">
        <v>826901.41</v>
      </c>
      <c r="L3" s="6">
        <v>394873.21</v>
      </c>
      <c r="M3" s="6">
        <v>384657.89</v>
      </c>
      <c r="N3" s="21">
        <v>384609.95</v>
      </c>
      <c r="O3" s="6">
        <v>1227627.25</v>
      </c>
      <c r="P3" s="32">
        <v>1157887.9099999999</v>
      </c>
      <c r="Q3" s="6">
        <v>498174.95</v>
      </c>
      <c r="R3" s="21">
        <v>498135.31</v>
      </c>
      <c r="S3" s="6">
        <v>1523728.61</v>
      </c>
      <c r="T3" s="21">
        <v>1502579.68</v>
      </c>
      <c r="U3" s="6">
        <v>3321096570.3284001</v>
      </c>
    </row>
    <row r="4" spans="1:21" ht="20.100000000000001" customHeight="1" x14ac:dyDescent="0.25">
      <c r="A4" s="3">
        <v>2</v>
      </c>
      <c r="B4" s="18" t="s">
        <v>1</v>
      </c>
      <c r="C4" s="6">
        <v>40000.01</v>
      </c>
      <c r="D4" s="17">
        <v>70000</v>
      </c>
      <c r="E4" s="34" t="s">
        <v>44</v>
      </c>
      <c r="F4" s="34" t="s">
        <v>45</v>
      </c>
      <c r="G4" s="5">
        <v>163430</v>
      </c>
      <c r="H4" s="5">
        <v>171606</v>
      </c>
      <c r="I4" s="56">
        <f t="shared" ref="I4:I35" si="0">H4/H$37</f>
        <v>0.15597666976003519</v>
      </c>
      <c r="J4" s="5">
        <v>125987</v>
      </c>
      <c r="K4" s="6">
        <v>1772943.32</v>
      </c>
      <c r="L4" s="6">
        <v>455222.42</v>
      </c>
      <c r="M4" s="6">
        <v>436774.02</v>
      </c>
      <c r="N4" s="21">
        <v>436716.05</v>
      </c>
      <c r="O4" s="6">
        <v>1458610.8</v>
      </c>
      <c r="P4" s="32">
        <v>1348417.81</v>
      </c>
      <c r="Q4" s="6">
        <v>1044900.15</v>
      </c>
      <c r="R4" s="21">
        <v>1044855.95</v>
      </c>
      <c r="S4" s="6">
        <v>713893.04</v>
      </c>
      <c r="T4" s="21">
        <v>691895.59</v>
      </c>
      <c r="U4" s="6">
        <v>6965940891.9119997</v>
      </c>
    </row>
    <row r="5" spans="1:21" ht="20.100000000000001" customHeight="1" x14ac:dyDescent="0.25">
      <c r="A5" s="3">
        <v>3</v>
      </c>
      <c r="B5" s="18" t="s">
        <v>1</v>
      </c>
      <c r="C5" s="6">
        <v>70000.009999999995</v>
      </c>
      <c r="D5" s="17">
        <v>100000</v>
      </c>
      <c r="E5" s="34" t="s">
        <v>45</v>
      </c>
      <c r="F5" s="34" t="s">
        <v>46</v>
      </c>
      <c r="G5" s="5">
        <v>116348</v>
      </c>
      <c r="H5" s="5">
        <v>120630</v>
      </c>
      <c r="I5" s="56">
        <f t="shared" si="0"/>
        <v>0.10964340217214459</v>
      </c>
      <c r="J5" s="5">
        <v>81903</v>
      </c>
      <c r="K5" s="6">
        <v>1898844.48</v>
      </c>
      <c r="L5" s="6">
        <v>1898844.48</v>
      </c>
      <c r="M5" s="6">
        <v>1741591.71</v>
      </c>
      <c r="N5" s="21">
        <v>1741051.24</v>
      </c>
      <c r="O5" s="6">
        <v>1153683.54</v>
      </c>
      <c r="P5" s="32">
        <v>1047204.27</v>
      </c>
      <c r="Q5" s="6">
        <v>1044043.48</v>
      </c>
      <c r="R5" s="21">
        <v>1043983.42</v>
      </c>
      <c r="S5" s="6">
        <v>537073.6</v>
      </c>
      <c r="T5" s="21">
        <v>520656.02</v>
      </c>
      <c r="U5" s="6">
        <v>6960252155.1064997</v>
      </c>
    </row>
    <row r="6" spans="1:21" ht="20.100000000000001" customHeight="1" x14ac:dyDescent="0.25">
      <c r="A6" s="3">
        <v>4</v>
      </c>
      <c r="B6" s="18" t="s">
        <v>1</v>
      </c>
      <c r="C6" s="6">
        <v>100000.01</v>
      </c>
      <c r="D6" s="17">
        <v>200000</v>
      </c>
      <c r="E6" s="34" t="s">
        <v>46</v>
      </c>
      <c r="F6" s="34" t="s">
        <v>47</v>
      </c>
      <c r="G6" s="5">
        <v>197810</v>
      </c>
      <c r="H6" s="5">
        <v>211552</v>
      </c>
      <c r="I6" s="56">
        <f t="shared" si="0"/>
        <v>0.19228451476682029</v>
      </c>
      <c r="J6" s="5">
        <v>116123</v>
      </c>
      <c r="K6" s="6">
        <v>4848167.97</v>
      </c>
      <c r="L6" s="6">
        <v>4848167.97</v>
      </c>
      <c r="M6" s="6">
        <v>4337624.78</v>
      </c>
      <c r="N6" s="21">
        <v>4337316.71</v>
      </c>
      <c r="O6" s="6">
        <v>2077704.27</v>
      </c>
      <c r="P6" s="32">
        <v>1846843.35</v>
      </c>
      <c r="Q6" s="6">
        <v>2438042.2400000002</v>
      </c>
      <c r="R6" s="21">
        <v>2437854.7200000002</v>
      </c>
      <c r="S6" s="6">
        <v>1297315.55</v>
      </c>
      <c r="T6" s="21">
        <v>1244102.6599999999</v>
      </c>
      <c r="U6" s="6">
        <v>16253513370.569599</v>
      </c>
    </row>
    <row r="7" spans="1:21" ht="20.100000000000001" customHeight="1" x14ac:dyDescent="0.25">
      <c r="A7" s="3">
        <v>5</v>
      </c>
      <c r="B7" s="18" t="s">
        <v>1</v>
      </c>
      <c r="C7" s="6">
        <v>200000.01</v>
      </c>
      <c r="D7" s="17">
        <v>300000</v>
      </c>
      <c r="E7" s="34" t="s">
        <v>47</v>
      </c>
      <c r="F7" s="34" t="s">
        <v>48</v>
      </c>
      <c r="G7" s="5">
        <v>81005</v>
      </c>
      <c r="H7" s="5">
        <v>84853</v>
      </c>
      <c r="I7" s="56">
        <f t="shared" si="0"/>
        <v>7.712485786713906E-2</v>
      </c>
      <c r="J7" s="5">
        <v>35226</v>
      </c>
      <c r="K7" s="6">
        <v>2792573.42</v>
      </c>
      <c r="L7" s="6">
        <v>2792573.42</v>
      </c>
      <c r="M7" s="6">
        <v>2500768.48</v>
      </c>
      <c r="N7" s="21">
        <v>2500096.6800000002</v>
      </c>
      <c r="O7" s="6">
        <v>916330.56</v>
      </c>
      <c r="P7" s="32">
        <v>842137.76</v>
      </c>
      <c r="Q7" s="6">
        <v>1281188.24</v>
      </c>
      <c r="R7" s="21">
        <v>1281031.6200000001</v>
      </c>
      <c r="S7" s="6">
        <v>871797.51</v>
      </c>
      <c r="T7" s="21">
        <v>835971.46</v>
      </c>
      <c r="U7" s="6">
        <v>8541226080.7066002</v>
      </c>
    </row>
    <row r="8" spans="1:21" ht="20.100000000000001" customHeight="1" x14ac:dyDescent="0.25">
      <c r="A8" s="3">
        <v>6</v>
      </c>
      <c r="B8" s="18" t="s">
        <v>1</v>
      </c>
      <c r="C8" s="6">
        <v>300000.01</v>
      </c>
      <c r="D8" s="17">
        <v>400000</v>
      </c>
      <c r="E8" s="34" t="s">
        <v>48</v>
      </c>
      <c r="F8" s="34" t="s">
        <v>49</v>
      </c>
      <c r="G8" s="5">
        <v>42708</v>
      </c>
      <c r="H8" s="5">
        <v>44219</v>
      </c>
      <c r="I8" s="56">
        <f t="shared" si="0"/>
        <v>4.0191673718395604E-2</v>
      </c>
      <c r="J8" s="5">
        <v>15047</v>
      </c>
      <c r="K8" s="6">
        <v>2059758.19</v>
      </c>
      <c r="L8" s="6">
        <v>2059758.19</v>
      </c>
      <c r="M8" s="6">
        <v>1899896.34</v>
      </c>
      <c r="N8" s="21">
        <v>1898432.13</v>
      </c>
      <c r="O8" s="6">
        <v>503498.13</v>
      </c>
      <c r="P8" s="32">
        <v>471666.05</v>
      </c>
      <c r="Q8" s="6">
        <v>776196.91</v>
      </c>
      <c r="R8" s="21">
        <v>776167.11</v>
      </c>
      <c r="S8" s="6">
        <v>609113.49</v>
      </c>
      <c r="T8" s="21">
        <v>588169.31999999995</v>
      </c>
      <c r="U8" s="6">
        <v>5174628811.7959003</v>
      </c>
    </row>
    <row r="9" spans="1:21" ht="20.100000000000001" customHeight="1" x14ac:dyDescent="0.25">
      <c r="A9" s="3">
        <v>7</v>
      </c>
      <c r="B9" s="18" t="s">
        <v>1</v>
      </c>
      <c r="C9" s="6">
        <v>400000.01</v>
      </c>
      <c r="D9" s="17">
        <v>500000</v>
      </c>
      <c r="E9" s="34" t="s">
        <v>49</v>
      </c>
      <c r="F9" s="34" t="s">
        <v>50</v>
      </c>
      <c r="G9" s="5">
        <v>25762</v>
      </c>
      <c r="H9" s="5">
        <v>26650</v>
      </c>
      <c r="I9" s="56">
        <f t="shared" si="0"/>
        <v>2.4222802519171461E-2</v>
      </c>
      <c r="J9" s="5">
        <v>7783</v>
      </c>
      <c r="K9" s="6">
        <v>2396382.34</v>
      </c>
      <c r="L9" s="6">
        <v>2396382.34</v>
      </c>
      <c r="M9" s="6">
        <v>2242232.52</v>
      </c>
      <c r="N9" s="21">
        <v>2240466.35</v>
      </c>
      <c r="O9" s="6">
        <v>306584.27</v>
      </c>
      <c r="P9" s="32">
        <v>290546.25</v>
      </c>
      <c r="Q9" s="6">
        <v>520367.03</v>
      </c>
      <c r="R9" s="21">
        <v>520293.99</v>
      </c>
      <c r="S9" s="6">
        <v>435555.36</v>
      </c>
      <c r="T9" s="21">
        <v>420808.4</v>
      </c>
      <c r="U9" s="6">
        <v>3469105166.3824</v>
      </c>
    </row>
    <row r="10" spans="1:21" ht="20.100000000000001" customHeight="1" x14ac:dyDescent="0.25">
      <c r="A10" s="3">
        <v>8</v>
      </c>
      <c r="B10" s="18" t="s">
        <v>1</v>
      </c>
      <c r="C10" s="6">
        <v>500000.01</v>
      </c>
      <c r="D10" s="17">
        <v>750000</v>
      </c>
      <c r="E10" s="34" t="s">
        <v>50</v>
      </c>
      <c r="F10" s="34" t="s">
        <v>51</v>
      </c>
      <c r="G10" s="5">
        <v>35870</v>
      </c>
      <c r="H10" s="5">
        <v>36831</v>
      </c>
      <c r="I10" s="56">
        <f t="shared" si="0"/>
        <v>3.3476549327714974E-2</v>
      </c>
      <c r="J10" s="5">
        <v>8692</v>
      </c>
      <c r="K10" s="6">
        <v>5316041.4000000004</v>
      </c>
      <c r="L10" s="6">
        <v>5316041.4000000004</v>
      </c>
      <c r="M10" s="6">
        <v>5060498.4400000004</v>
      </c>
      <c r="N10" s="21">
        <v>5056946.6100000003</v>
      </c>
      <c r="O10" s="6">
        <v>424345.35</v>
      </c>
      <c r="P10" s="32">
        <v>407300.52</v>
      </c>
      <c r="Q10" s="6">
        <v>788096.02</v>
      </c>
      <c r="R10" s="21">
        <v>788096.02</v>
      </c>
      <c r="S10" s="6">
        <v>797463.39</v>
      </c>
      <c r="T10" s="21">
        <v>775556.24</v>
      </c>
      <c r="U10" s="6">
        <v>5253958489.1260996</v>
      </c>
    </row>
    <row r="11" spans="1:21" ht="20.100000000000001" customHeight="1" x14ac:dyDescent="0.25">
      <c r="A11" s="3">
        <v>9</v>
      </c>
      <c r="B11" s="18" t="s">
        <v>1</v>
      </c>
      <c r="C11" s="6">
        <v>750000.01</v>
      </c>
      <c r="D11" s="17">
        <v>1000000</v>
      </c>
      <c r="E11" s="34" t="s">
        <v>51</v>
      </c>
      <c r="F11" s="34" t="s">
        <v>52</v>
      </c>
      <c r="G11" s="5">
        <v>18264</v>
      </c>
      <c r="H11" s="5">
        <v>18585</v>
      </c>
      <c r="I11" s="56">
        <f t="shared" si="0"/>
        <v>1.6892337141418447E-2</v>
      </c>
      <c r="J11" s="5">
        <v>3473</v>
      </c>
      <c r="K11" s="6">
        <v>3858010.24</v>
      </c>
      <c r="L11" s="6">
        <v>3858010.24</v>
      </c>
      <c r="M11" s="6">
        <v>3706425.4</v>
      </c>
      <c r="N11" s="21">
        <v>3705612.52</v>
      </c>
      <c r="O11" s="6">
        <v>211782.64</v>
      </c>
      <c r="P11" s="32">
        <v>206170.86</v>
      </c>
      <c r="Q11" s="6">
        <v>446100.07</v>
      </c>
      <c r="R11" s="21">
        <v>445915.21</v>
      </c>
      <c r="S11" s="6">
        <v>467612.69</v>
      </c>
      <c r="T11" s="21">
        <v>454344.44</v>
      </c>
      <c r="U11" s="6">
        <v>2973995851.7512999</v>
      </c>
    </row>
    <row r="12" spans="1:21" ht="20.100000000000001" customHeight="1" x14ac:dyDescent="0.25">
      <c r="A12" s="3">
        <v>10</v>
      </c>
      <c r="B12" s="18" t="s">
        <v>1</v>
      </c>
      <c r="C12" s="6">
        <v>1000000.01</v>
      </c>
      <c r="D12" s="17">
        <v>1250000</v>
      </c>
      <c r="E12" s="34" t="s">
        <v>52</v>
      </c>
      <c r="F12" s="34" t="s">
        <v>53</v>
      </c>
      <c r="G12" s="5">
        <v>12958</v>
      </c>
      <c r="H12" s="5">
        <v>13111</v>
      </c>
      <c r="I12" s="56">
        <f t="shared" si="0"/>
        <v>1.1916891700895198E-2</v>
      </c>
      <c r="J12" s="5">
        <v>1811</v>
      </c>
      <c r="K12" s="6">
        <v>3205890.04</v>
      </c>
      <c r="L12" s="6">
        <v>3205890.04</v>
      </c>
      <c r="M12" s="6">
        <v>3097346.94</v>
      </c>
      <c r="N12" s="21">
        <v>3094788.24</v>
      </c>
      <c r="O12" s="6">
        <v>147176.94</v>
      </c>
      <c r="P12" s="32">
        <v>144719.59</v>
      </c>
      <c r="Q12" s="6">
        <v>302354.39</v>
      </c>
      <c r="R12" s="21">
        <v>302352.24</v>
      </c>
      <c r="S12" s="6">
        <v>380267.56</v>
      </c>
      <c r="T12" s="21">
        <v>374214.99</v>
      </c>
      <c r="U12" s="6">
        <v>2015693118.6242001</v>
      </c>
    </row>
    <row r="13" spans="1:21" ht="20.100000000000001" customHeight="1" x14ac:dyDescent="0.25">
      <c r="A13" s="3">
        <v>11</v>
      </c>
      <c r="B13" s="18" t="s">
        <v>1</v>
      </c>
      <c r="C13" s="6">
        <v>1250000.01</v>
      </c>
      <c r="D13" s="17">
        <v>1500000</v>
      </c>
      <c r="E13" s="34" t="s">
        <v>53</v>
      </c>
      <c r="F13" s="34" t="s">
        <v>54</v>
      </c>
      <c r="G13" s="5">
        <v>8138</v>
      </c>
      <c r="H13" s="5">
        <v>8403</v>
      </c>
      <c r="I13" s="56">
        <f t="shared" si="0"/>
        <v>7.6376814097034824E-3</v>
      </c>
      <c r="J13" s="5">
        <v>958</v>
      </c>
      <c r="K13" s="6">
        <v>2513020.14</v>
      </c>
      <c r="L13" s="6">
        <v>2513020.14</v>
      </c>
      <c r="M13" s="6">
        <v>2415386.85</v>
      </c>
      <c r="N13" s="21">
        <v>2414248.2799999998</v>
      </c>
      <c r="O13" s="6">
        <v>83534.649999999994</v>
      </c>
      <c r="P13" s="32">
        <v>82125.11</v>
      </c>
      <c r="Q13" s="6">
        <v>196159.64</v>
      </c>
      <c r="R13" s="21">
        <v>195957.88</v>
      </c>
      <c r="S13" s="6">
        <v>256106.65</v>
      </c>
      <c r="T13" s="21">
        <v>248258.75</v>
      </c>
      <c r="U13" s="6">
        <v>1307728990.4445</v>
      </c>
    </row>
    <row r="14" spans="1:21" ht="20.100000000000001" customHeight="1" x14ac:dyDescent="0.25">
      <c r="A14" s="3">
        <v>12</v>
      </c>
      <c r="B14" s="18" t="s">
        <v>1</v>
      </c>
      <c r="C14" s="6">
        <v>1500000.01</v>
      </c>
      <c r="D14" s="17">
        <v>1750000</v>
      </c>
      <c r="E14" s="34" t="s">
        <v>54</v>
      </c>
      <c r="F14" s="34" t="s">
        <v>55</v>
      </c>
      <c r="G14" s="5">
        <v>6570</v>
      </c>
      <c r="H14" s="5">
        <v>6705</v>
      </c>
      <c r="I14" s="56">
        <f t="shared" si="0"/>
        <v>6.0943298645795363E-3</v>
      </c>
      <c r="J14" s="5">
        <v>671</v>
      </c>
      <c r="K14" s="6">
        <v>2851508.48</v>
      </c>
      <c r="L14" s="6">
        <v>2851508.48</v>
      </c>
      <c r="M14" s="6">
        <v>2744614.51</v>
      </c>
      <c r="N14" s="21">
        <v>2744161.54</v>
      </c>
      <c r="O14" s="6">
        <v>84025.13</v>
      </c>
      <c r="P14" s="32">
        <v>82080.94</v>
      </c>
      <c r="Q14" s="6">
        <v>163111.79</v>
      </c>
      <c r="R14" s="21">
        <v>162882.48000000001</v>
      </c>
      <c r="S14" s="6">
        <v>212062.95</v>
      </c>
      <c r="T14" s="21">
        <v>203761.85</v>
      </c>
      <c r="U14" s="6">
        <v>1087399420.2613001</v>
      </c>
    </row>
    <row r="15" spans="1:21" ht="20.100000000000001" customHeight="1" x14ac:dyDescent="0.25">
      <c r="A15" s="3">
        <v>13</v>
      </c>
      <c r="B15" s="18" t="s">
        <v>1</v>
      </c>
      <c r="C15" s="6">
        <v>1750000.01</v>
      </c>
      <c r="D15" s="17">
        <v>2000000</v>
      </c>
      <c r="E15" s="34" t="s">
        <v>55</v>
      </c>
      <c r="F15" s="34" t="s">
        <v>56</v>
      </c>
      <c r="G15" s="5">
        <v>4580</v>
      </c>
      <c r="H15" s="5">
        <v>4601</v>
      </c>
      <c r="I15" s="56">
        <f t="shared" si="0"/>
        <v>4.18195551184645E-3</v>
      </c>
      <c r="J15" s="5">
        <v>385</v>
      </c>
      <c r="K15" s="6">
        <v>2104095.67</v>
      </c>
      <c r="L15" s="6">
        <v>2104095.67</v>
      </c>
      <c r="M15" s="6">
        <v>2004275.81</v>
      </c>
      <c r="N15" s="21">
        <v>2003358.79</v>
      </c>
      <c r="O15" s="6">
        <v>46879.93</v>
      </c>
      <c r="P15" s="32">
        <v>46417.63</v>
      </c>
      <c r="Q15" s="6">
        <v>108104.29</v>
      </c>
      <c r="R15" s="21">
        <v>107817.57</v>
      </c>
      <c r="S15" s="6">
        <v>144997.48000000001</v>
      </c>
      <c r="T15" s="21">
        <v>138024.26999999999</v>
      </c>
      <c r="U15" s="6">
        <v>720694059.58870006</v>
      </c>
    </row>
    <row r="16" spans="1:21" ht="20.100000000000001" customHeight="1" x14ac:dyDescent="0.25">
      <c r="A16" s="3">
        <v>14</v>
      </c>
      <c r="B16" s="18" t="s">
        <v>1</v>
      </c>
      <c r="C16" s="6">
        <v>2000000.01</v>
      </c>
      <c r="D16" s="17">
        <v>2500000</v>
      </c>
      <c r="E16" s="34" t="s">
        <v>56</v>
      </c>
      <c r="F16" s="34" t="s">
        <v>57</v>
      </c>
      <c r="G16" s="5">
        <v>7097</v>
      </c>
      <c r="H16" s="5">
        <v>7168</v>
      </c>
      <c r="I16" s="56">
        <f t="shared" si="0"/>
        <v>6.5151612929613897E-3</v>
      </c>
      <c r="J16" s="5">
        <v>538</v>
      </c>
      <c r="K16" s="6">
        <v>3853073.83</v>
      </c>
      <c r="L16" s="6">
        <v>3853073.83</v>
      </c>
      <c r="M16" s="6">
        <v>3575409.73</v>
      </c>
      <c r="N16" s="21">
        <v>3575075.45</v>
      </c>
      <c r="O16" s="6">
        <v>72570.39</v>
      </c>
      <c r="P16" s="32">
        <v>70705.600000000006</v>
      </c>
      <c r="Q16" s="6">
        <v>178966.49</v>
      </c>
      <c r="R16" s="21">
        <v>178592.77</v>
      </c>
      <c r="S16" s="6">
        <v>265192.31</v>
      </c>
      <c r="T16" s="21">
        <v>252642.64</v>
      </c>
      <c r="U16" s="6">
        <v>1193106978.5318</v>
      </c>
    </row>
    <row r="17" spans="1:21" ht="20.100000000000001" customHeight="1" x14ac:dyDescent="0.25">
      <c r="A17" s="3">
        <v>15</v>
      </c>
      <c r="B17" s="18" t="s">
        <v>1</v>
      </c>
      <c r="C17" s="6">
        <v>2500000.0099999998</v>
      </c>
      <c r="D17" s="17">
        <v>3000000</v>
      </c>
      <c r="E17" s="34" t="s">
        <v>57</v>
      </c>
      <c r="F17" s="34" t="s">
        <v>58</v>
      </c>
      <c r="G17" s="5">
        <v>6141</v>
      </c>
      <c r="H17" s="5">
        <v>6144</v>
      </c>
      <c r="I17" s="56">
        <f t="shared" si="0"/>
        <v>5.5844239653954769E-3</v>
      </c>
      <c r="J17" s="5">
        <v>298</v>
      </c>
      <c r="K17" s="6">
        <v>2869383.31</v>
      </c>
      <c r="L17" s="6">
        <v>2869383.31</v>
      </c>
      <c r="M17" s="6">
        <v>2682153.48</v>
      </c>
      <c r="N17" s="21">
        <v>2676249.31</v>
      </c>
      <c r="O17" s="6">
        <v>57550.01</v>
      </c>
      <c r="P17" s="32">
        <v>57219.12</v>
      </c>
      <c r="Q17" s="6">
        <v>122086.46</v>
      </c>
      <c r="R17" s="21">
        <v>122066.24000000001</v>
      </c>
      <c r="S17" s="6">
        <v>157113.32</v>
      </c>
      <c r="T17" s="21">
        <v>144354.42000000001</v>
      </c>
      <c r="U17" s="6">
        <v>813916539.98259997</v>
      </c>
    </row>
    <row r="18" spans="1:21" ht="20.100000000000001" customHeight="1" x14ac:dyDescent="0.25">
      <c r="A18" s="3">
        <v>16</v>
      </c>
      <c r="B18" s="18" t="s">
        <v>1</v>
      </c>
      <c r="C18" s="6">
        <v>3000000.01</v>
      </c>
      <c r="D18" s="28">
        <v>3500000</v>
      </c>
      <c r="E18" s="35" t="s">
        <v>58</v>
      </c>
      <c r="F18" s="35" t="s">
        <v>59</v>
      </c>
      <c r="G18" s="5">
        <v>4321</v>
      </c>
      <c r="H18" s="5">
        <v>4335</v>
      </c>
      <c r="I18" s="56">
        <f t="shared" si="0"/>
        <v>3.940181948240461E-3</v>
      </c>
      <c r="J18" s="5">
        <v>244</v>
      </c>
      <c r="K18" s="6">
        <v>3017234.71</v>
      </c>
      <c r="L18" s="6">
        <v>3017234.71</v>
      </c>
      <c r="M18" s="6">
        <v>2704649.8</v>
      </c>
      <c r="N18" s="21">
        <v>2702377.65</v>
      </c>
      <c r="O18" s="6">
        <v>42424.11</v>
      </c>
      <c r="P18" s="32">
        <v>42130.87</v>
      </c>
      <c r="Q18" s="6">
        <v>118421.14</v>
      </c>
      <c r="R18" s="21">
        <v>118421.14</v>
      </c>
      <c r="S18" s="6">
        <v>135367.09</v>
      </c>
      <c r="T18" s="21">
        <v>131590.24</v>
      </c>
      <c r="U18" s="6">
        <v>789471775.91970003</v>
      </c>
    </row>
    <row r="19" spans="1:21" ht="20.100000000000001" customHeight="1" x14ac:dyDescent="0.25">
      <c r="A19" s="3">
        <v>17</v>
      </c>
      <c r="B19" s="27" t="s">
        <v>1</v>
      </c>
      <c r="C19" s="12">
        <v>3500000.01</v>
      </c>
      <c r="D19" s="28">
        <v>4000000</v>
      </c>
      <c r="E19" s="35" t="s">
        <v>59</v>
      </c>
      <c r="F19" s="35" t="s">
        <v>60</v>
      </c>
      <c r="G19" s="13">
        <v>3078</v>
      </c>
      <c r="H19" s="13">
        <v>3079</v>
      </c>
      <c r="I19" s="56">
        <f t="shared" si="0"/>
        <v>2.7985744448978962E-3</v>
      </c>
      <c r="J19" s="13">
        <v>143</v>
      </c>
      <c r="K19" s="12">
        <v>2202684.62</v>
      </c>
      <c r="L19" s="12">
        <v>2202684.62</v>
      </c>
      <c r="M19" s="12">
        <v>1880669.79</v>
      </c>
      <c r="N19" s="29">
        <v>1873552.94</v>
      </c>
      <c r="O19" s="12">
        <v>29071.88</v>
      </c>
      <c r="P19" s="30">
        <v>28905.82</v>
      </c>
      <c r="Q19" s="6">
        <v>80096.509999999995</v>
      </c>
      <c r="R19" s="21">
        <v>80096.509999999995</v>
      </c>
      <c r="S19" s="6">
        <v>104020.69</v>
      </c>
      <c r="T19" s="21">
        <v>101046.66</v>
      </c>
      <c r="U19" s="6">
        <v>533974389.22259998</v>
      </c>
    </row>
    <row r="20" spans="1:21" ht="20.100000000000001" customHeight="1" x14ac:dyDescent="0.25">
      <c r="A20" s="3">
        <v>18</v>
      </c>
      <c r="B20" s="27" t="s">
        <v>1</v>
      </c>
      <c r="C20" s="12">
        <v>4000000.01</v>
      </c>
      <c r="D20" s="28">
        <v>5000000</v>
      </c>
      <c r="E20" s="35" t="s">
        <v>60</v>
      </c>
      <c r="F20" s="35" t="s">
        <v>61</v>
      </c>
      <c r="G20" s="13">
        <v>6179</v>
      </c>
      <c r="H20" s="13">
        <v>6182</v>
      </c>
      <c r="I20" s="56">
        <f t="shared" si="0"/>
        <v>5.6189630459106184E-3</v>
      </c>
      <c r="J20" s="13">
        <v>190</v>
      </c>
      <c r="K20" s="12">
        <v>3858936.95</v>
      </c>
      <c r="L20" s="12">
        <v>3858936.95</v>
      </c>
      <c r="M20" s="12">
        <v>3320282.65</v>
      </c>
      <c r="N20" s="29">
        <v>3299874.37</v>
      </c>
      <c r="O20" s="12">
        <v>56461.279999999999</v>
      </c>
      <c r="P20" s="30">
        <v>55672.89</v>
      </c>
      <c r="Q20" s="6">
        <v>127168.61</v>
      </c>
      <c r="R20" s="21">
        <v>125805.3</v>
      </c>
      <c r="S20" s="6">
        <v>172118.1</v>
      </c>
      <c r="T20" s="21">
        <v>163959.96</v>
      </c>
      <c r="U20" s="6">
        <v>847787252.1882</v>
      </c>
    </row>
    <row r="21" spans="1:21" ht="20.100000000000001" customHeight="1" x14ac:dyDescent="0.25">
      <c r="A21" s="3">
        <v>19</v>
      </c>
      <c r="B21" s="27" t="s">
        <v>1</v>
      </c>
      <c r="C21" s="12">
        <v>5000000.01</v>
      </c>
      <c r="D21" s="28">
        <v>999999999999</v>
      </c>
      <c r="E21" s="35" t="s">
        <v>61</v>
      </c>
      <c r="F21" s="35" t="s">
        <v>61</v>
      </c>
      <c r="G21" s="13">
        <v>62071</v>
      </c>
      <c r="H21" s="13">
        <v>62953</v>
      </c>
      <c r="I21" s="56">
        <f t="shared" si="0"/>
        <v>5.7219440412360267E-2</v>
      </c>
      <c r="J21" s="13">
        <v>659</v>
      </c>
      <c r="K21" s="12">
        <v>88883772.480000004</v>
      </c>
      <c r="L21" s="12">
        <v>88883772.480000004</v>
      </c>
      <c r="M21" s="12">
        <v>32932586.5</v>
      </c>
      <c r="N21" s="29">
        <v>32869626.210000001</v>
      </c>
      <c r="O21" s="12">
        <v>694564.96</v>
      </c>
      <c r="P21" s="30">
        <v>419000.65</v>
      </c>
      <c r="Q21" s="6">
        <v>2666519.85</v>
      </c>
      <c r="R21" s="21">
        <v>1661343.83</v>
      </c>
      <c r="S21" s="6">
        <v>9735830.8200000003</v>
      </c>
      <c r="T21" s="21">
        <v>1385019.67</v>
      </c>
      <c r="U21" s="6">
        <v>17776754733.582001</v>
      </c>
    </row>
    <row r="22" spans="1:21" ht="20.100000000000001" customHeight="1" x14ac:dyDescent="0.25">
      <c r="A22" s="3">
        <v>20</v>
      </c>
      <c r="B22" s="27" t="s">
        <v>2</v>
      </c>
      <c r="C22" s="12">
        <v>0</v>
      </c>
      <c r="D22" s="28">
        <v>40000</v>
      </c>
      <c r="E22" s="35" t="s">
        <v>43</v>
      </c>
      <c r="F22" s="35" t="s">
        <v>44</v>
      </c>
      <c r="G22" s="13">
        <v>29465</v>
      </c>
      <c r="H22" s="13">
        <v>50436</v>
      </c>
      <c r="I22" s="56">
        <f t="shared" si="0"/>
        <v>4.5842449075307011E-2</v>
      </c>
      <c r="J22" s="13">
        <v>42934</v>
      </c>
      <c r="K22" s="12">
        <v>136475.79</v>
      </c>
      <c r="L22" s="12">
        <v>114479.54</v>
      </c>
      <c r="M22" s="12">
        <v>109270.75</v>
      </c>
      <c r="N22" s="29">
        <v>109229.59</v>
      </c>
      <c r="O22" s="12">
        <v>57037.21</v>
      </c>
      <c r="P22" s="30">
        <v>53367.97</v>
      </c>
      <c r="Q22" s="6">
        <v>88457.71</v>
      </c>
      <c r="R22" s="21">
        <v>88454.71</v>
      </c>
      <c r="S22" s="6">
        <v>0</v>
      </c>
      <c r="T22" s="21">
        <v>0</v>
      </c>
      <c r="U22" s="6">
        <v>589720712.00960004</v>
      </c>
    </row>
    <row r="23" spans="1:21" ht="20.100000000000001" customHeight="1" x14ac:dyDescent="0.25">
      <c r="A23" s="3">
        <v>21</v>
      </c>
      <c r="B23" s="27" t="s">
        <v>2</v>
      </c>
      <c r="C23" s="12">
        <v>40000.01</v>
      </c>
      <c r="D23" s="28">
        <v>70000</v>
      </c>
      <c r="E23" s="35" t="s">
        <v>44</v>
      </c>
      <c r="F23" s="35" t="s">
        <v>45</v>
      </c>
      <c r="G23" s="13">
        <v>11093</v>
      </c>
      <c r="H23" s="13">
        <v>12798</v>
      </c>
      <c r="I23" s="56">
        <f t="shared" si="0"/>
        <v>1.1632398748231009E-2</v>
      </c>
      <c r="J23" s="13">
        <v>9381</v>
      </c>
      <c r="K23" s="12">
        <v>130747.67</v>
      </c>
      <c r="L23" s="12">
        <v>101225.91</v>
      </c>
      <c r="M23" s="12">
        <v>93455.67</v>
      </c>
      <c r="N23" s="29">
        <v>93406.87</v>
      </c>
      <c r="O23" s="12">
        <v>19607.03</v>
      </c>
      <c r="P23" s="30">
        <v>18023.79</v>
      </c>
      <c r="Q23" s="6">
        <v>76894.87</v>
      </c>
      <c r="R23" s="21">
        <v>76894.87</v>
      </c>
      <c r="S23" s="6">
        <v>0</v>
      </c>
      <c r="T23" s="21">
        <v>0</v>
      </c>
      <c r="U23" s="6">
        <v>512628896.4522</v>
      </c>
    </row>
    <row r="24" spans="1:21" ht="20.100000000000001" customHeight="1" x14ac:dyDescent="0.25">
      <c r="A24" s="3">
        <v>22</v>
      </c>
      <c r="B24" s="27" t="s">
        <v>2</v>
      </c>
      <c r="C24" s="12">
        <v>70000.009999999995</v>
      </c>
      <c r="D24" s="28">
        <v>100000</v>
      </c>
      <c r="E24" s="35" t="s">
        <v>45</v>
      </c>
      <c r="F24" s="35" t="s">
        <v>46</v>
      </c>
      <c r="G24" s="13">
        <v>6435</v>
      </c>
      <c r="H24" s="13">
        <v>7259</v>
      </c>
      <c r="I24" s="56">
        <f t="shared" si="0"/>
        <v>6.5978733015634389E-3</v>
      </c>
      <c r="J24" s="13">
        <v>4963</v>
      </c>
      <c r="K24" s="12">
        <v>114298.83</v>
      </c>
      <c r="L24" s="12">
        <v>114298.83</v>
      </c>
      <c r="M24" s="12">
        <v>105084.92</v>
      </c>
      <c r="N24" s="29">
        <v>104995.72</v>
      </c>
      <c r="O24" s="12">
        <v>11414.67</v>
      </c>
      <c r="P24" s="30">
        <v>10395.42</v>
      </c>
      <c r="Q24" s="6">
        <v>62739.56</v>
      </c>
      <c r="R24" s="21">
        <v>62739.56</v>
      </c>
      <c r="S24" s="6">
        <v>0</v>
      </c>
      <c r="T24" s="21">
        <v>0</v>
      </c>
      <c r="U24" s="6">
        <v>418260225.0492</v>
      </c>
    </row>
    <row r="25" spans="1:21" ht="20.100000000000001" customHeight="1" x14ac:dyDescent="0.25">
      <c r="A25" s="3">
        <v>23</v>
      </c>
      <c r="B25" s="27" t="s">
        <v>2</v>
      </c>
      <c r="C25" s="12">
        <v>100000.01</v>
      </c>
      <c r="D25" s="28">
        <v>200000</v>
      </c>
      <c r="E25" s="35" t="s">
        <v>46</v>
      </c>
      <c r="F25" s="35" t="s">
        <v>47</v>
      </c>
      <c r="G25" s="13">
        <v>9200</v>
      </c>
      <c r="H25" s="13">
        <v>10302</v>
      </c>
      <c r="I25" s="56">
        <f t="shared" si="0"/>
        <v>9.3637265122890959E-3</v>
      </c>
      <c r="J25" s="13">
        <v>6424</v>
      </c>
      <c r="K25" s="12">
        <v>270000.46000000002</v>
      </c>
      <c r="L25" s="12">
        <v>270000.46000000002</v>
      </c>
      <c r="M25" s="12">
        <v>244805.36</v>
      </c>
      <c r="N25" s="29">
        <v>244664.71</v>
      </c>
      <c r="O25" s="12">
        <v>17476.97</v>
      </c>
      <c r="P25" s="30">
        <v>15768.83</v>
      </c>
      <c r="Q25" s="6">
        <v>135649.92000000001</v>
      </c>
      <c r="R25" s="21">
        <v>135649.92000000001</v>
      </c>
      <c r="S25" s="6">
        <v>0</v>
      </c>
      <c r="T25" s="21">
        <v>0</v>
      </c>
      <c r="U25" s="6">
        <v>904330082.36940002</v>
      </c>
    </row>
    <row r="26" spans="1:21" ht="20.100000000000001" customHeight="1" x14ac:dyDescent="0.25">
      <c r="A26" s="3">
        <v>24</v>
      </c>
      <c r="B26" s="27" t="s">
        <v>2</v>
      </c>
      <c r="C26" s="12">
        <v>200000.01</v>
      </c>
      <c r="D26" s="28">
        <v>300000</v>
      </c>
      <c r="E26" s="35" t="s">
        <v>47</v>
      </c>
      <c r="F26" s="35" t="s">
        <v>48</v>
      </c>
      <c r="G26" s="13">
        <v>3742</v>
      </c>
      <c r="H26" s="13">
        <v>4084</v>
      </c>
      <c r="I26" s="56">
        <f t="shared" si="0"/>
        <v>3.7120422322062382E-3</v>
      </c>
      <c r="J26" s="13">
        <v>2237</v>
      </c>
      <c r="K26" s="12">
        <v>177467.6</v>
      </c>
      <c r="L26" s="12">
        <v>177467.6</v>
      </c>
      <c r="M26" s="12">
        <v>163585.99</v>
      </c>
      <c r="N26" s="29">
        <v>163108.04999999999</v>
      </c>
      <c r="O26" s="12">
        <v>7241.81</v>
      </c>
      <c r="P26" s="30">
        <v>6845.74</v>
      </c>
      <c r="Q26" s="6">
        <v>81408.37</v>
      </c>
      <c r="R26" s="21">
        <v>81408.37</v>
      </c>
      <c r="S26" s="6">
        <v>0</v>
      </c>
      <c r="T26" s="21">
        <v>0</v>
      </c>
      <c r="U26" s="6">
        <v>542722053.421</v>
      </c>
    </row>
    <row r="27" spans="1:21" ht="20.100000000000001" customHeight="1" x14ac:dyDescent="0.25">
      <c r="A27" s="3">
        <v>25</v>
      </c>
      <c r="B27" s="27" t="s">
        <v>2</v>
      </c>
      <c r="C27" s="12">
        <v>300000.01</v>
      </c>
      <c r="D27" s="28">
        <v>400000</v>
      </c>
      <c r="E27" s="35" t="s">
        <v>48</v>
      </c>
      <c r="F27" s="35" t="s">
        <v>49</v>
      </c>
      <c r="G27" s="13">
        <v>1817</v>
      </c>
      <c r="H27" s="13">
        <v>1918</v>
      </c>
      <c r="I27" s="56">
        <f t="shared" si="0"/>
        <v>1.7433146428431844E-3</v>
      </c>
      <c r="J27" s="13">
        <v>938</v>
      </c>
      <c r="K27" s="12">
        <v>128796.23</v>
      </c>
      <c r="L27" s="12">
        <v>128796.23</v>
      </c>
      <c r="M27" s="12">
        <v>121760.85</v>
      </c>
      <c r="N27" s="29">
        <v>121282.2</v>
      </c>
      <c r="O27" s="12">
        <v>3701.53</v>
      </c>
      <c r="P27" s="30">
        <v>3533.95</v>
      </c>
      <c r="Q27" s="6">
        <v>48458.31</v>
      </c>
      <c r="R27" s="21">
        <v>48426.78</v>
      </c>
      <c r="S27" s="6">
        <v>0</v>
      </c>
      <c r="T27" s="21">
        <v>0</v>
      </c>
      <c r="U27" s="6">
        <v>323054791.59179997</v>
      </c>
    </row>
    <row r="28" spans="1:21" ht="20.100000000000001" customHeight="1" x14ac:dyDescent="0.25">
      <c r="A28" s="3">
        <v>26</v>
      </c>
      <c r="B28" s="27" t="s">
        <v>2</v>
      </c>
      <c r="C28" s="12">
        <v>400000.01</v>
      </c>
      <c r="D28" s="28">
        <v>500000</v>
      </c>
      <c r="E28" s="35" t="s">
        <v>49</v>
      </c>
      <c r="F28" s="35" t="s">
        <v>50</v>
      </c>
      <c r="G28" s="13">
        <v>1040</v>
      </c>
      <c r="H28" s="13">
        <v>1088</v>
      </c>
      <c r="I28" s="56">
        <f t="shared" si="0"/>
        <v>9.8890841053878237E-4</v>
      </c>
      <c r="J28" s="13">
        <v>512</v>
      </c>
      <c r="K28" s="12">
        <v>158454.78</v>
      </c>
      <c r="L28" s="12">
        <v>158454.78</v>
      </c>
      <c r="M28" s="12">
        <v>151168.84</v>
      </c>
      <c r="N28" s="29">
        <v>150918.12</v>
      </c>
      <c r="O28" s="12">
        <v>2085.5100000000002</v>
      </c>
      <c r="P28" s="30">
        <v>2022.19</v>
      </c>
      <c r="Q28" s="6">
        <v>34358.67</v>
      </c>
      <c r="R28" s="21">
        <v>34358.67</v>
      </c>
      <c r="S28" s="6">
        <v>0</v>
      </c>
      <c r="T28" s="21">
        <v>0</v>
      </c>
      <c r="U28" s="6">
        <v>229056910.01809999</v>
      </c>
    </row>
    <row r="29" spans="1:21" ht="20.100000000000001" customHeight="1" x14ac:dyDescent="0.25">
      <c r="A29" s="3">
        <v>27</v>
      </c>
      <c r="B29" s="27" t="s">
        <v>2</v>
      </c>
      <c r="C29" s="12">
        <v>500000.01</v>
      </c>
      <c r="D29" s="28">
        <v>750000</v>
      </c>
      <c r="E29" s="35" t="s">
        <v>50</v>
      </c>
      <c r="F29" s="35" t="s">
        <v>51</v>
      </c>
      <c r="G29" s="13">
        <v>1640</v>
      </c>
      <c r="H29" s="13">
        <v>1743</v>
      </c>
      <c r="I29" s="56">
        <f t="shared" si="0"/>
        <v>1.5842530878392442E-3</v>
      </c>
      <c r="J29" s="13">
        <v>603</v>
      </c>
      <c r="K29" s="12">
        <v>367134.58</v>
      </c>
      <c r="L29" s="12">
        <v>367134.58</v>
      </c>
      <c r="M29" s="12">
        <v>349783.55</v>
      </c>
      <c r="N29" s="29">
        <v>348641.47</v>
      </c>
      <c r="O29" s="12">
        <v>3482.45</v>
      </c>
      <c r="P29" s="30">
        <v>3414.09</v>
      </c>
      <c r="Q29" s="6">
        <v>54474.26</v>
      </c>
      <c r="R29" s="21">
        <v>54474.26</v>
      </c>
      <c r="S29" s="6">
        <v>0</v>
      </c>
      <c r="T29" s="21">
        <v>0</v>
      </c>
      <c r="U29" s="6">
        <v>363162399.17400002</v>
      </c>
    </row>
    <row r="30" spans="1:21" ht="20.100000000000001" customHeight="1" x14ac:dyDescent="0.25">
      <c r="A30" s="3">
        <v>28</v>
      </c>
      <c r="B30" s="27" t="s">
        <v>2</v>
      </c>
      <c r="C30" s="12">
        <v>750000.01</v>
      </c>
      <c r="D30" s="28">
        <v>1000000</v>
      </c>
      <c r="E30" s="35" t="s">
        <v>51</v>
      </c>
      <c r="F30" s="35" t="s">
        <v>52</v>
      </c>
      <c r="G30" s="13">
        <v>738</v>
      </c>
      <c r="H30" s="13">
        <v>816</v>
      </c>
      <c r="I30" s="56">
        <f t="shared" si="0"/>
        <v>7.4168130790408678E-4</v>
      </c>
      <c r="J30" s="13">
        <v>282</v>
      </c>
      <c r="K30" s="12">
        <v>313878.02</v>
      </c>
      <c r="L30" s="12">
        <v>313878.02</v>
      </c>
      <c r="M30" s="12">
        <v>303052.2</v>
      </c>
      <c r="N30" s="29">
        <v>302985.09999999998</v>
      </c>
      <c r="O30" s="12">
        <v>1512.36</v>
      </c>
      <c r="P30" s="30">
        <v>1486.98</v>
      </c>
      <c r="Q30" s="6">
        <v>36281.68</v>
      </c>
      <c r="R30" s="21">
        <v>36281.68</v>
      </c>
      <c r="S30" s="6">
        <v>0</v>
      </c>
      <c r="T30" s="21">
        <v>0</v>
      </c>
      <c r="U30" s="6">
        <v>241876997.8937</v>
      </c>
    </row>
    <row r="31" spans="1:21" ht="20.100000000000001" customHeight="1" x14ac:dyDescent="0.25">
      <c r="A31" s="3">
        <v>29</v>
      </c>
      <c r="B31" s="27" t="s">
        <v>2</v>
      </c>
      <c r="C31" s="12">
        <v>1000000.01</v>
      </c>
      <c r="D31" s="28">
        <v>1250000</v>
      </c>
      <c r="E31" s="35" t="s">
        <v>52</v>
      </c>
      <c r="F31" s="35" t="s">
        <v>53</v>
      </c>
      <c r="G31" s="13">
        <v>482</v>
      </c>
      <c r="H31" s="13">
        <v>539</v>
      </c>
      <c r="I31" s="56">
        <f t="shared" si="0"/>
        <v>4.8990958941213581E-4</v>
      </c>
      <c r="J31" s="13">
        <v>137</v>
      </c>
      <c r="K31" s="12">
        <v>242886.51</v>
      </c>
      <c r="L31" s="12">
        <v>242886.51</v>
      </c>
      <c r="M31" s="12">
        <v>233230.83</v>
      </c>
      <c r="N31" s="29">
        <v>233087.15</v>
      </c>
      <c r="O31" s="12">
        <v>1054.95</v>
      </c>
      <c r="P31" s="30">
        <v>1042.55</v>
      </c>
      <c r="Q31" s="6">
        <v>22902.14</v>
      </c>
      <c r="R31" s="21">
        <v>22902.14</v>
      </c>
      <c r="S31" s="6">
        <v>0</v>
      </c>
      <c r="T31" s="21">
        <v>0</v>
      </c>
      <c r="U31" s="6">
        <v>152680914.5068</v>
      </c>
    </row>
    <row r="32" spans="1:21" ht="20.100000000000001" customHeight="1" x14ac:dyDescent="0.25">
      <c r="A32" s="3">
        <v>30</v>
      </c>
      <c r="B32" s="27" t="s">
        <v>2</v>
      </c>
      <c r="C32" s="12">
        <v>1250000.01</v>
      </c>
      <c r="D32" s="28">
        <v>1500000</v>
      </c>
      <c r="E32" s="35" t="s">
        <v>53</v>
      </c>
      <c r="F32" s="35" t="s">
        <v>62</v>
      </c>
      <c r="G32" s="13">
        <v>395</v>
      </c>
      <c r="H32" s="13">
        <v>405</v>
      </c>
      <c r="I32" s="56">
        <f t="shared" si="0"/>
        <v>3.6811388443769012E-4</v>
      </c>
      <c r="J32" s="13">
        <v>97</v>
      </c>
      <c r="K32" s="12">
        <v>249390.86</v>
      </c>
      <c r="L32" s="12">
        <v>249390.86</v>
      </c>
      <c r="M32" s="12">
        <v>243374.45</v>
      </c>
      <c r="N32" s="29">
        <v>243374.45</v>
      </c>
      <c r="O32" s="12">
        <v>974.92</v>
      </c>
      <c r="P32" s="30">
        <v>972.22</v>
      </c>
      <c r="Q32" s="6">
        <v>19814.7</v>
      </c>
      <c r="R32" s="21">
        <v>19814.7</v>
      </c>
      <c r="S32" s="6">
        <v>0</v>
      </c>
      <c r="T32" s="21">
        <v>0</v>
      </c>
      <c r="U32" s="6">
        <v>132098081.7898</v>
      </c>
    </row>
    <row r="33" spans="1:21" ht="20.100000000000001" customHeight="1" x14ac:dyDescent="0.25">
      <c r="A33" s="3">
        <v>31</v>
      </c>
      <c r="B33" s="27" t="s">
        <v>2</v>
      </c>
      <c r="C33" s="12">
        <v>1500000.01</v>
      </c>
      <c r="D33" s="28">
        <v>1750000</v>
      </c>
      <c r="E33" s="35" t="s">
        <v>62</v>
      </c>
      <c r="F33" s="35" t="s">
        <v>55</v>
      </c>
      <c r="G33" s="13">
        <v>236</v>
      </c>
      <c r="H33" s="13">
        <v>238</v>
      </c>
      <c r="I33" s="56">
        <f t="shared" si="0"/>
        <v>2.1632371480535866E-4</v>
      </c>
      <c r="J33" s="13">
        <v>56</v>
      </c>
      <c r="K33" s="12">
        <v>206477.73</v>
      </c>
      <c r="L33" s="12">
        <v>206477.73</v>
      </c>
      <c r="M33" s="12">
        <v>197129.66</v>
      </c>
      <c r="N33" s="29">
        <v>197129.66</v>
      </c>
      <c r="O33" s="12">
        <v>536.16</v>
      </c>
      <c r="P33" s="30">
        <v>532.03</v>
      </c>
      <c r="Q33" s="6">
        <v>13721.19</v>
      </c>
      <c r="R33" s="21">
        <v>13721.19</v>
      </c>
      <c r="S33" s="6">
        <v>0</v>
      </c>
      <c r="T33" s="21">
        <v>0</v>
      </c>
      <c r="U33" s="6">
        <v>91475069.028500006</v>
      </c>
    </row>
    <row r="34" spans="1:21" ht="20.100000000000001" customHeight="1" x14ac:dyDescent="0.25">
      <c r="A34" s="3">
        <v>32</v>
      </c>
      <c r="B34" s="27" t="s">
        <v>2</v>
      </c>
      <c r="C34" s="12">
        <v>1750000.01</v>
      </c>
      <c r="D34" s="28">
        <v>2000000</v>
      </c>
      <c r="E34" s="35" t="s">
        <v>55</v>
      </c>
      <c r="F34" s="35" t="s">
        <v>63</v>
      </c>
      <c r="G34" s="13">
        <v>253</v>
      </c>
      <c r="H34" s="13">
        <v>263</v>
      </c>
      <c r="I34" s="56">
        <f t="shared" si="0"/>
        <v>2.3904679409163582E-4</v>
      </c>
      <c r="J34" s="13">
        <v>50</v>
      </c>
      <c r="K34" s="12">
        <v>272831.35999999999</v>
      </c>
      <c r="L34" s="12">
        <v>272831.35999999999</v>
      </c>
      <c r="M34" s="12">
        <v>258888.25</v>
      </c>
      <c r="N34" s="29">
        <v>258741.29</v>
      </c>
      <c r="O34" s="12">
        <v>589.91999999999996</v>
      </c>
      <c r="P34" s="30">
        <v>588.55999999999995</v>
      </c>
      <c r="Q34" s="6">
        <v>14079.09</v>
      </c>
      <c r="R34" s="21">
        <v>14079.09</v>
      </c>
      <c r="S34" s="6">
        <v>0</v>
      </c>
      <c r="T34" s="21">
        <v>0</v>
      </c>
      <c r="U34" s="6">
        <v>93860450.281499997</v>
      </c>
    </row>
    <row r="35" spans="1:21" ht="20.100000000000001" customHeight="1" x14ac:dyDescent="0.25">
      <c r="A35" s="3">
        <v>33</v>
      </c>
      <c r="B35" s="27" t="s">
        <v>2</v>
      </c>
      <c r="C35" s="12">
        <v>2000000.01</v>
      </c>
      <c r="D35" s="12">
        <v>999999999999</v>
      </c>
      <c r="E35" s="36">
        <v>3</v>
      </c>
      <c r="F35" s="36">
        <v>3</v>
      </c>
      <c r="G35" s="13">
        <v>5095</v>
      </c>
      <c r="H35" s="13">
        <v>5123</v>
      </c>
      <c r="I35" s="56">
        <f t="shared" si="0"/>
        <v>4.6564134073439171E-3</v>
      </c>
      <c r="J35" s="13">
        <v>220</v>
      </c>
      <c r="K35" s="12">
        <v>5540636.7300000004</v>
      </c>
      <c r="L35" s="12">
        <v>5540636.7300000004</v>
      </c>
      <c r="M35" s="12">
        <v>3639507.91</v>
      </c>
      <c r="N35" s="29">
        <v>3639507.91</v>
      </c>
      <c r="O35" s="12">
        <v>13990.63</v>
      </c>
      <c r="P35" s="30">
        <v>9768.02</v>
      </c>
      <c r="Q35" s="6">
        <v>277031.86</v>
      </c>
      <c r="R35" s="21">
        <v>202097.04</v>
      </c>
      <c r="S35" s="6">
        <v>0</v>
      </c>
      <c r="T35" s="21">
        <v>0</v>
      </c>
      <c r="U35" s="6">
        <v>1846878642.8329999</v>
      </c>
    </row>
    <row r="36" spans="1:21" ht="20.100000000000001" customHeight="1" x14ac:dyDescent="0.25">
      <c r="A36" s="3"/>
      <c r="B36" s="11"/>
      <c r="C36" s="11"/>
      <c r="D36" s="12" t="s">
        <v>9</v>
      </c>
      <c r="E36" s="36" t="s">
        <v>9</v>
      </c>
      <c r="F36" s="36" t="s">
        <v>9</v>
      </c>
      <c r="G36" s="13"/>
      <c r="H36" s="13"/>
      <c r="I36" s="13"/>
      <c r="J36" s="13"/>
      <c r="K36" s="12"/>
      <c r="L36" s="12"/>
      <c r="M36" s="12"/>
      <c r="N36" s="12"/>
      <c r="O36" s="12"/>
      <c r="Q36" s="6"/>
      <c r="R36" s="6"/>
      <c r="S36" s="6"/>
      <c r="T36" s="6"/>
      <c r="U36" s="6"/>
    </row>
    <row r="37" spans="1:21" ht="20.100000000000001" customHeight="1" x14ac:dyDescent="0.25">
      <c r="A37" s="67" t="s">
        <v>28</v>
      </c>
      <c r="B37" s="68"/>
      <c r="C37" s="3"/>
      <c r="D37" s="6"/>
      <c r="E37" s="37"/>
      <c r="F37" s="37"/>
      <c r="G37" s="19">
        <f>SUM(G3:G36)</f>
        <v>1018054</v>
      </c>
      <c r="H37" s="19">
        <f>SUM(H3:H36)</f>
        <v>1100203</v>
      </c>
      <c r="I37" s="59">
        <f>SUM(I3:I35)</f>
        <v>0.99999999999999967</v>
      </c>
      <c r="J37" s="19">
        <f>SUM(J3:J36)</f>
        <v>603169</v>
      </c>
      <c r="K37" s="20">
        <f>SUM(K3:K36)</f>
        <v>149438700.15000001</v>
      </c>
      <c r="L37" s="20">
        <f t="shared" ref="L37:U37" si="1">SUM(L3:L36)</f>
        <v>147637433.04000002</v>
      </c>
      <c r="M37" s="20">
        <f t="shared" si="1"/>
        <v>85881944.869999975</v>
      </c>
      <c r="N37" s="20">
        <f t="shared" si="1"/>
        <v>85765633.310000017</v>
      </c>
      <c r="O37" s="20">
        <f t="shared" si="1"/>
        <v>9735132.209999999</v>
      </c>
      <c r="P37" s="20">
        <f t="shared" si="1"/>
        <v>8774915.3399999999</v>
      </c>
      <c r="Q37" s="20">
        <f t="shared" si="1"/>
        <v>13866370.59</v>
      </c>
      <c r="R37" s="20">
        <f t="shared" si="1"/>
        <v>12782972.290000001</v>
      </c>
      <c r="S37" s="20">
        <f t="shared" si="1"/>
        <v>18816630.210000001</v>
      </c>
      <c r="T37" s="20">
        <f t="shared" si="1"/>
        <v>10176957.260000002</v>
      </c>
      <c r="U37" s="20">
        <f t="shared" si="1"/>
        <v>92442050872.442978</v>
      </c>
    </row>
    <row r="38" spans="1:21" x14ac:dyDescent="0.25">
      <c r="A38" t="s">
        <v>9</v>
      </c>
    </row>
  </sheetData>
  <mergeCells count="2">
    <mergeCell ref="A1:U1"/>
    <mergeCell ref="A37:B37"/>
  </mergeCells>
  <pageMargins left="0.7" right="0.7" top="0.75" bottom="0.75" header="0.3" footer="0.3"/>
  <pageSetup paperSize="9" orientation="portrait" r:id="rId1"/>
  <ignoredErrors>
    <ignoredError sqref="I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workbookViewId="0">
      <pane ySplit="2" topLeftCell="A3" activePane="bottomLeft" state="frozen"/>
      <selection activeCell="A2" sqref="A2"/>
      <selection pane="bottomLeft" activeCell="N37" sqref="N37"/>
    </sheetView>
  </sheetViews>
  <sheetFormatPr baseColWidth="10" defaultRowHeight="15" x14ac:dyDescent="0.25"/>
  <cols>
    <col min="1" max="1" width="11.42578125" customWidth="1"/>
    <col min="2" max="2" width="12.7109375" bestFit="1" customWidth="1"/>
    <col min="3" max="3" width="17" customWidth="1"/>
    <col min="4" max="4" width="17.7109375" style="2" customWidth="1"/>
    <col min="5" max="5" width="21" style="38" bestFit="1" customWidth="1"/>
    <col min="6" max="6" width="21.42578125" style="38" bestFit="1" customWidth="1"/>
    <col min="7" max="8" width="10.140625" style="1" bestFit="1" customWidth="1"/>
    <col min="9" max="9" width="10.140625" style="1" customWidth="1"/>
    <col min="10" max="10" width="22.5703125" style="1" customWidth="1"/>
    <col min="11" max="11" width="17.7109375" style="1" customWidth="1"/>
    <col min="12" max="12" width="18.42578125" style="2" bestFit="1" customWidth="1"/>
    <col min="13" max="13" width="16.5703125" style="2" bestFit="1" customWidth="1"/>
    <col min="14" max="14" width="18.85546875" style="2" bestFit="1" customWidth="1"/>
    <col min="15" max="15" width="16.5703125" style="2" bestFit="1" customWidth="1"/>
    <col min="16" max="16" width="17.140625" style="2" customWidth="1"/>
    <col min="17" max="17" width="15.5703125" style="2" bestFit="1" customWidth="1"/>
    <col min="18" max="18" width="16" style="2" customWidth="1"/>
    <col min="19" max="19" width="16.5703125" style="2" customWidth="1"/>
    <col min="20" max="20" width="15.5703125" style="2" customWidth="1"/>
    <col min="21" max="21" width="18.85546875" style="2" bestFit="1" customWidth="1"/>
    <col min="22" max="22" width="20.85546875" style="2" customWidth="1"/>
    <col min="23" max="23" width="19.140625" style="2" customWidth="1"/>
    <col min="24" max="24" width="19.140625" customWidth="1"/>
  </cols>
  <sheetData>
    <row r="1" spans="1:24" ht="20.100000000000001" customHeight="1" x14ac:dyDescent="0.3">
      <c r="A1" s="66" t="s">
        <v>72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20.100000000000001" customHeight="1" x14ac:dyDescent="0.25">
      <c r="A2" s="39" t="s">
        <v>0</v>
      </c>
      <c r="B2" s="39" t="s">
        <v>15</v>
      </c>
      <c r="C2" s="39" t="s">
        <v>26</v>
      </c>
      <c r="D2" s="40" t="s">
        <v>27</v>
      </c>
      <c r="E2" s="41" t="s">
        <v>36</v>
      </c>
      <c r="F2" s="41" t="s">
        <v>37</v>
      </c>
      <c r="G2" s="42" t="s">
        <v>4</v>
      </c>
      <c r="H2" s="42" t="s">
        <v>5</v>
      </c>
      <c r="I2" s="42" t="s">
        <v>89</v>
      </c>
      <c r="J2" s="42" t="s">
        <v>90</v>
      </c>
      <c r="K2" s="42" t="s">
        <v>35</v>
      </c>
      <c r="L2" s="40" t="s">
        <v>78</v>
      </c>
      <c r="M2" s="40" t="s">
        <v>64</v>
      </c>
      <c r="N2" s="40" t="s">
        <v>71</v>
      </c>
      <c r="O2" s="40" t="s">
        <v>79</v>
      </c>
      <c r="P2" s="40" t="s">
        <v>65</v>
      </c>
      <c r="Q2" s="40" t="s">
        <v>80</v>
      </c>
      <c r="R2" s="40" t="s">
        <v>66</v>
      </c>
      <c r="S2" s="40" t="s">
        <v>81</v>
      </c>
      <c r="T2" s="40" t="s">
        <v>67</v>
      </c>
      <c r="U2" s="40" t="s">
        <v>83</v>
      </c>
      <c r="V2" s="40" t="s">
        <v>82</v>
      </c>
      <c r="W2" s="40" t="s">
        <v>68</v>
      </c>
      <c r="X2" s="40" t="s">
        <v>70</v>
      </c>
    </row>
    <row r="3" spans="1:24" ht="20.100000000000001" customHeight="1" x14ac:dyDescent="0.25">
      <c r="A3" s="3">
        <v>1</v>
      </c>
      <c r="B3" s="18" t="s">
        <v>1</v>
      </c>
      <c r="C3" s="6">
        <v>0</v>
      </c>
      <c r="D3" s="17">
        <v>40000</v>
      </c>
      <c r="E3" s="34" t="s">
        <v>43</v>
      </c>
      <c r="F3" s="34" t="s">
        <v>44</v>
      </c>
      <c r="G3" s="5">
        <v>21179</v>
      </c>
      <c r="H3" s="5">
        <v>26894</v>
      </c>
      <c r="I3" s="56">
        <f>H3/H$37</f>
        <v>6.7299270803617459E-2</v>
      </c>
      <c r="J3" s="6">
        <f>N3/H3</f>
        <v>0.36917044693983792</v>
      </c>
      <c r="K3" s="5">
        <v>21893</v>
      </c>
      <c r="L3" s="26">
        <v>121786.85</v>
      </c>
      <c r="M3" s="45">
        <v>111858.38</v>
      </c>
      <c r="N3" s="49">
        <f>L3-M3</f>
        <v>9928.4700000000012</v>
      </c>
      <c r="O3" s="26">
        <v>189790</v>
      </c>
      <c r="P3" s="45">
        <v>187876.75</v>
      </c>
      <c r="Q3" s="26">
        <v>75119.3</v>
      </c>
      <c r="R3" s="45">
        <v>70580.179999999993</v>
      </c>
      <c r="S3" s="26">
        <v>264845.84000000003</v>
      </c>
      <c r="T3" s="45">
        <v>218823.81</v>
      </c>
      <c r="U3" s="49">
        <f>S3-T3</f>
        <v>46022.030000000028</v>
      </c>
      <c r="V3" s="26">
        <v>500794626.51099998</v>
      </c>
      <c r="W3" s="45">
        <v>470550533.50209999</v>
      </c>
      <c r="X3" s="52">
        <f t="shared" ref="X3:X8" si="0">V3-W3</f>
        <v>30244093.008899987</v>
      </c>
    </row>
    <row r="4" spans="1:24" ht="20.100000000000001" customHeight="1" x14ac:dyDescent="0.25">
      <c r="A4" s="3">
        <v>2</v>
      </c>
      <c r="B4" s="18" t="s">
        <v>1</v>
      </c>
      <c r="C4" s="6">
        <v>40000.01</v>
      </c>
      <c r="D4" s="17">
        <v>70000</v>
      </c>
      <c r="E4" s="34" t="s">
        <v>44</v>
      </c>
      <c r="F4" s="34" t="s">
        <v>45</v>
      </c>
      <c r="G4" s="5">
        <v>17170</v>
      </c>
      <c r="H4" s="5">
        <v>20186</v>
      </c>
      <c r="I4" s="56">
        <f t="shared" ref="I4:I35" si="1">H4/H$37</f>
        <v>5.0513240144337841E-2</v>
      </c>
      <c r="J4" s="6">
        <f t="shared" ref="J4:J37" si="2">N4/H4</f>
        <v>0.61189289606658004</v>
      </c>
      <c r="K4" s="5">
        <v>14050</v>
      </c>
      <c r="L4" s="26">
        <v>186806.83</v>
      </c>
      <c r="M4" s="45">
        <v>174455.16</v>
      </c>
      <c r="N4" s="49">
        <f t="shared" ref="N4:N36" si="3">L4-M4</f>
        <v>12351.669999999984</v>
      </c>
      <c r="O4" s="26">
        <v>166102.94</v>
      </c>
      <c r="P4" s="45">
        <v>164953.93</v>
      </c>
      <c r="Q4" s="26">
        <v>113968.98</v>
      </c>
      <c r="R4" s="45">
        <v>109341.44</v>
      </c>
      <c r="S4" s="26">
        <v>98596.4</v>
      </c>
      <c r="T4" s="45">
        <v>69286.5</v>
      </c>
      <c r="U4" s="49">
        <f t="shared" ref="U4:U36" si="4">S4-T4</f>
        <v>29309.899999999994</v>
      </c>
      <c r="V4" s="26">
        <v>759787584.93990004</v>
      </c>
      <c r="W4" s="45">
        <v>728938037.18379998</v>
      </c>
      <c r="X4" s="52">
        <f t="shared" si="0"/>
        <v>30849547.756100059</v>
      </c>
    </row>
    <row r="5" spans="1:24" ht="20.100000000000001" customHeight="1" x14ac:dyDescent="0.25">
      <c r="A5" s="3">
        <v>3</v>
      </c>
      <c r="B5" s="18" t="s">
        <v>1</v>
      </c>
      <c r="C5" s="6">
        <v>70000.009999999995</v>
      </c>
      <c r="D5" s="17">
        <v>100000</v>
      </c>
      <c r="E5" s="34" t="s">
        <v>45</v>
      </c>
      <c r="F5" s="34" t="s">
        <v>46</v>
      </c>
      <c r="G5" s="5">
        <v>61760</v>
      </c>
      <c r="H5" s="5">
        <v>63394</v>
      </c>
      <c r="I5" s="56">
        <f t="shared" si="1"/>
        <v>0.15863649785545195</v>
      </c>
      <c r="J5" s="6">
        <f t="shared" si="2"/>
        <v>1.2606582641890407</v>
      </c>
      <c r="K5" s="5">
        <v>46649</v>
      </c>
      <c r="L5" s="26">
        <v>971795.39</v>
      </c>
      <c r="M5" s="45">
        <v>891877.22</v>
      </c>
      <c r="N5" s="49">
        <f t="shared" si="3"/>
        <v>79918.170000000042</v>
      </c>
      <c r="O5" s="26">
        <v>616166.69999999995</v>
      </c>
      <c r="P5" s="45">
        <v>613469.6</v>
      </c>
      <c r="Q5" s="26">
        <v>567005.63</v>
      </c>
      <c r="R5" s="45">
        <v>551326.86</v>
      </c>
      <c r="S5" s="26">
        <v>92789.21</v>
      </c>
      <c r="T5" s="45">
        <v>68812.570000000007</v>
      </c>
      <c r="U5" s="49">
        <f t="shared" si="4"/>
        <v>23976.639999999999</v>
      </c>
      <c r="V5" s="26">
        <v>3780012447.7351999</v>
      </c>
      <c r="W5" s="45">
        <v>3675495868.5545998</v>
      </c>
      <c r="X5" s="52">
        <f t="shared" si="0"/>
        <v>104516579.18060017</v>
      </c>
    </row>
    <row r="6" spans="1:24" ht="20.100000000000001" customHeight="1" x14ac:dyDescent="0.25">
      <c r="A6" s="3">
        <v>4</v>
      </c>
      <c r="B6" s="18" t="s">
        <v>1</v>
      </c>
      <c r="C6" s="6">
        <v>100000.01</v>
      </c>
      <c r="D6" s="17">
        <v>200000</v>
      </c>
      <c r="E6" s="34" t="s">
        <v>46</v>
      </c>
      <c r="F6" s="34" t="s">
        <v>47</v>
      </c>
      <c r="G6" s="5">
        <v>106693</v>
      </c>
      <c r="H6" s="5">
        <v>109382</v>
      </c>
      <c r="I6" s="56">
        <f t="shared" si="1"/>
        <v>0.27371639916119894</v>
      </c>
      <c r="J6" s="6">
        <f t="shared" si="2"/>
        <v>0.89346738951564242</v>
      </c>
      <c r="K6" s="5">
        <v>69167</v>
      </c>
      <c r="L6" s="26">
        <v>2443570.89</v>
      </c>
      <c r="M6" s="45">
        <v>2345841.64</v>
      </c>
      <c r="N6" s="49">
        <f t="shared" si="3"/>
        <v>97729.25</v>
      </c>
      <c r="O6" s="26">
        <v>1098058.23</v>
      </c>
      <c r="P6" s="45">
        <v>1092162.78</v>
      </c>
      <c r="Q6" s="26">
        <v>1318755.97</v>
      </c>
      <c r="R6" s="45">
        <v>1281338.8500000001</v>
      </c>
      <c r="S6" s="26">
        <v>302205.75</v>
      </c>
      <c r="T6" s="45">
        <v>226661.19</v>
      </c>
      <c r="U6" s="49">
        <f t="shared" si="4"/>
        <v>75544.56</v>
      </c>
      <c r="V6" s="26">
        <v>8791651280.4006996</v>
      </c>
      <c r="W6" s="45">
        <v>8542217670.2459002</v>
      </c>
      <c r="X6" s="52">
        <f t="shared" si="0"/>
        <v>249433610.15479946</v>
      </c>
    </row>
    <row r="7" spans="1:24" ht="20.100000000000001" customHeight="1" x14ac:dyDescent="0.25">
      <c r="A7" s="3">
        <v>5</v>
      </c>
      <c r="B7" s="18" t="s">
        <v>1</v>
      </c>
      <c r="C7" s="6">
        <v>200000.01</v>
      </c>
      <c r="D7" s="17">
        <v>300000</v>
      </c>
      <c r="E7" s="34" t="s">
        <v>47</v>
      </c>
      <c r="F7" s="34" t="s">
        <v>48</v>
      </c>
      <c r="G7" s="5">
        <v>44559</v>
      </c>
      <c r="H7" s="5">
        <v>45408</v>
      </c>
      <c r="I7" s="56">
        <f t="shared" si="1"/>
        <v>0.1136285152320466</v>
      </c>
      <c r="J7" s="6">
        <f t="shared" si="2"/>
        <v>1.375134117336154</v>
      </c>
      <c r="K7" s="5">
        <v>22095</v>
      </c>
      <c r="L7" s="26">
        <v>1362898.23</v>
      </c>
      <c r="M7" s="45">
        <v>1300456.1399999999</v>
      </c>
      <c r="N7" s="49">
        <f t="shared" si="3"/>
        <v>62442.090000000084</v>
      </c>
      <c r="O7" s="26">
        <v>489144.32000000001</v>
      </c>
      <c r="P7" s="45">
        <v>470350.06</v>
      </c>
      <c r="Q7" s="26">
        <v>691857.81</v>
      </c>
      <c r="R7" s="45">
        <v>670418.16</v>
      </c>
      <c r="S7" s="26">
        <v>251613.05</v>
      </c>
      <c r="T7" s="45">
        <v>171857.35</v>
      </c>
      <c r="U7" s="49">
        <f t="shared" si="4"/>
        <v>79755.699999999983</v>
      </c>
      <c r="V7" s="26">
        <v>4612366929.8359003</v>
      </c>
      <c r="W7" s="45">
        <v>4469445991.9106998</v>
      </c>
      <c r="X7" s="52">
        <f t="shared" si="0"/>
        <v>142920937.92520046</v>
      </c>
    </row>
    <row r="8" spans="1:24" ht="20.100000000000001" customHeight="1" x14ac:dyDescent="0.25">
      <c r="A8" s="3">
        <v>6</v>
      </c>
      <c r="B8" s="18" t="s">
        <v>1</v>
      </c>
      <c r="C8" s="6">
        <v>300000.01</v>
      </c>
      <c r="D8" s="17">
        <v>400000</v>
      </c>
      <c r="E8" s="34" t="s">
        <v>48</v>
      </c>
      <c r="F8" s="34" t="s">
        <v>49</v>
      </c>
      <c r="G8" s="5">
        <v>23122</v>
      </c>
      <c r="H8" s="5">
        <v>23532</v>
      </c>
      <c r="I8" s="56">
        <f t="shared" si="1"/>
        <v>5.8886236355719712E-2</v>
      </c>
      <c r="J8" s="6">
        <f t="shared" si="2"/>
        <v>2.8231110827808923</v>
      </c>
      <c r="K8" s="5">
        <v>8969</v>
      </c>
      <c r="L8" s="26">
        <v>985343.73</v>
      </c>
      <c r="M8" s="45">
        <v>918910.28</v>
      </c>
      <c r="N8" s="49">
        <f t="shared" si="3"/>
        <v>66433.449999999953</v>
      </c>
      <c r="O8" s="26">
        <v>265122.24</v>
      </c>
      <c r="P8" s="45">
        <v>257693.43</v>
      </c>
      <c r="Q8" s="26">
        <v>400497.91</v>
      </c>
      <c r="R8" s="45">
        <v>386420.27</v>
      </c>
      <c r="S8" s="26">
        <v>199300.49</v>
      </c>
      <c r="T8" s="45">
        <v>141759</v>
      </c>
      <c r="U8" s="49">
        <f t="shared" si="4"/>
        <v>57541.489999999991</v>
      </c>
      <c r="V8" s="26">
        <v>2669975065.9782</v>
      </c>
      <c r="W8" s="45">
        <v>2576130690.0735002</v>
      </c>
      <c r="X8" s="52">
        <f t="shared" si="0"/>
        <v>93844375.904699802</v>
      </c>
    </row>
    <row r="9" spans="1:24" ht="20.100000000000001" customHeight="1" x14ac:dyDescent="0.25">
      <c r="A9" s="3">
        <v>7</v>
      </c>
      <c r="B9" s="18" t="s">
        <v>1</v>
      </c>
      <c r="C9" s="6">
        <v>400000.01</v>
      </c>
      <c r="D9" s="17">
        <v>500000</v>
      </c>
      <c r="E9" s="34" t="s">
        <v>49</v>
      </c>
      <c r="F9" s="34" t="s">
        <v>50</v>
      </c>
      <c r="G9" s="5">
        <v>14166</v>
      </c>
      <c r="H9" s="5">
        <v>14364</v>
      </c>
      <c r="I9" s="56">
        <f t="shared" si="1"/>
        <v>3.594432683212468E-2</v>
      </c>
      <c r="J9" s="6">
        <f t="shared" si="2"/>
        <v>8.4366262879420741</v>
      </c>
      <c r="K9" s="5">
        <v>4676</v>
      </c>
      <c r="L9" s="26">
        <v>1134353</v>
      </c>
      <c r="M9" s="45">
        <v>1013169.3</v>
      </c>
      <c r="N9" s="49">
        <f t="shared" si="3"/>
        <v>121183.69999999995</v>
      </c>
      <c r="O9" s="26">
        <v>162733.22</v>
      </c>
      <c r="P9" s="45">
        <v>159153.99</v>
      </c>
      <c r="Q9" s="26">
        <v>261657.21</v>
      </c>
      <c r="R9" s="45">
        <v>252542.07</v>
      </c>
      <c r="S9" s="26">
        <v>137337.91</v>
      </c>
      <c r="T9" s="45">
        <v>94692.92</v>
      </c>
      <c r="U9" s="49">
        <f t="shared" si="4"/>
        <v>42644.990000000005</v>
      </c>
      <c r="V9" s="26">
        <v>1744375668.8046999</v>
      </c>
      <c r="W9" s="45">
        <v>1683609480.3013</v>
      </c>
      <c r="X9" s="52">
        <f>V9-W9</f>
        <v>60766188.503399849</v>
      </c>
    </row>
    <row r="10" spans="1:24" ht="20.100000000000001" customHeight="1" x14ac:dyDescent="0.25">
      <c r="A10" s="3">
        <v>8</v>
      </c>
      <c r="B10" s="18" t="s">
        <v>1</v>
      </c>
      <c r="C10" s="6">
        <v>500000.01</v>
      </c>
      <c r="D10" s="17">
        <v>750000</v>
      </c>
      <c r="E10" s="34" t="s">
        <v>50</v>
      </c>
      <c r="F10" s="34" t="s">
        <v>51</v>
      </c>
      <c r="G10" s="5">
        <v>18778</v>
      </c>
      <c r="H10" s="5">
        <v>19102</v>
      </c>
      <c r="I10" s="56">
        <f t="shared" si="1"/>
        <v>4.7800649620387471E-2</v>
      </c>
      <c r="J10" s="6">
        <f t="shared" si="2"/>
        <v>12.180465396293581</v>
      </c>
      <c r="K10" s="5">
        <v>5342</v>
      </c>
      <c r="L10" s="26">
        <v>2461555.31</v>
      </c>
      <c r="M10" s="45">
        <v>2228884.06</v>
      </c>
      <c r="N10" s="49">
        <f t="shared" si="3"/>
        <v>232671.25</v>
      </c>
      <c r="O10" s="26">
        <v>221460.86</v>
      </c>
      <c r="P10" s="45">
        <v>217317.96</v>
      </c>
      <c r="Q10" s="26">
        <v>381397.85</v>
      </c>
      <c r="R10" s="45">
        <v>366079.5</v>
      </c>
      <c r="S10" s="26">
        <v>272709.08</v>
      </c>
      <c r="T10" s="45">
        <v>191354.7</v>
      </c>
      <c r="U10" s="49">
        <f t="shared" si="4"/>
        <v>81354.38</v>
      </c>
      <c r="V10" s="26">
        <v>2542646430.2934999</v>
      </c>
      <c r="W10" s="45">
        <v>2440522832.0748</v>
      </c>
      <c r="X10" s="52">
        <f t="shared" ref="X10:X37" si="5">V10-W10</f>
        <v>102123598.21869993</v>
      </c>
    </row>
    <row r="11" spans="1:24" ht="20.100000000000001" customHeight="1" x14ac:dyDescent="0.25">
      <c r="A11" s="3">
        <v>9</v>
      </c>
      <c r="B11" s="18" t="s">
        <v>1</v>
      </c>
      <c r="C11" s="6">
        <v>750000.01</v>
      </c>
      <c r="D11" s="17">
        <v>1000000</v>
      </c>
      <c r="E11" s="34" t="s">
        <v>51</v>
      </c>
      <c r="F11" s="34" t="s">
        <v>52</v>
      </c>
      <c r="G11" s="5">
        <v>9129</v>
      </c>
      <c r="H11" s="5">
        <v>9271</v>
      </c>
      <c r="I11" s="56">
        <f t="shared" si="1"/>
        <v>2.3199655671165963E-2</v>
      </c>
      <c r="J11" s="6">
        <f t="shared" si="2"/>
        <v>15.622264049185633</v>
      </c>
      <c r="K11" s="5">
        <v>2015</v>
      </c>
      <c r="L11" s="26">
        <v>1671348.52</v>
      </c>
      <c r="M11" s="45">
        <v>1526514.51</v>
      </c>
      <c r="N11" s="49">
        <f t="shared" si="3"/>
        <v>144834.01</v>
      </c>
      <c r="O11" s="26">
        <v>104284.87</v>
      </c>
      <c r="P11" s="45">
        <v>102882.22</v>
      </c>
      <c r="Q11" s="26">
        <v>198999.39</v>
      </c>
      <c r="R11" s="45">
        <v>190931.5</v>
      </c>
      <c r="S11" s="26">
        <v>134364.4</v>
      </c>
      <c r="T11" s="45">
        <v>95079.039999999994</v>
      </c>
      <c r="U11" s="49">
        <f t="shared" si="4"/>
        <v>39285.360000000001</v>
      </c>
      <c r="V11" s="26">
        <v>1326662454.3873999</v>
      </c>
      <c r="W11" s="45">
        <v>1272876557.6215</v>
      </c>
      <c r="X11" s="52">
        <f t="shared" si="5"/>
        <v>53785896.765899897</v>
      </c>
    </row>
    <row r="12" spans="1:24" ht="20.100000000000001" customHeight="1" x14ac:dyDescent="0.25">
      <c r="A12" s="3">
        <v>10</v>
      </c>
      <c r="B12" s="18" t="s">
        <v>1</v>
      </c>
      <c r="C12" s="6">
        <v>1000000.01</v>
      </c>
      <c r="D12" s="17">
        <v>1250000</v>
      </c>
      <c r="E12" s="34" t="s">
        <v>52</v>
      </c>
      <c r="F12" s="34" t="s">
        <v>53</v>
      </c>
      <c r="G12" s="5">
        <v>6060</v>
      </c>
      <c r="H12" s="5">
        <v>6096</v>
      </c>
      <c r="I12" s="56">
        <f t="shared" si="1"/>
        <v>1.5254568112547483E-2</v>
      </c>
      <c r="J12" s="6">
        <f t="shared" si="2"/>
        <v>23.042462270341183</v>
      </c>
      <c r="K12" s="5">
        <v>1085</v>
      </c>
      <c r="L12" s="26">
        <v>1424092.13</v>
      </c>
      <c r="M12" s="45">
        <v>1283625.28</v>
      </c>
      <c r="N12" s="49">
        <f t="shared" si="3"/>
        <v>140466.84999999986</v>
      </c>
      <c r="O12" s="26">
        <v>69884.94</v>
      </c>
      <c r="P12" s="45">
        <v>69289.070000000007</v>
      </c>
      <c r="Q12" s="26">
        <v>137375.45000000001</v>
      </c>
      <c r="R12" s="45">
        <v>130837.68</v>
      </c>
      <c r="S12" s="26">
        <v>117688.47</v>
      </c>
      <c r="T12" s="45">
        <v>78822.69</v>
      </c>
      <c r="U12" s="49">
        <f t="shared" si="4"/>
        <v>38865.78</v>
      </c>
      <c r="V12" s="26">
        <v>915833910.92620003</v>
      </c>
      <c r="W12" s="45">
        <v>872245476.58870006</v>
      </c>
      <c r="X12" s="52">
        <f t="shared" si="5"/>
        <v>43588434.337499976</v>
      </c>
    </row>
    <row r="13" spans="1:24" ht="20.100000000000001" customHeight="1" x14ac:dyDescent="0.25">
      <c r="A13" s="3">
        <v>11</v>
      </c>
      <c r="B13" s="18" t="s">
        <v>1</v>
      </c>
      <c r="C13" s="6">
        <v>1250000.01</v>
      </c>
      <c r="D13" s="17">
        <v>1500000</v>
      </c>
      <c r="E13" s="34" t="s">
        <v>53</v>
      </c>
      <c r="F13" s="34" t="s">
        <v>54</v>
      </c>
      <c r="G13" s="5">
        <v>3273</v>
      </c>
      <c r="H13" s="5">
        <v>3492</v>
      </c>
      <c r="I13" s="56">
        <f t="shared" si="1"/>
        <v>8.7383451195892081E-3</v>
      </c>
      <c r="J13" s="6">
        <f t="shared" si="2"/>
        <v>35.905801832760581</v>
      </c>
      <c r="K13" s="5">
        <v>536</v>
      </c>
      <c r="L13" s="26">
        <v>1075106.45</v>
      </c>
      <c r="M13" s="45">
        <v>949723.39</v>
      </c>
      <c r="N13" s="49">
        <f t="shared" si="3"/>
        <v>125383.05999999994</v>
      </c>
      <c r="O13" s="26">
        <v>36617.4</v>
      </c>
      <c r="P13" s="45">
        <v>35915.64</v>
      </c>
      <c r="Q13" s="26">
        <v>85186.16</v>
      </c>
      <c r="R13" s="45">
        <v>79838.39</v>
      </c>
      <c r="S13" s="26">
        <v>96033.11</v>
      </c>
      <c r="T13" s="45">
        <v>61322.64</v>
      </c>
      <c r="U13" s="49">
        <f t="shared" si="4"/>
        <v>34710.47</v>
      </c>
      <c r="V13" s="26">
        <v>567904959.03779995</v>
      </c>
      <c r="W13" s="45">
        <v>532256901.97899997</v>
      </c>
      <c r="X13" s="52">
        <f t="shared" si="5"/>
        <v>35648057.058799982</v>
      </c>
    </row>
    <row r="14" spans="1:24" ht="20.100000000000001" customHeight="1" x14ac:dyDescent="0.25">
      <c r="A14" s="3">
        <v>12</v>
      </c>
      <c r="B14" s="18" t="s">
        <v>1</v>
      </c>
      <c r="C14" s="6">
        <v>1500000.01</v>
      </c>
      <c r="D14" s="17">
        <v>1750000</v>
      </c>
      <c r="E14" s="34" t="s">
        <v>54</v>
      </c>
      <c r="F14" s="34" t="s">
        <v>55</v>
      </c>
      <c r="G14" s="5">
        <v>2940</v>
      </c>
      <c r="H14" s="5">
        <v>3031</v>
      </c>
      <c r="I14" s="56">
        <f t="shared" si="1"/>
        <v>7.5847434299756268E-3</v>
      </c>
      <c r="J14" s="6">
        <f t="shared" si="2"/>
        <v>46.746304849884545</v>
      </c>
      <c r="K14" s="5">
        <v>391</v>
      </c>
      <c r="L14" s="26">
        <v>1226013.8600000001</v>
      </c>
      <c r="M14" s="45">
        <v>1084325.81</v>
      </c>
      <c r="N14" s="49">
        <f t="shared" si="3"/>
        <v>141688.05000000005</v>
      </c>
      <c r="O14" s="26">
        <v>43374.55</v>
      </c>
      <c r="P14" s="45">
        <v>43035.4</v>
      </c>
      <c r="Q14" s="26">
        <v>70871.839999999997</v>
      </c>
      <c r="R14" s="45">
        <v>67471.039999999994</v>
      </c>
      <c r="S14" s="26">
        <v>68290.58</v>
      </c>
      <c r="T14" s="45">
        <v>43878.33</v>
      </c>
      <c r="U14" s="49">
        <f t="shared" si="4"/>
        <v>24412.25</v>
      </c>
      <c r="V14" s="26">
        <v>472466062.10280001</v>
      </c>
      <c r="W14" s="45">
        <v>449812703.86180001</v>
      </c>
      <c r="X14" s="52">
        <f t="shared" si="5"/>
        <v>22653358.240999997</v>
      </c>
    </row>
    <row r="15" spans="1:24" ht="20.100000000000001" customHeight="1" x14ac:dyDescent="0.25">
      <c r="A15" s="3">
        <v>13</v>
      </c>
      <c r="B15" s="18" t="s">
        <v>1</v>
      </c>
      <c r="C15" s="6">
        <v>1750000.01</v>
      </c>
      <c r="D15" s="17">
        <v>2000000</v>
      </c>
      <c r="E15" s="34" t="s">
        <v>55</v>
      </c>
      <c r="F15" s="34" t="s">
        <v>56</v>
      </c>
      <c r="G15" s="5">
        <v>1959</v>
      </c>
      <c r="H15" s="5">
        <v>1964</v>
      </c>
      <c r="I15" s="56">
        <f t="shared" si="1"/>
        <v>4.9146935323233689E-3</v>
      </c>
      <c r="J15" s="6">
        <f t="shared" si="2"/>
        <v>58.451746435845202</v>
      </c>
      <c r="K15" s="5">
        <v>217</v>
      </c>
      <c r="L15" s="26">
        <v>851239.04</v>
      </c>
      <c r="M15" s="45">
        <v>736439.81</v>
      </c>
      <c r="N15" s="49">
        <f t="shared" si="3"/>
        <v>114799.22999999998</v>
      </c>
      <c r="O15" s="26">
        <v>21366.02</v>
      </c>
      <c r="P15" s="45">
        <v>21285.78</v>
      </c>
      <c r="Q15" s="26">
        <v>44264.93</v>
      </c>
      <c r="R15" s="45">
        <v>41113.99</v>
      </c>
      <c r="S15" s="26">
        <v>27862.17</v>
      </c>
      <c r="T15" s="45">
        <v>22314.34</v>
      </c>
      <c r="U15" s="49">
        <f t="shared" si="4"/>
        <v>5547.8299999999981</v>
      </c>
      <c r="V15" s="26">
        <v>295096904.6972</v>
      </c>
      <c r="W15" s="45">
        <v>274092754.38330001</v>
      </c>
      <c r="X15" s="52">
        <f t="shared" si="5"/>
        <v>21004150.313899994</v>
      </c>
    </row>
    <row r="16" spans="1:24" ht="20.100000000000001" customHeight="1" x14ac:dyDescent="0.25">
      <c r="A16" s="3">
        <v>14</v>
      </c>
      <c r="B16" s="18" t="s">
        <v>1</v>
      </c>
      <c r="C16" s="6">
        <v>2000000.01</v>
      </c>
      <c r="D16" s="17">
        <v>2500000</v>
      </c>
      <c r="E16" s="34" t="s">
        <v>56</v>
      </c>
      <c r="F16" s="34" t="s">
        <v>57</v>
      </c>
      <c r="G16" s="5">
        <v>3028</v>
      </c>
      <c r="H16" s="5">
        <v>3072</v>
      </c>
      <c r="I16" s="56">
        <f t="shared" si="1"/>
        <v>7.6873414110475505E-3</v>
      </c>
      <c r="J16" s="6">
        <f t="shared" si="2"/>
        <v>70.082024739583332</v>
      </c>
      <c r="K16" s="5">
        <v>304</v>
      </c>
      <c r="L16" s="26">
        <v>1526665.34</v>
      </c>
      <c r="M16" s="45">
        <v>1311373.3600000001</v>
      </c>
      <c r="N16" s="49">
        <f t="shared" si="3"/>
        <v>215291.97999999998</v>
      </c>
      <c r="O16" s="26">
        <v>33555.550000000003</v>
      </c>
      <c r="P16" s="45">
        <v>33072.22</v>
      </c>
      <c r="Q16" s="26">
        <v>71431.839999999997</v>
      </c>
      <c r="R16" s="45">
        <v>65181.47</v>
      </c>
      <c r="S16" s="26">
        <v>103339.25</v>
      </c>
      <c r="T16" s="45">
        <v>47310.41</v>
      </c>
      <c r="U16" s="49">
        <f t="shared" si="4"/>
        <v>56028.84</v>
      </c>
      <c r="V16" s="26">
        <v>476210607.99129999</v>
      </c>
      <c r="W16" s="45">
        <v>434545284.03909999</v>
      </c>
      <c r="X16" s="52">
        <f t="shared" si="5"/>
        <v>41665323.952199996</v>
      </c>
    </row>
    <row r="17" spans="1:24" ht="20.100000000000001" customHeight="1" x14ac:dyDescent="0.25">
      <c r="A17" s="3">
        <v>15</v>
      </c>
      <c r="B17" s="18" t="s">
        <v>1</v>
      </c>
      <c r="C17" s="6">
        <v>2500000.0099999998</v>
      </c>
      <c r="D17" s="17">
        <v>3000000</v>
      </c>
      <c r="E17" s="34" t="s">
        <v>57</v>
      </c>
      <c r="F17" s="34" t="s">
        <v>58</v>
      </c>
      <c r="G17" s="5">
        <v>2168</v>
      </c>
      <c r="H17" s="5">
        <v>2169</v>
      </c>
      <c r="I17" s="56">
        <f t="shared" si="1"/>
        <v>5.4276834376829871E-3</v>
      </c>
      <c r="J17" s="6">
        <f t="shared" si="2"/>
        <v>75.66466574458272</v>
      </c>
      <c r="K17" s="5">
        <v>167</v>
      </c>
      <c r="L17" s="26">
        <v>1147031.3799999999</v>
      </c>
      <c r="M17" s="45">
        <v>982914.72</v>
      </c>
      <c r="N17" s="49">
        <f t="shared" si="3"/>
        <v>164116.65999999992</v>
      </c>
      <c r="O17" s="26">
        <v>21591.71</v>
      </c>
      <c r="P17" s="45">
        <v>21925.59</v>
      </c>
      <c r="Q17" s="26">
        <v>49071.92</v>
      </c>
      <c r="R17" s="45">
        <v>44748.95</v>
      </c>
      <c r="S17" s="26">
        <v>48921.120000000003</v>
      </c>
      <c r="T17" s="45">
        <v>29039.040000000001</v>
      </c>
      <c r="U17" s="49">
        <f t="shared" si="4"/>
        <v>19882.080000000002</v>
      </c>
      <c r="V17" s="26">
        <v>327145215.5758</v>
      </c>
      <c r="W17" s="45">
        <v>298322826.24720001</v>
      </c>
      <c r="X17" s="52">
        <f t="shared" si="5"/>
        <v>28822389.328599989</v>
      </c>
    </row>
    <row r="18" spans="1:24" ht="20.100000000000001" customHeight="1" x14ac:dyDescent="0.25">
      <c r="A18" s="3">
        <v>16</v>
      </c>
      <c r="B18" s="18" t="s">
        <v>1</v>
      </c>
      <c r="C18" s="6">
        <v>3000000.01</v>
      </c>
      <c r="D18" s="17">
        <v>3500000</v>
      </c>
      <c r="E18" s="34" t="s">
        <v>58</v>
      </c>
      <c r="F18" s="34" t="s">
        <v>59</v>
      </c>
      <c r="G18" s="5">
        <v>1394</v>
      </c>
      <c r="H18" s="5">
        <v>1398</v>
      </c>
      <c r="I18" s="56">
        <f t="shared" si="1"/>
        <v>3.4983409155743737E-3</v>
      </c>
      <c r="J18" s="6">
        <f t="shared" si="2"/>
        <v>103.53000715307579</v>
      </c>
      <c r="K18" s="5">
        <v>141</v>
      </c>
      <c r="L18" s="26">
        <v>1063626.73</v>
      </c>
      <c r="M18" s="45">
        <v>918891.78</v>
      </c>
      <c r="N18" s="49">
        <f t="shared" si="3"/>
        <v>144734.94999999995</v>
      </c>
      <c r="O18" s="26">
        <v>13753.89</v>
      </c>
      <c r="P18" s="45">
        <v>15408.29</v>
      </c>
      <c r="Q18" s="26">
        <v>41973.440000000002</v>
      </c>
      <c r="R18" s="45">
        <v>39103.879999999997</v>
      </c>
      <c r="S18" s="26">
        <v>39044.089999999997</v>
      </c>
      <c r="T18" s="45">
        <v>22967.99</v>
      </c>
      <c r="U18" s="49">
        <f t="shared" si="4"/>
        <v>16076.099999999995</v>
      </c>
      <c r="V18" s="26">
        <v>279825720.32929999</v>
      </c>
      <c r="W18" s="45">
        <v>260687562.90149999</v>
      </c>
      <c r="X18" s="52">
        <f t="shared" si="5"/>
        <v>19138157.4278</v>
      </c>
    </row>
    <row r="19" spans="1:24" ht="20.100000000000001" customHeight="1" x14ac:dyDescent="0.25">
      <c r="A19" s="3">
        <v>17</v>
      </c>
      <c r="B19" s="18" t="s">
        <v>1</v>
      </c>
      <c r="C19" s="6">
        <v>3500000.01</v>
      </c>
      <c r="D19" s="17">
        <v>4000000</v>
      </c>
      <c r="E19" s="34" t="s">
        <v>59</v>
      </c>
      <c r="F19" s="34" t="s">
        <v>60</v>
      </c>
      <c r="G19" s="5">
        <v>1477</v>
      </c>
      <c r="H19" s="5">
        <v>1477</v>
      </c>
      <c r="I19" s="56">
        <f t="shared" si="1"/>
        <v>3.6960297083714947E-3</v>
      </c>
      <c r="J19" s="6">
        <f t="shared" si="2"/>
        <v>83.918307379823943</v>
      </c>
      <c r="K19" s="5">
        <v>78</v>
      </c>
      <c r="L19" s="26">
        <v>803819.39</v>
      </c>
      <c r="M19" s="45">
        <v>679872.05</v>
      </c>
      <c r="N19" s="49">
        <f t="shared" si="3"/>
        <v>123947.33999999997</v>
      </c>
      <c r="O19" s="26">
        <v>12623.29</v>
      </c>
      <c r="P19" s="45">
        <v>12275.35</v>
      </c>
      <c r="Q19" s="26">
        <v>29330.62</v>
      </c>
      <c r="R19" s="45">
        <v>25973.8</v>
      </c>
      <c r="S19" s="26">
        <v>43782.12</v>
      </c>
      <c r="T19" s="45">
        <v>24167.31</v>
      </c>
      <c r="U19" s="49">
        <f t="shared" si="4"/>
        <v>19614.810000000001</v>
      </c>
      <c r="V19" s="26">
        <v>195537340.22679999</v>
      </c>
      <c r="W19" s="45">
        <v>173162612.7597</v>
      </c>
      <c r="X19" s="52">
        <f t="shared" si="5"/>
        <v>22374727.467099994</v>
      </c>
    </row>
    <row r="20" spans="1:24" ht="20.100000000000001" customHeight="1" x14ac:dyDescent="0.25">
      <c r="A20" s="3">
        <v>18</v>
      </c>
      <c r="B20" s="18" t="s">
        <v>1</v>
      </c>
      <c r="C20" s="6">
        <v>4000000.01</v>
      </c>
      <c r="D20" s="17">
        <v>5000000</v>
      </c>
      <c r="E20" s="34" t="s">
        <v>60</v>
      </c>
      <c r="F20" s="34" t="s">
        <v>61</v>
      </c>
      <c r="G20" s="5">
        <v>2299</v>
      </c>
      <c r="H20" s="5">
        <v>2299</v>
      </c>
      <c r="I20" s="56">
        <f t="shared" si="1"/>
        <v>5.7529941093744522E-3</v>
      </c>
      <c r="J20" s="6">
        <f t="shared" si="2"/>
        <v>76.869082209656383</v>
      </c>
      <c r="K20" s="5">
        <v>109</v>
      </c>
      <c r="L20" s="26">
        <v>1284015.6200000001</v>
      </c>
      <c r="M20" s="45">
        <v>1107293.6000000001</v>
      </c>
      <c r="N20" s="49">
        <f t="shared" si="3"/>
        <v>176722.02000000002</v>
      </c>
      <c r="O20" s="26">
        <v>23981.7</v>
      </c>
      <c r="P20" s="45">
        <v>24213.58</v>
      </c>
      <c r="Q20" s="26">
        <v>43302.93</v>
      </c>
      <c r="R20" s="45">
        <v>39021.089999999997</v>
      </c>
      <c r="S20" s="26">
        <v>30383.18</v>
      </c>
      <c r="T20" s="45">
        <v>17272.7</v>
      </c>
      <c r="U20" s="49">
        <f t="shared" si="4"/>
        <v>13110.48</v>
      </c>
      <c r="V20" s="26">
        <v>288686012.0237</v>
      </c>
      <c r="W20" s="45">
        <v>260138362.73190001</v>
      </c>
      <c r="X20" s="52">
        <f t="shared" si="5"/>
        <v>28547649.291799992</v>
      </c>
    </row>
    <row r="21" spans="1:24" ht="20.100000000000001" customHeight="1" x14ac:dyDescent="0.25">
      <c r="A21" s="3">
        <v>19</v>
      </c>
      <c r="B21" s="18" t="s">
        <v>1</v>
      </c>
      <c r="C21" s="6">
        <v>5000000.01</v>
      </c>
      <c r="D21" s="17">
        <v>999999999999</v>
      </c>
      <c r="E21" s="34" t="s">
        <v>61</v>
      </c>
      <c r="F21" s="34" t="s">
        <v>61</v>
      </c>
      <c r="G21" s="5">
        <v>20431</v>
      </c>
      <c r="H21" s="5">
        <v>20441</v>
      </c>
      <c r="I21" s="56">
        <f t="shared" si="1"/>
        <v>5.1151349538809565E-2</v>
      </c>
      <c r="J21" s="6">
        <f t="shared" si="2"/>
        <v>71.071521941196551</v>
      </c>
      <c r="K21" s="5">
        <v>415</v>
      </c>
      <c r="L21" s="26">
        <v>13506124.449999999</v>
      </c>
      <c r="M21" s="45">
        <v>12053351.470000001</v>
      </c>
      <c r="N21" s="49">
        <f t="shared" si="3"/>
        <v>1452772.9799999986</v>
      </c>
      <c r="O21" s="26">
        <v>152267.4</v>
      </c>
      <c r="P21" s="45">
        <v>152039.63</v>
      </c>
      <c r="Q21" s="26">
        <v>410453</v>
      </c>
      <c r="R21" s="45">
        <v>378037.96</v>
      </c>
      <c r="S21" s="26">
        <v>289949</v>
      </c>
      <c r="T21" s="45">
        <v>112892.95</v>
      </c>
      <c r="U21" s="49">
        <f t="shared" si="4"/>
        <v>177056.05</v>
      </c>
      <c r="V21" s="26">
        <v>2736323669.1332002</v>
      </c>
      <c r="W21" s="45">
        <v>2520218054.2916999</v>
      </c>
      <c r="X21" s="52">
        <f t="shared" si="5"/>
        <v>216105614.84150028</v>
      </c>
    </row>
    <row r="22" spans="1:24" ht="20.100000000000001" customHeight="1" x14ac:dyDescent="0.25">
      <c r="A22" s="3">
        <v>20</v>
      </c>
      <c r="B22" s="18" t="s">
        <v>2</v>
      </c>
      <c r="C22" s="6">
        <v>0</v>
      </c>
      <c r="D22" s="17">
        <v>40000</v>
      </c>
      <c r="E22" s="34" t="s">
        <v>43</v>
      </c>
      <c r="F22" s="34" t="s">
        <v>44</v>
      </c>
      <c r="G22" s="5">
        <v>5634</v>
      </c>
      <c r="H22" s="5">
        <v>9449</v>
      </c>
      <c r="I22" s="56">
        <f t="shared" si="1"/>
        <v>2.3645081052405047E-2</v>
      </c>
      <c r="J22" s="6">
        <f t="shared" si="2"/>
        <v>0.96662715631283769</v>
      </c>
      <c r="K22" s="5">
        <v>7822</v>
      </c>
      <c r="L22" s="26">
        <v>35600.550000000003</v>
      </c>
      <c r="M22" s="45">
        <v>26466.89</v>
      </c>
      <c r="N22" s="49">
        <f t="shared" si="3"/>
        <v>9133.6600000000035</v>
      </c>
      <c r="O22" s="26">
        <v>10143.59</v>
      </c>
      <c r="P22" s="45">
        <v>16418.91</v>
      </c>
      <c r="Q22" s="26">
        <v>22191.94</v>
      </c>
      <c r="R22" s="45">
        <v>17587.09</v>
      </c>
      <c r="S22" s="26">
        <v>0</v>
      </c>
      <c r="T22" s="45">
        <v>31767.46</v>
      </c>
      <c r="U22" s="49">
        <f t="shared" si="4"/>
        <v>-31767.46</v>
      </c>
      <c r="V22" s="26">
        <v>147955890.74399999</v>
      </c>
      <c r="W22" s="45">
        <v>117215081.7299</v>
      </c>
      <c r="X22" s="52">
        <f t="shared" si="5"/>
        <v>30740809.014099985</v>
      </c>
    </row>
    <row r="23" spans="1:24" ht="20.100000000000001" customHeight="1" x14ac:dyDescent="0.25">
      <c r="A23" s="3">
        <v>21</v>
      </c>
      <c r="B23" s="18" t="s">
        <v>2</v>
      </c>
      <c r="C23" s="6">
        <v>40000.01</v>
      </c>
      <c r="D23" s="17">
        <v>70000</v>
      </c>
      <c r="E23" s="34" t="s">
        <v>44</v>
      </c>
      <c r="F23" s="34" t="s">
        <v>45</v>
      </c>
      <c r="G23" s="5">
        <v>2382</v>
      </c>
      <c r="H23" s="5">
        <v>3017</v>
      </c>
      <c r="I23" s="56">
        <f t="shared" si="1"/>
        <v>7.5497099730242384E-3</v>
      </c>
      <c r="J23" s="6">
        <f t="shared" si="2"/>
        <v>2.0060125952933388</v>
      </c>
      <c r="K23" s="5">
        <v>2370</v>
      </c>
      <c r="L23" s="26">
        <v>29849.06</v>
      </c>
      <c r="M23" s="45">
        <v>23796.92</v>
      </c>
      <c r="N23" s="49">
        <f t="shared" si="3"/>
        <v>6052.1400000000031</v>
      </c>
      <c r="O23" s="26">
        <v>3764.66</v>
      </c>
      <c r="P23" s="45">
        <v>4931.21</v>
      </c>
      <c r="Q23" s="26">
        <v>18652.38</v>
      </c>
      <c r="R23" s="45">
        <v>15184.95</v>
      </c>
      <c r="S23" s="26">
        <v>0</v>
      </c>
      <c r="T23" s="45">
        <v>18949.169999999998</v>
      </c>
      <c r="U23" s="49">
        <f t="shared" si="4"/>
        <v>-18949.169999999998</v>
      </c>
      <c r="V23" s="26">
        <v>124347181.3751</v>
      </c>
      <c r="W23" s="45">
        <v>101228921.4834</v>
      </c>
      <c r="X23" s="52">
        <f t="shared" si="5"/>
        <v>23118259.8917</v>
      </c>
    </row>
    <row r="24" spans="1:24" ht="20.100000000000001" customHeight="1" x14ac:dyDescent="0.25">
      <c r="A24" s="3">
        <v>22</v>
      </c>
      <c r="B24" s="18" t="s">
        <v>2</v>
      </c>
      <c r="C24" s="6">
        <v>70000.009999999995</v>
      </c>
      <c r="D24" s="17">
        <v>100000</v>
      </c>
      <c r="E24" s="34" t="s">
        <v>45</v>
      </c>
      <c r="F24" s="34" t="s">
        <v>46</v>
      </c>
      <c r="G24" s="5">
        <v>2061</v>
      </c>
      <c r="H24" s="5">
        <v>2345</v>
      </c>
      <c r="I24" s="56">
        <f t="shared" si="1"/>
        <v>5.8681040393575865E-3</v>
      </c>
      <c r="J24" s="6">
        <f t="shared" si="2"/>
        <v>3.430857142857143</v>
      </c>
      <c r="K24" s="5">
        <v>1923</v>
      </c>
      <c r="L24" s="26">
        <v>38463.64</v>
      </c>
      <c r="M24" s="45">
        <v>30418.28</v>
      </c>
      <c r="N24" s="49">
        <f t="shared" si="3"/>
        <v>8045.3600000000006</v>
      </c>
      <c r="O24" s="26">
        <v>3402.14</v>
      </c>
      <c r="P24" s="45">
        <v>4132.82</v>
      </c>
      <c r="Q24" s="26">
        <v>22523.96</v>
      </c>
      <c r="R24" s="45">
        <v>19000.53</v>
      </c>
      <c r="S24" s="26">
        <v>0</v>
      </c>
      <c r="T24" s="45">
        <v>14423.46</v>
      </c>
      <c r="U24" s="49">
        <f t="shared" si="4"/>
        <v>-14423.46</v>
      </c>
      <c r="V24" s="26">
        <v>150158152.39809999</v>
      </c>
      <c r="W24" s="45">
        <v>126670164.8488</v>
      </c>
      <c r="X24" s="52">
        <f t="shared" si="5"/>
        <v>23487987.549299985</v>
      </c>
    </row>
    <row r="25" spans="1:24" ht="20.100000000000001" customHeight="1" x14ac:dyDescent="0.25">
      <c r="A25" s="3">
        <v>23</v>
      </c>
      <c r="B25" s="18" t="s">
        <v>2</v>
      </c>
      <c r="C25" s="6">
        <v>100000.01</v>
      </c>
      <c r="D25" s="17">
        <v>200000</v>
      </c>
      <c r="E25" s="34" t="s">
        <v>46</v>
      </c>
      <c r="F25" s="34" t="s">
        <v>47</v>
      </c>
      <c r="G25" s="5">
        <v>3179</v>
      </c>
      <c r="H25" s="5">
        <v>3582</v>
      </c>
      <c r="I25" s="56">
        <f t="shared" si="1"/>
        <v>8.9635601999909914E-3</v>
      </c>
      <c r="J25" s="6">
        <f t="shared" si="2"/>
        <v>4.5284477945281987</v>
      </c>
      <c r="K25" s="5">
        <v>2691</v>
      </c>
      <c r="L25" s="26">
        <v>94577.55</v>
      </c>
      <c r="M25" s="45">
        <v>78356.649999999994</v>
      </c>
      <c r="N25" s="49">
        <f t="shared" si="3"/>
        <v>16220.900000000009</v>
      </c>
      <c r="O25" s="26">
        <v>5442.49</v>
      </c>
      <c r="P25" s="45">
        <v>6506.08</v>
      </c>
      <c r="Q25" s="26">
        <v>51488.15</v>
      </c>
      <c r="R25" s="45">
        <v>43607.81</v>
      </c>
      <c r="S25" s="26">
        <v>0</v>
      </c>
      <c r="T25" s="45">
        <v>15576.66</v>
      </c>
      <c r="U25" s="49">
        <f t="shared" si="4"/>
        <v>-15576.66</v>
      </c>
      <c r="V25" s="26">
        <v>343253698.96020001</v>
      </c>
      <c r="W25" s="45">
        <v>290716482.47219998</v>
      </c>
      <c r="X25" s="52">
        <f t="shared" si="5"/>
        <v>52537216.488000035</v>
      </c>
    </row>
    <row r="26" spans="1:24" ht="20.100000000000001" customHeight="1" x14ac:dyDescent="0.25">
      <c r="A26" s="3">
        <v>24</v>
      </c>
      <c r="B26" s="18" t="s">
        <v>2</v>
      </c>
      <c r="C26" s="6">
        <v>200000.01</v>
      </c>
      <c r="D26" s="17">
        <v>300000</v>
      </c>
      <c r="E26" s="34" t="s">
        <v>47</v>
      </c>
      <c r="F26" s="34" t="s">
        <v>48</v>
      </c>
      <c r="G26" s="5">
        <v>1221</v>
      </c>
      <c r="H26" s="5">
        <v>1305</v>
      </c>
      <c r="I26" s="56">
        <f t="shared" si="1"/>
        <v>3.2656186658258637E-3</v>
      </c>
      <c r="J26" s="6">
        <f t="shared" si="2"/>
        <v>7.831961685823754</v>
      </c>
      <c r="K26" s="5">
        <v>924</v>
      </c>
      <c r="L26" s="26">
        <v>61129.9</v>
      </c>
      <c r="M26" s="45">
        <v>50909.19</v>
      </c>
      <c r="N26" s="49">
        <f t="shared" si="3"/>
        <v>10220.709999999999</v>
      </c>
      <c r="O26" s="26">
        <v>2236.9499999999998</v>
      </c>
      <c r="P26" s="45">
        <v>2582.7600000000002</v>
      </c>
      <c r="Q26" s="26">
        <v>30495.48</v>
      </c>
      <c r="R26" s="45">
        <v>26165.58</v>
      </c>
      <c r="S26" s="26">
        <v>0</v>
      </c>
      <c r="T26" s="45">
        <v>3195.71</v>
      </c>
      <c r="U26" s="49">
        <f t="shared" si="4"/>
        <v>-3195.71</v>
      </c>
      <c r="V26" s="26">
        <v>203303141.60710001</v>
      </c>
      <c r="W26" s="45">
        <v>174436034.63530001</v>
      </c>
      <c r="X26" s="52">
        <f t="shared" si="5"/>
        <v>28867106.971799999</v>
      </c>
    </row>
    <row r="27" spans="1:24" ht="20.100000000000001" customHeight="1" x14ac:dyDescent="0.25">
      <c r="A27" s="3">
        <v>25</v>
      </c>
      <c r="B27" s="18" t="s">
        <v>2</v>
      </c>
      <c r="C27" s="6">
        <v>300000.01</v>
      </c>
      <c r="D27" s="17">
        <v>400000</v>
      </c>
      <c r="E27" s="34" t="s">
        <v>48</v>
      </c>
      <c r="F27" s="34" t="s">
        <v>49</v>
      </c>
      <c r="G27" s="5">
        <v>600</v>
      </c>
      <c r="H27" s="5">
        <v>658</v>
      </c>
      <c r="I27" s="56">
        <f t="shared" si="1"/>
        <v>1.646572476715263E-3</v>
      </c>
      <c r="J27" s="6">
        <f t="shared" si="2"/>
        <v>14.060911854103335</v>
      </c>
      <c r="K27" s="5">
        <v>378</v>
      </c>
      <c r="L27" s="26">
        <v>43748.95</v>
      </c>
      <c r="M27" s="45">
        <v>34496.870000000003</v>
      </c>
      <c r="N27" s="49">
        <f t="shared" si="3"/>
        <v>9252.0799999999945</v>
      </c>
      <c r="O27" s="26">
        <v>1130.8599999999999</v>
      </c>
      <c r="P27" s="45">
        <v>1203</v>
      </c>
      <c r="Q27" s="26">
        <v>17560.72</v>
      </c>
      <c r="R27" s="45">
        <v>14960.92</v>
      </c>
      <c r="S27" s="26">
        <v>0</v>
      </c>
      <c r="T27" s="45">
        <v>1655.74</v>
      </c>
      <c r="U27" s="49">
        <f t="shared" si="4"/>
        <v>-1655.74</v>
      </c>
      <c r="V27" s="26">
        <v>117071414.19059999</v>
      </c>
      <c r="W27" s="45">
        <v>99739595.996199995</v>
      </c>
      <c r="X27" s="52">
        <f t="shared" si="5"/>
        <v>17331818.194399998</v>
      </c>
    </row>
    <row r="28" spans="1:24" ht="20.100000000000001" customHeight="1" x14ac:dyDescent="0.25">
      <c r="A28" s="3">
        <v>26</v>
      </c>
      <c r="B28" s="18" t="s">
        <v>2</v>
      </c>
      <c r="C28" s="6">
        <v>400000.01</v>
      </c>
      <c r="D28" s="17">
        <v>500000</v>
      </c>
      <c r="E28" s="34" t="s">
        <v>49</v>
      </c>
      <c r="F28" s="34" t="s">
        <v>50</v>
      </c>
      <c r="G28" s="5">
        <v>334</v>
      </c>
      <c r="H28" s="5">
        <v>353</v>
      </c>
      <c r="I28" s="56">
        <f t="shared" si="1"/>
        <v>8.8334359313144053E-4</v>
      </c>
      <c r="J28" s="6">
        <f t="shared" si="2"/>
        <v>49.874220963172803</v>
      </c>
      <c r="K28" s="5">
        <v>215</v>
      </c>
      <c r="L28" s="26">
        <v>57658.17</v>
      </c>
      <c r="M28" s="45">
        <v>40052.57</v>
      </c>
      <c r="N28" s="49">
        <f t="shared" si="3"/>
        <v>17605.599999999999</v>
      </c>
      <c r="O28" s="26">
        <v>614.36</v>
      </c>
      <c r="P28" s="45">
        <v>635.09</v>
      </c>
      <c r="Q28" s="26">
        <v>13135.23</v>
      </c>
      <c r="R28" s="45">
        <v>11010.03</v>
      </c>
      <c r="S28" s="26">
        <v>0</v>
      </c>
      <c r="T28" s="45">
        <v>1210.57</v>
      </c>
      <c r="U28" s="49">
        <f t="shared" si="4"/>
        <v>-1210.57</v>
      </c>
      <c r="V28" s="26">
        <v>87567534.390699998</v>
      </c>
      <c r="W28" s="45">
        <v>73399641.743200004</v>
      </c>
      <c r="X28" s="52">
        <f t="shared" si="5"/>
        <v>14167892.647499993</v>
      </c>
    </row>
    <row r="29" spans="1:24" ht="20.100000000000001" customHeight="1" x14ac:dyDescent="0.25">
      <c r="A29" s="3">
        <v>27</v>
      </c>
      <c r="B29" s="18" t="s">
        <v>2</v>
      </c>
      <c r="C29" s="6">
        <v>500000.01</v>
      </c>
      <c r="D29" s="17">
        <v>750000</v>
      </c>
      <c r="E29" s="34" t="s">
        <v>50</v>
      </c>
      <c r="F29" s="34" t="s">
        <v>51</v>
      </c>
      <c r="G29" s="5">
        <v>578</v>
      </c>
      <c r="H29" s="5">
        <v>618</v>
      </c>
      <c r="I29" s="56">
        <f t="shared" si="1"/>
        <v>1.5464768854255813E-3</v>
      </c>
      <c r="J29" s="6">
        <f t="shared" si="2"/>
        <v>60.783268608414261</v>
      </c>
      <c r="K29" s="5">
        <v>238</v>
      </c>
      <c r="L29" s="26">
        <v>123995.35</v>
      </c>
      <c r="M29" s="45">
        <v>86431.29</v>
      </c>
      <c r="N29" s="49">
        <f t="shared" si="3"/>
        <v>37564.060000000012</v>
      </c>
      <c r="O29" s="26">
        <v>1166.55</v>
      </c>
      <c r="P29" s="45">
        <v>1233.07</v>
      </c>
      <c r="Q29" s="26">
        <v>19054.5</v>
      </c>
      <c r="R29" s="45">
        <v>15491.57</v>
      </c>
      <c r="S29" s="26">
        <v>0</v>
      </c>
      <c r="T29" s="45">
        <v>2135.33</v>
      </c>
      <c r="U29" s="49">
        <f t="shared" si="4"/>
        <v>-2135.33</v>
      </c>
      <c r="V29" s="26">
        <v>127030711.3576</v>
      </c>
      <c r="W29" s="45">
        <v>103276038.6779</v>
      </c>
      <c r="X29" s="52">
        <f t="shared" si="5"/>
        <v>23754672.679700002</v>
      </c>
    </row>
    <row r="30" spans="1:24" ht="20.100000000000001" customHeight="1" x14ac:dyDescent="0.25">
      <c r="A30" s="3">
        <v>28</v>
      </c>
      <c r="B30" s="18" t="s">
        <v>2</v>
      </c>
      <c r="C30" s="6">
        <v>750000.01</v>
      </c>
      <c r="D30" s="17">
        <v>1000000</v>
      </c>
      <c r="E30" s="34" t="s">
        <v>51</v>
      </c>
      <c r="F30" s="34" t="s">
        <v>52</v>
      </c>
      <c r="G30" s="5">
        <v>222</v>
      </c>
      <c r="H30" s="5">
        <v>255</v>
      </c>
      <c r="I30" s="56">
        <f t="shared" si="1"/>
        <v>6.3810939447172046E-4</v>
      </c>
      <c r="J30" s="6">
        <f t="shared" si="2"/>
        <v>127.40113725490194</v>
      </c>
      <c r="K30" s="5">
        <v>122</v>
      </c>
      <c r="L30" s="26">
        <v>112160.98</v>
      </c>
      <c r="M30" s="45">
        <v>79673.69</v>
      </c>
      <c r="N30" s="49">
        <f t="shared" si="3"/>
        <v>32487.289999999994</v>
      </c>
      <c r="O30" s="26">
        <v>455.09</v>
      </c>
      <c r="P30" s="45">
        <v>517.02</v>
      </c>
      <c r="Q30" s="26">
        <v>13368.35</v>
      </c>
      <c r="R30" s="45">
        <v>10636.69</v>
      </c>
      <c r="S30" s="26">
        <v>0</v>
      </c>
      <c r="T30" s="45">
        <v>881.31</v>
      </c>
      <c r="U30" s="49">
        <f t="shared" si="4"/>
        <v>-881.31</v>
      </c>
      <c r="V30" s="26">
        <v>89122291.904499993</v>
      </c>
      <c r="W30" s="45">
        <v>70911145.974199995</v>
      </c>
      <c r="X30" s="52">
        <f t="shared" si="5"/>
        <v>18211145.930299997</v>
      </c>
    </row>
    <row r="31" spans="1:24" ht="20.100000000000001" customHeight="1" x14ac:dyDescent="0.25">
      <c r="A31" s="3">
        <v>29</v>
      </c>
      <c r="B31" s="18" t="s">
        <v>2</v>
      </c>
      <c r="C31" s="6">
        <v>1000000.01</v>
      </c>
      <c r="D31" s="17">
        <v>1250000</v>
      </c>
      <c r="E31" s="34" t="s">
        <v>52</v>
      </c>
      <c r="F31" s="34" t="s">
        <v>53</v>
      </c>
      <c r="G31" s="5">
        <v>153</v>
      </c>
      <c r="H31" s="5">
        <v>191</v>
      </c>
      <c r="I31" s="56">
        <f t="shared" si="1"/>
        <v>4.7795644840822985E-4</v>
      </c>
      <c r="J31" s="6">
        <f t="shared" si="2"/>
        <v>107.53115183246072</v>
      </c>
      <c r="K31" s="5">
        <v>55</v>
      </c>
      <c r="L31" s="26">
        <v>78350.039999999994</v>
      </c>
      <c r="M31" s="45">
        <v>57811.59</v>
      </c>
      <c r="N31" s="49">
        <f t="shared" si="3"/>
        <v>20538.449999999997</v>
      </c>
      <c r="O31" s="26">
        <v>338.76</v>
      </c>
      <c r="P31" s="45">
        <v>454.69</v>
      </c>
      <c r="Q31" s="26">
        <v>7493.82</v>
      </c>
      <c r="R31" s="45">
        <v>6191.33</v>
      </c>
      <c r="S31" s="26">
        <v>0</v>
      </c>
      <c r="T31" s="45">
        <v>2565.44</v>
      </c>
      <c r="U31" s="49">
        <f t="shared" si="4"/>
        <v>-2565.44</v>
      </c>
      <c r="V31" s="26">
        <v>49958828.092600003</v>
      </c>
      <c r="W31" s="45">
        <v>41275617.136799999</v>
      </c>
      <c r="X31" s="52">
        <f t="shared" si="5"/>
        <v>8683210.9558000043</v>
      </c>
    </row>
    <row r="32" spans="1:24" ht="20.100000000000001" customHeight="1" x14ac:dyDescent="0.25">
      <c r="A32" s="3">
        <v>30</v>
      </c>
      <c r="B32" s="18" t="s">
        <v>2</v>
      </c>
      <c r="C32" s="6">
        <v>1250000.01</v>
      </c>
      <c r="D32" s="17">
        <v>1500000</v>
      </c>
      <c r="E32" s="34" t="s">
        <v>53</v>
      </c>
      <c r="F32" s="34" t="s">
        <v>62</v>
      </c>
      <c r="G32" s="5">
        <v>140</v>
      </c>
      <c r="H32" s="5">
        <v>141</v>
      </c>
      <c r="I32" s="56">
        <f t="shared" si="1"/>
        <v>3.5283695929612781E-4</v>
      </c>
      <c r="J32" s="6">
        <f t="shared" si="2"/>
        <v>173.43560283687941</v>
      </c>
      <c r="K32" s="5">
        <v>48</v>
      </c>
      <c r="L32" s="26">
        <v>91366.720000000001</v>
      </c>
      <c r="M32" s="45">
        <v>66912.3</v>
      </c>
      <c r="N32" s="49">
        <f t="shared" si="3"/>
        <v>24454.42</v>
      </c>
      <c r="O32" s="26">
        <v>353.89</v>
      </c>
      <c r="P32" s="45">
        <v>613.62</v>
      </c>
      <c r="Q32" s="26">
        <v>7396.3</v>
      </c>
      <c r="R32" s="45">
        <v>6097.27</v>
      </c>
      <c r="S32" s="26">
        <v>0</v>
      </c>
      <c r="T32" s="45">
        <v>2623</v>
      </c>
      <c r="U32" s="49">
        <f t="shared" si="4"/>
        <v>-2623</v>
      </c>
      <c r="V32" s="26">
        <v>49308772.691100001</v>
      </c>
      <c r="W32" s="45">
        <v>40648517.555600002</v>
      </c>
      <c r="X32" s="52">
        <f t="shared" si="5"/>
        <v>8660255.1354999989</v>
      </c>
    </row>
    <row r="33" spans="1:24" ht="20.100000000000001" customHeight="1" x14ac:dyDescent="0.25">
      <c r="A33" s="3">
        <v>31</v>
      </c>
      <c r="B33" s="18" t="s">
        <v>2</v>
      </c>
      <c r="C33" s="6">
        <v>1500000.01</v>
      </c>
      <c r="D33" s="17">
        <v>1750000</v>
      </c>
      <c r="E33" s="34" t="s">
        <v>62</v>
      </c>
      <c r="F33" s="34" t="s">
        <v>55</v>
      </c>
      <c r="G33" s="5">
        <v>38</v>
      </c>
      <c r="H33" s="5">
        <v>38</v>
      </c>
      <c r="I33" s="56">
        <f t="shared" si="1"/>
        <v>9.5090811725197569E-5</v>
      </c>
      <c r="J33" s="6">
        <f t="shared" si="2"/>
        <v>867.83210526315781</v>
      </c>
      <c r="K33" s="5">
        <v>19</v>
      </c>
      <c r="L33" s="26">
        <v>64178.61</v>
      </c>
      <c r="M33" s="45">
        <v>31200.99</v>
      </c>
      <c r="N33" s="49">
        <f t="shared" si="3"/>
        <v>32977.619999999995</v>
      </c>
      <c r="O33" s="26">
        <v>88.79</v>
      </c>
      <c r="P33" s="45">
        <v>86.21</v>
      </c>
      <c r="Q33" s="26">
        <v>4340.43</v>
      </c>
      <c r="R33" s="45">
        <v>2802.89</v>
      </c>
      <c r="S33" s="26">
        <v>0</v>
      </c>
      <c r="T33" s="45">
        <v>0</v>
      </c>
      <c r="U33" s="49">
        <f t="shared" si="4"/>
        <v>0</v>
      </c>
      <c r="V33" s="26">
        <v>28936203.539999999</v>
      </c>
      <c r="W33" s="45">
        <v>18685889.059999999</v>
      </c>
      <c r="X33" s="52">
        <f t="shared" si="5"/>
        <v>10250314.48</v>
      </c>
    </row>
    <row r="34" spans="1:24" ht="20.100000000000001" customHeight="1" x14ac:dyDescent="0.25">
      <c r="A34" s="3">
        <v>32</v>
      </c>
      <c r="B34" s="18" t="s">
        <v>2</v>
      </c>
      <c r="C34" s="6">
        <v>1750000.01</v>
      </c>
      <c r="D34" s="17">
        <v>2000000</v>
      </c>
      <c r="E34" s="34" t="s">
        <v>55</v>
      </c>
      <c r="F34" s="34" t="s">
        <v>63</v>
      </c>
      <c r="G34" s="5">
        <v>62</v>
      </c>
      <c r="H34" s="5">
        <v>64</v>
      </c>
      <c r="I34" s="56">
        <f t="shared" si="1"/>
        <v>1.6015294606349064E-4</v>
      </c>
      <c r="J34" s="6">
        <f t="shared" si="2"/>
        <v>515.68718749999994</v>
      </c>
      <c r="K34" s="5">
        <v>21</v>
      </c>
      <c r="L34" s="26">
        <v>83690.039999999994</v>
      </c>
      <c r="M34" s="45">
        <v>50686.06</v>
      </c>
      <c r="N34" s="49">
        <f t="shared" si="3"/>
        <v>33003.979999999996</v>
      </c>
      <c r="O34" s="26">
        <v>172.7</v>
      </c>
      <c r="P34" s="45">
        <v>374.12</v>
      </c>
      <c r="Q34" s="26">
        <v>4376.18</v>
      </c>
      <c r="R34" s="45">
        <v>3403.24</v>
      </c>
      <c r="S34" s="26">
        <v>0</v>
      </c>
      <c r="T34" s="45">
        <v>905.09</v>
      </c>
      <c r="U34" s="49">
        <f t="shared" si="4"/>
        <v>-905.09</v>
      </c>
      <c r="V34" s="26">
        <v>29174298.674199998</v>
      </c>
      <c r="W34" s="45">
        <v>22688428.710000001</v>
      </c>
      <c r="X34" s="52">
        <f t="shared" si="5"/>
        <v>6485869.9641999975</v>
      </c>
    </row>
    <row r="35" spans="1:24" ht="20.100000000000001" customHeight="1" x14ac:dyDescent="0.25">
      <c r="A35" s="3">
        <v>33</v>
      </c>
      <c r="B35" s="18" t="s">
        <v>2</v>
      </c>
      <c r="C35" s="6">
        <v>2000000.01</v>
      </c>
      <c r="D35" s="6">
        <v>999999999999</v>
      </c>
      <c r="E35" s="37">
        <v>3</v>
      </c>
      <c r="F35" s="37">
        <v>3</v>
      </c>
      <c r="G35" s="5">
        <v>628</v>
      </c>
      <c r="H35" s="5">
        <v>630</v>
      </c>
      <c r="I35" s="56">
        <f t="shared" si="1"/>
        <v>1.576505562812486E-3</v>
      </c>
      <c r="J35" s="6">
        <f t="shared" si="2"/>
        <v>242.66595238095238</v>
      </c>
      <c r="K35" s="5">
        <v>92</v>
      </c>
      <c r="L35" s="26">
        <v>651223.35</v>
      </c>
      <c r="M35" s="45">
        <v>498343.8</v>
      </c>
      <c r="N35" s="49">
        <f t="shared" si="3"/>
        <v>152879.54999999999</v>
      </c>
      <c r="O35" s="26">
        <v>1362.22</v>
      </c>
      <c r="P35" s="45">
        <v>1520.72</v>
      </c>
      <c r="Q35" s="26">
        <v>32661.68</v>
      </c>
      <c r="R35" s="45">
        <v>25689.43</v>
      </c>
      <c r="S35" s="26">
        <v>0</v>
      </c>
      <c r="T35" s="45">
        <v>784.8</v>
      </c>
      <c r="U35" s="49">
        <f t="shared" si="4"/>
        <v>-784.8</v>
      </c>
      <c r="V35" s="26">
        <v>217747296.002</v>
      </c>
      <c r="W35" s="45">
        <v>171260670.64820001</v>
      </c>
      <c r="X35" s="52">
        <f t="shared" si="5"/>
        <v>46486625.353799999</v>
      </c>
    </row>
    <row r="36" spans="1:24" ht="20.100000000000001" customHeight="1" x14ac:dyDescent="0.25">
      <c r="A36" s="3"/>
      <c r="B36" s="3"/>
      <c r="C36" s="3"/>
      <c r="D36" s="6" t="s">
        <v>9</v>
      </c>
      <c r="E36" s="37" t="s">
        <v>9</v>
      </c>
      <c r="F36" s="37" t="s">
        <v>9</v>
      </c>
      <c r="G36" s="5"/>
      <c r="H36" s="5"/>
      <c r="I36" s="5"/>
      <c r="J36" s="6"/>
      <c r="K36" s="5"/>
      <c r="L36" s="26"/>
      <c r="M36" s="45"/>
      <c r="N36" s="49">
        <f t="shared" si="3"/>
        <v>0</v>
      </c>
      <c r="O36" s="26"/>
      <c r="P36" s="45"/>
      <c r="Q36" s="26"/>
      <c r="R36" s="45"/>
      <c r="S36" s="26"/>
      <c r="T36" s="45"/>
      <c r="U36" s="49">
        <f t="shared" si="4"/>
        <v>0</v>
      </c>
      <c r="V36" s="26"/>
      <c r="W36" s="45"/>
      <c r="X36" s="52">
        <f t="shared" si="5"/>
        <v>0</v>
      </c>
    </row>
    <row r="37" spans="1:24" ht="20.100000000000001" customHeight="1" x14ac:dyDescent="0.25">
      <c r="A37" s="69" t="s">
        <v>28</v>
      </c>
      <c r="B37" s="69"/>
      <c r="C37" s="3"/>
      <c r="D37" s="6"/>
      <c r="E37" s="37"/>
      <c r="F37" s="37"/>
      <c r="G37" s="44">
        <f>SUM(G3:G36)</f>
        <v>378817</v>
      </c>
      <c r="H37" s="44">
        <f>SUM(H3:H36)</f>
        <v>399618</v>
      </c>
      <c r="I37" s="57">
        <f>SUM(I3:I35)</f>
        <v>1</v>
      </c>
      <c r="J37" s="58">
        <f t="shared" si="2"/>
        <v>10.104277084615804</v>
      </c>
      <c r="K37" s="44">
        <f>SUM(K3:K36)</f>
        <v>215217</v>
      </c>
      <c r="L37" s="43">
        <f>SUM(L3:L36)</f>
        <v>36813186.049999997</v>
      </c>
      <c r="M37" s="46">
        <f t="shared" ref="M37:W37" si="6">SUM(M3:M36)</f>
        <v>32775335.050000004</v>
      </c>
      <c r="N37" s="50">
        <f>SUM(N3:N36)</f>
        <v>4037850.9999999986</v>
      </c>
      <c r="O37" s="43">
        <f t="shared" si="6"/>
        <v>3772552.88</v>
      </c>
      <c r="P37" s="46">
        <f t="shared" si="6"/>
        <v>3735530.59</v>
      </c>
      <c r="Q37" s="43">
        <f t="shared" si="6"/>
        <v>5257261.3</v>
      </c>
      <c r="R37" s="46">
        <f t="shared" si="6"/>
        <v>5008136.41</v>
      </c>
      <c r="S37" s="43">
        <f t="shared" si="6"/>
        <v>2619055.2200000002</v>
      </c>
      <c r="T37" s="46">
        <f t="shared" si="6"/>
        <v>1834989.22</v>
      </c>
      <c r="U37" s="50">
        <f>SUM(U3:U36)</f>
        <v>784065.99999999988</v>
      </c>
      <c r="V37" s="43">
        <f t="shared" si="6"/>
        <v>35048238306.858406</v>
      </c>
      <c r="W37" s="46">
        <f t="shared" si="6"/>
        <v>33387422431.923798</v>
      </c>
      <c r="X37" s="46">
        <f t="shared" si="5"/>
        <v>1660815874.9346085</v>
      </c>
    </row>
    <row r="38" spans="1:24" ht="15.75" x14ac:dyDescent="0.25">
      <c r="A38" t="s">
        <v>9</v>
      </c>
      <c r="M38" s="46">
        <f>L37-M37</f>
        <v>4037850.9999999925</v>
      </c>
      <c r="N38" s="50"/>
      <c r="P38" s="46">
        <f>O37-P37</f>
        <v>37022.290000000037</v>
      </c>
      <c r="R38" s="46">
        <f>Q37-R37</f>
        <v>249124.88999999966</v>
      </c>
      <c r="T38" s="46">
        <f>S37-T37</f>
        <v>784066.00000000023</v>
      </c>
      <c r="U38" s="50"/>
      <c r="W38" s="46">
        <f>V37-W37</f>
        <v>1660815874.9346085</v>
      </c>
      <c r="X38" s="46"/>
    </row>
    <row r="39" spans="1:24" ht="15.75" x14ac:dyDescent="0.25">
      <c r="M39" s="47">
        <f>(L37-M37)/M37</f>
        <v>0.12319785576074506</v>
      </c>
      <c r="N39" s="51"/>
      <c r="P39" s="47">
        <f>(O37-P37)/P37</f>
        <v>9.9108517807640385E-3</v>
      </c>
      <c r="R39" s="47">
        <f>(Q37-R37)/R37</f>
        <v>4.9744030434666145E-2</v>
      </c>
      <c r="T39" s="47">
        <f>(S37-T37)/T37</f>
        <v>0.42728643386798765</v>
      </c>
      <c r="U39" s="51"/>
      <c r="W39" s="47">
        <f>(V37-W37)/W37</f>
        <v>4.9743758396473242E-2</v>
      </c>
      <c r="X39" s="47"/>
    </row>
  </sheetData>
  <mergeCells count="2">
    <mergeCell ref="A37:B37"/>
    <mergeCell ref="A1:X1"/>
  </mergeCells>
  <pageMargins left="0.7" right="0.7" top="0.75" bottom="0.75" header="0.3" footer="0.3"/>
  <pageSetup paperSize="9" orientation="portrait" r:id="rId1"/>
  <ignoredErrors>
    <ignoredError sqref="N37 U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DIST-RANGOS</vt:lpstr>
      <vt:lpstr>DIF_RANGOS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 Edmundo Correa Flores</dc:creator>
  <cp:lastModifiedBy>Galo Edmundo Correa Flores</cp:lastModifiedBy>
  <dcterms:created xsi:type="dcterms:W3CDTF">2017-10-03T17:11:58Z</dcterms:created>
  <dcterms:modified xsi:type="dcterms:W3CDTF">2021-12-03T17:24:25Z</dcterms:modified>
</cp:coreProperties>
</file>