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24226"/>
  <mc:AlternateContent xmlns:mc="http://schemas.openxmlformats.org/markup-compatibility/2006">
    <mc:Choice Requires="x15">
      <x15ac:absPath xmlns:x15ac="http://schemas.microsoft.com/office/spreadsheetml/2010/11/ac" url="C:\Users\marce\OneDrive\Escritorio\EPMTPQ 2021 Octubre\POA 2022\Necesidades 2022\Matriz final\"/>
    </mc:Choice>
  </mc:AlternateContent>
  <xr:revisionPtr revIDLastSave="0" documentId="13_ncr:1_{08BC7C40-840C-42EE-AFE3-E20FC9FB08E8}" xr6:coauthVersionLast="47" xr6:coauthVersionMax="47" xr10:uidLastSave="{00000000-0000-0000-0000-000000000000}"/>
  <bookViews>
    <workbookView xWindow="-110" yWindow="-110" windowWidth="19420" windowHeight="10420" activeTab="11" xr2:uid="{00000000-000D-0000-FFFF-FFFF00000000}"/>
  </bookViews>
  <sheets>
    <sheet name="POA 2022 - EPMTPQ" sheetId="4" r:id="rId1"/>
    <sheet name="Hoja2" sheetId="8" state="hidden" r:id="rId2"/>
    <sheet name="EPMTPQ MN" sheetId="7" state="hidden" r:id="rId3"/>
    <sheet name="FICHA INDICADOR2" sheetId="11" state="hidden" r:id="rId4"/>
    <sheet name="FICHA INDICADOR3" sheetId="12" state="hidden" r:id="rId5"/>
    <sheet name="FICHA INDICADOR - PROYECTO 4" sheetId="10" state="hidden" r:id="rId6"/>
    <sheet name="GRUPOS DE ATENCIÓN PRIORITARIA" sheetId="6" state="hidden" r:id="rId7"/>
    <sheet name=" Gestión Administrativa" sheetId="22" r:id="rId8"/>
    <sheet name="Gestión del Talento Humano" sheetId="21" r:id="rId9"/>
    <sheet name="Operación de los corredores" sheetId="20" r:id="rId10"/>
    <sheet name="Modernización del STPM" sheetId="19" r:id="rId11"/>
    <sheet name="Tabla Proyectos" sheetId="14" r:id="rId12"/>
    <sheet name="POA 2022 10 NOV" sheetId="13" state="hidden" r:id="rId13"/>
  </sheets>
  <externalReferences>
    <externalReference r:id="rId14"/>
    <externalReference r:id="rId15"/>
  </externalReferences>
  <definedNames>
    <definedName name="_xlnm._FilterDatabase" localSheetId="2" hidden="1">'EPMTPQ MN'!$A$1:$AS$358</definedName>
    <definedName name="_xlnm._FilterDatabase" localSheetId="12" hidden="1">'POA 2022 10 NOV'!$A$2:$BH$336</definedName>
    <definedName name="_xlnm.Print_Area" localSheetId="0">'POA 2022 - EPMTPQ'!$A$1:$P$133</definedName>
    <definedName name="GERENCIAS" localSheetId="12">[2]BASE!$F$2:$F$8</definedName>
    <definedName name="GERENCIAS">[1]BASE!$F$2:$F$8</definedName>
    <definedName name="MES" localSheetId="12">[2]BASE!$Q$2:$Q$13</definedName>
    <definedName name="MES">[1]BASE!$Q$2:$Q$13</definedName>
    <definedName name="PAC" localSheetId="12">[2]BASE!$K$2:$K$3</definedName>
    <definedName name="PAC">[1]BASE!$K$2:$K$3</definedName>
    <definedName name="PROGRAMAS" localSheetId="12">[2]BASE!$A$2:$A$3</definedName>
    <definedName name="PROGRAMAS">[1]BASE!$A$2:$A$3</definedName>
    <definedName name="TIPO_COMPRA" localSheetId="12">[2]BASE!$O$2:$O$4</definedName>
    <definedName name="TIPO_COMPRA">[1]BASE!$O$2:$O$4</definedName>
    <definedName name="TIPOS_CONTRATACION" localSheetId="12">[2]BASE!$M$2:$M$13</definedName>
    <definedName name="TIPOS_CONTRATACION">[1]BASE!$M$2:$M$12</definedName>
    <definedName name="_xlnm.Print_Titles" localSheetId="0">'POA 2022 - EPMTPQ'!$7:$9</definedName>
  </definedNames>
  <calcPr calcId="191029"/>
  <pivotCaches>
    <pivotCache cacheId="77" r:id="rId16"/>
    <pivotCache cacheId="88" r:id="rId17"/>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38" i="13" l="1"/>
  <c r="O310" i="13"/>
  <c r="BF309" i="13"/>
  <c r="BE309" i="13"/>
  <c r="BD309" i="13"/>
  <c r="BC309" i="13"/>
  <c r="BB309" i="13"/>
  <c r="BA309" i="13"/>
  <c r="AW309" i="13"/>
  <c r="AV309" i="13"/>
  <c r="AU309" i="13"/>
  <c r="AT309" i="13"/>
  <c r="AZ309" i="13" s="1"/>
  <c r="BF308" i="13"/>
  <c r="BE308" i="13"/>
  <c r="BD308" i="13"/>
  <c r="BC308" i="13"/>
  <c r="BB308" i="13"/>
  <c r="BA308" i="13"/>
  <c r="AW308" i="13"/>
  <c r="AV308" i="13"/>
  <c r="AU308" i="13"/>
  <c r="AT308" i="13"/>
  <c r="BF307" i="13"/>
  <c r="BE307" i="13"/>
  <c r="BD307" i="13"/>
  <c r="BC307" i="13"/>
  <c r="BB307" i="13"/>
  <c r="BA307" i="13"/>
  <c r="AZ307" i="13"/>
  <c r="AY307" i="13"/>
  <c r="AW307" i="13"/>
  <c r="AV307" i="13"/>
  <c r="AU307" i="13"/>
  <c r="AT307" i="13"/>
  <c r="AX307" i="13" s="1"/>
  <c r="BF306" i="13"/>
  <c r="BE306" i="13"/>
  <c r="BD306" i="13"/>
  <c r="BC306" i="13"/>
  <c r="BB306" i="13"/>
  <c r="BA306" i="13"/>
  <c r="AZ306" i="13"/>
  <c r="AY306" i="13"/>
  <c r="AX306" i="13"/>
  <c r="AW306" i="13"/>
  <c r="AV306" i="13"/>
  <c r="AU306" i="13"/>
  <c r="AT306" i="13"/>
  <c r="BF305" i="13"/>
  <c r="BE305" i="13"/>
  <c r="BD305" i="13"/>
  <c r="BC305" i="13"/>
  <c r="BB305" i="13"/>
  <c r="BA305" i="13"/>
  <c r="AZ305" i="13"/>
  <c r="AX305" i="13"/>
  <c r="AW305" i="13"/>
  <c r="AV305" i="13"/>
  <c r="AU305" i="13"/>
  <c r="AT305" i="13"/>
  <c r="AY305" i="13" s="1"/>
  <c r="BF304" i="13"/>
  <c r="BE304" i="13"/>
  <c r="BD304" i="13"/>
  <c r="BC304" i="13"/>
  <c r="BB304" i="13"/>
  <c r="BA304" i="13"/>
  <c r="AZ304" i="13"/>
  <c r="AX304" i="13"/>
  <c r="AW304" i="13"/>
  <c r="AV304" i="13"/>
  <c r="AU304" i="13"/>
  <c r="AT304" i="13"/>
  <c r="AY304" i="13" s="1"/>
  <c r="BF303" i="13"/>
  <c r="BE303" i="13"/>
  <c r="BD303" i="13"/>
  <c r="BC303" i="13"/>
  <c r="BB303" i="13"/>
  <c r="BA303" i="13"/>
  <c r="AY303" i="13"/>
  <c r="AX303" i="13"/>
  <c r="AW303" i="13"/>
  <c r="AV303" i="13"/>
  <c r="AU303" i="13"/>
  <c r="AT303" i="13"/>
  <c r="AZ303" i="13" s="1"/>
  <c r="BF302" i="13"/>
  <c r="BE302" i="13"/>
  <c r="BD302" i="13"/>
  <c r="BC302" i="13"/>
  <c r="BB302" i="13"/>
  <c r="BA302" i="13"/>
  <c r="AY302" i="13"/>
  <c r="AX302" i="13"/>
  <c r="AW302" i="13"/>
  <c r="AV302" i="13"/>
  <c r="AU302" i="13"/>
  <c r="AT302" i="13"/>
  <c r="AZ302" i="13" s="1"/>
  <c r="BF301" i="13"/>
  <c r="BE301" i="13"/>
  <c r="BD301" i="13"/>
  <c r="BC301" i="13"/>
  <c r="BB301" i="13"/>
  <c r="BA301" i="13"/>
  <c r="AZ301" i="13"/>
  <c r="AY301" i="13"/>
  <c r="AW301" i="13"/>
  <c r="AV301" i="13"/>
  <c r="AU301" i="13"/>
  <c r="AT301" i="13"/>
  <c r="AX301" i="13" s="1"/>
  <c r="BF300" i="13"/>
  <c r="BE300" i="13"/>
  <c r="BD300" i="13"/>
  <c r="BC300" i="13"/>
  <c r="BB300" i="13"/>
  <c r="BA300" i="13"/>
  <c r="AY300" i="13"/>
  <c r="AX300" i="13"/>
  <c r="AW300" i="13"/>
  <c r="AV300" i="13"/>
  <c r="AU300" i="13"/>
  <c r="AT300" i="13"/>
  <c r="AZ300" i="13" s="1"/>
  <c r="BF299" i="13"/>
  <c r="BE299" i="13"/>
  <c r="BD299" i="13"/>
  <c r="BC299" i="13"/>
  <c r="BB299" i="13"/>
  <c r="BA299" i="13"/>
  <c r="AZ299" i="13"/>
  <c r="AX299" i="13"/>
  <c r="AW299" i="13"/>
  <c r="AV299" i="13"/>
  <c r="AU299" i="13"/>
  <c r="AT299" i="13"/>
  <c r="AY299" i="13" s="1"/>
  <c r="BF298" i="13"/>
  <c r="BE298" i="13"/>
  <c r="BD298" i="13"/>
  <c r="BC298" i="13"/>
  <c r="BB298" i="13"/>
  <c r="BA298" i="13"/>
  <c r="AZ298" i="13"/>
  <c r="AX298" i="13"/>
  <c r="AW298" i="13"/>
  <c r="AV298" i="13"/>
  <c r="AU298" i="13"/>
  <c r="AT298" i="13"/>
  <c r="AY298" i="13" s="1"/>
  <c r="BF297" i="13"/>
  <c r="BE297" i="13"/>
  <c r="BD297" i="13"/>
  <c r="BC297" i="13"/>
  <c r="BB297" i="13"/>
  <c r="BA297" i="13"/>
  <c r="AZ297" i="13"/>
  <c r="AX297" i="13"/>
  <c r="AW297" i="13"/>
  <c r="AV297" i="13"/>
  <c r="AU297" i="13"/>
  <c r="AT297" i="13"/>
  <c r="AY297" i="13" s="1"/>
  <c r="BF296" i="13"/>
  <c r="BE296" i="13"/>
  <c r="BD296" i="13"/>
  <c r="BC296" i="13"/>
  <c r="BB296" i="13"/>
  <c r="AZ296" i="13"/>
  <c r="AY296" i="13"/>
  <c r="AX296" i="13"/>
  <c r="AW296" i="13"/>
  <c r="AV296" i="13"/>
  <c r="AU296" i="13"/>
  <c r="AT296" i="13"/>
  <c r="BA296" i="13" s="1"/>
  <c r="BF295" i="13"/>
  <c r="BE295" i="13"/>
  <c r="BD295" i="13"/>
  <c r="BC295" i="13"/>
  <c r="BB295" i="13"/>
  <c r="BA295" i="13"/>
  <c r="AZ295" i="13"/>
  <c r="AX295" i="13"/>
  <c r="AW295" i="13"/>
  <c r="AV295" i="13"/>
  <c r="AU295" i="13"/>
  <c r="AT295" i="13"/>
  <c r="AY295" i="13" s="1"/>
  <c r="BF294" i="13"/>
  <c r="BE294" i="13"/>
  <c r="BD294" i="13"/>
  <c r="BC294" i="13"/>
  <c r="BB294" i="13"/>
  <c r="AZ294" i="13"/>
  <c r="AY294" i="13"/>
  <c r="AX294" i="13"/>
  <c r="AW294" i="13"/>
  <c r="AV294" i="13"/>
  <c r="AU294" i="13"/>
  <c r="AT294" i="13"/>
  <c r="BA294" i="13" s="1"/>
  <c r="BF293" i="13"/>
  <c r="BE293" i="13"/>
  <c r="BD293" i="13"/>
  <c r="BC293" i="13"/>
  <c r="BB293" i="13"/>
  <c r="BA293" i="13"/>
  <c r="AZ293" i="13"/>
  <c r="AX293" i="13"/>
  <c r="AW293" i="13"/>
  <c r="AV293" i="13"/>
  <c r="AU293" i="13"/>
  <c r="AT293" i="13"/>
  <c r="AY293" i="13" s="1"/>
  <c r="BF292" i="13"/>
  <c r="BE292" i="13"/>
  <c r="BD292" i="13"/>
  <c r="BC292" i="13"/>
  <c r="BB292" i="13"/>
  <c r="BA292" i="13"/>
  <c r="AZ292" i="13"/>
  <c r="AY292" i="13"/>
  <c r="AW292" i="13"/>
  <c r="AV292" i="13"/>
  <c r="AU292" i="13"/>
  <c r="AT292" i="13"/>
  <c r="AX292" i="13" s="1"/>
  <c r="BE291" i="13"/>
  <c r="BC291" i="13"/>
  <c r="BA291" i="13"/>
  <c r="AY291" i="13"/>
  <c r="AW291" i="13"/>
  <c r="AV291" i="13"/>
  <c r="AU291" i="13"/>
  <c r="AT291" i="13"/>
  <c r="BF291" i="13" s="1"/>
  <c r="BF290" i="13"/>
  <c r="BE290" i="13"/>
  <c r="BD290" i="13"/>
  <c r="BC290" i="13"/>
  <c r="BB290" i="13"/>
  <c r="BA290" i="13"/>
  <c r="AZ290" i="13"/>
  <c r="AY290" i="13"/>
  <c r="AX290" i="13"/>
  <c r="AW290" i="13"/>
  <c r="AV290" i="13"/>
  <c r="AU290" i="13"/>
  <c r="AT290" i="13"/>
  <c r="BF289" i="13"/>
  <c r="BE289" i="13"/>
  <c r="BD289" i="13"/>
  <c r="BC289" i="13"/>
  <c r="BB289" i="13"/>
  <c r="BA289" i="13"/>
  <c r="AY289" i="13"/>
  <c r="AX289" i="13"/>
  <c r="AW289" i="13"/>
  <c r="AV289" i="13"/>
  <c r="AU289" i="13"/>
  <c r="AT289" i="13"/>
  <c r="AZ289" i="13" s="1"/>
  <c r="BF288" i="13"/>
  <c r="BE288" i="13"/>
  <c r="BD288" i="13"/>
  <c r="BC288" i="13"/>
  <c r="BB288" i="13"/>
  <c r="BA288" i="13"/>
  <c r="AZ288" i="13"/>
  <c r="AY288" i="13"/>
  <c r="AW288" i="13"/>
  <c r="AV288" i="13"/>
  <c r="AU288" i="13"/>
  <c r="AT288" i="13"/>
  <c r="AX288" i="13" s="1"/>
  <c r="BF287" i="13"/>
  <c r="BE287" i="13"/>
  <c r="BD287" i="13"/>
  <c r="BC287" i="13"/>
  <c r="BB287" i="13"/>
  <c r="BA287" i="13"/>
  <c r="AZ287" i="13"/>
  <c r="AY287" i="13"/>
  <c r="AW287" i="13"/>
  <c r="AV287" i="13"/>
  <c r="AU287" i="13"/>
  <c r="AT287" i="13"/>
  <c r="AX287" i="13" s="1"/>
  <c r="BF286" i="13"/>
  <c r="BE286" i="13"/>
  <c r="BD286" i="13"/>
  <c r="BC286" i="13"/>
  <c r="BB286" i="13"/>
  <c r="BA286" i="13"/>
  <c r="AZ286" i="13"/>
  <c r="AY286" i="13"/>
  <c r="AW286" i="13"/>
  <c r="AV286" i="13"/>
  <c r="AU286" i="13"/>
  <c r="AT286" i="13"/>
  <c r="AX286" i="13" s="1"/>
  <c r="BF285" i="13"/>
  <c r="BE285" i="13"/>
  <c r="BD285" i="13"/>
  <c r="BC285" i="13"/>
  <c r="BB285" i="13"/>
  <c r="AX285" i="13"/>
  <c r="AW285" i="13"/>
  <c r="AV285" i="13"/>
  <c r="AU285" i="13"/>
  <c r="AT285" i="13"/>
  <c r="BF284" i="13"/>
  <c r="BE284" i="13"/>
  <c r="BD284" i="13"/>
  <c r="BC284" i="13"/>
  <c r="BB284" i="13"/>
  <c r="BA284" i="13"/>
  <c r="AY284" i="13"/>
  <c r="AX284" i="13"/>
  <c r="AW284" i="13"/>
  <c r="AV284" i="13"/>
  <c r="AU284" i="13"/>
  <c r="AT284" i="13"/>
  <c r="AZ284" i="13" s="1"/>
  <c r="BF283" i="13"/>
  <c r="BE283" i="13"/>
  <c r="BD283" i="13"/>
  <c r="BC283" i="13"/>
  <c r="BB283" i="13"/>
  <c r="BA283" i="13"/>
  <c r="AZ283" i="13"/>
  <c r="AY283" i="13"/>
  <c r="AW283" i="13"/>
  <c r="AV283" i="13"/>
  <c r="AU283" i="13"/>
  <c r="AT283" i="13"/>
  <c r="AX283" i="13" s="1"/>
  <c r="BF282" i="13"/>
  <c r="BE282" i="13"/>
  <c r="BD282" i="13"/>
  <c r="BC282" i="13"/>
  <c r="BA282" i="13"/>
  <c r="AZ282" i="13"/>
  <c r="AX282" i="13"/>
  <c r="AW282" i="13"/>
  <c r="AV282" i="13"/>
  <c r="AU282" i="13"/>
  <c r="AT282" i="13"/>
  <c r="BB282" i="13" s="1"/>
  <c r="BF281" i="13"/>
  <c r="BE281" i="13"/>
  <c r="BD281" i="13"/>
  <c r="BC281" i="13"/>
  <c r="BB281" i="13"/>
  <c r="BA281" i="13"/>
  <c r="AZ281" i="13"/>
  <c r="AX281" i="13"/>
  <c r="AW281" i="13"/>
  <c r="AV281" i="13"/>
  <c r="AU281" i="13"/>
  <c r="AT281" i="13"/>
  <c r="AY281" i="13" s="1"/>
  <c r="BF280" i="13"/>
  <c r="BE280" i="13"/>
  <c r="BD280" i="13"/>
  <c r="BC280" i="13"/>
  <c r="BB280" i="13"/>
  <c r="BA280" i="13"/>
  <c r="AZ280" i="13"/>
  <c r="AX280" i="13"/>
  <c r="AW280" i="13"/>
  <c r="AV280" i="13"/>
  <c r="AU280" i="13"/>
  <c r="AT280" i="13"/>
  <c r="AY280" i="13" s="1"/>
  <c r="BF279" i="13"/>
  <c r="BE279" i="13"/>
  <c r="BD279" i="13"/>
  <c r="BC279" i="13"/>
  <c r="BB279" i="13"/>
  <c r="AX279" i="13"/>
  <c r="AW279" i="13"/>
  <c r="AV279" i="13"/>
  <c r="AU279" i="13"/>
  <c r="AT279" i="13"/>
  <c r="AZ279" i="13" s="1"/>
  <c r="BF278" i="13"/>
  <c r="BE278" i="13"/>
  <c r="BD278" i="13"/>
  <c r="BC278" i="13"/>
  <c r="BB278" i="13"/>
  <c r="BA278" i="13"/>
  <c r="AX278" i="13"/>
  <c r="AW278" i="13"/>
  <c r="AV278" i="13"/>
  <c r="AU278" i="13"/>
  <c r="AT278" i="13"/>
  <c r="AZ278" i="13" s="1"/>
  <c r="BF277" i="13"/>
  <c r="BE277" i="13"/>
  <c r="BD277" i="13"/>
  <c r="BC277" i="13"/>
  <c r="BB277" i="13"/>
  <c r="BA277" i="13"/>
  <c r="AY277" i="13"/>
  <c r="AX277" i="13"/>
  <c r="AW277" i="13"/>
  <c r="AV277" i="13"/>
  <c r="AU277" i="13"/>
  <c r="AT277" i="13"/>
  <c r="AZ277" i="13" s="1"/>
  <c r="BF276" i="13"/>
  <c r="BE276" i="13"/>
  <c r="BD276" i="13"/>
  <c r="BC276" i="13"/>
  <c r="BB276" i="13"/>
  <c r="BA276" i="13"/>
  <c r="AZ276" i="13"/>
  <c r="AY276" i="13"/>
  <c r="AW276" i="13"/>
  <c r="AV276" i="13"/>
  <c r="AU276" i="13"/>
  <c r="AT276" i="13"/>
  <c r="AX276" i="13" s="1"/>
  <c r="BF275" i="13"/>
  <c r="BE275" i="13"/>
  <c r="BD275" i="13"/>
  <c r="BC275" i="13"/>
  <c r="BB275" i="13"/>
  <c r="BA275" i="13"/>
  <c r="AY275" i="13"/>
  <c r="AX275" i="13"/>
  <c r="AW275" i="13"/>
  <c r="AV275" i="13"/>
  <c r="AU275" i="13"/>
  <c r="AT275" i="13"/>
  <c r="AZ275" i="13" s="1"/>
  <c r="BF274" i="13"/>
  <c r="BE274" i="13"/>
  <c r="BD274" i="13"/>
  <c r="BC274" i="13"/>
  <c r="BB274" i="13"/>
  <c r="BA274" i="13"/>
  <c r="AY274" i="13"/>
  <c r="AX274" i="13"/>
  <c r="AW274" i="13"/>
  <c r="AV274" i="13"/>
  <c r="AU274" i="13"/>
  <c r="AT274" i="13"/>
  <c r="AZ274" i="13" s="1"/>
  <c r="BF273" i="13"/>
  <c r="BE273" i="13"/>
  <c r="BD273" i="13"/>
  <c r="BC273" i="13"/>
  <c r="BB273" i="13"/>
  <c r="AZ273" i="13"/>
  <c r="AY273" i="13"/>
  <c r="AX273" i="13"/>
  <c r="AW273" i="13"/>
  <c r="AV273" i="13"/>
  <c r="AU273" i="13"/>
  <c r="AT273" i="13"/>
  <c r="BA273" i="13" s="1"/>
  <c r="BF272" i="13"/>
  <c r="BE272" i="13"/>
  <c r="BD272" i="13"/>
  <c r="BC272" i="13"/>
  <c r="BB272" i="13"/>
  <c r="BA272" i="13"/>
  <c r="AZ272" i="13"/>
  <c r="AY272" i="13"/>
  <c r="AW272" i="13"/>
  <c r="AV272" i="13"/>
  <c r="AU272" i="13"/>
  <c r="AT272" i="13"/>
  <c r="AX272" i="13" s="1"/>
  <c r="BF271" i="13"/>
  <c r="BE271" i="13"/>
  <c r="BD271" i="13"/>
  <c r="BC271" i="13"/>
  <c r="BB271" i="13"/>
  <c r="BA271" i="13"/>
  <c r="AY271" i="13"/>
  <c r="AX271" i="13"/>
  <c r="AW271" i="13"/>
  <c r="AV271" i="13"/>
  <c r="AU271" i="13"/>
  <c r="AT271" i="13"/>
  <c r="AZ271" i="13" s="1"/>
  <c r="BF270" i="13"/>
  <c r="BE270" i="13"/>
  <c r="BD270" i="13"/>
  <c r="BC270" i="13"/>
  <c r="BB270" i="13"/>
  <c r="BA270" i="13"/>
  <c r="AY270" i="13"/>
  <c r="AX270" i="13"/>
  <c r="AW270" i="13"/>
  <c r="AV270" i="13"/>
  <c r="AU270" i="13"/>
  <c r="AT270" i="13"/>
  <c r="AZ270" i="13" s="1"/>
  <c r="BF269" i="13"/>
  <c r="BE269" i="13"/>
  <c r="BD269" i="13"/>
  <c r="BC269" i="13"/>
  <c r="BB269" i="13"/>
  <c r="BA269" i="13"/>
  <c r="AZ269" i="13"/>
  <c r="AY269" i="13"/>
  <c r="AW269" i="13"/>
  <c r="AV269" i="13"/>
  <c r="AU269" i="13"/>
  <c r="AT269" i="13"/>
  <c r="AX269" i="13" s="1"/>
  <c r="BF268" i="13"/>
  <c r="BE268" i="13"/>
  <c r="BD268" i="13"/>
  <c r="BC268" i="13"/>
  <c r="BB268" i="13"/>
  <c r="BA268" i="13"/>
  <c r="AZ268" i="13"/>
  <c r="AX268" i="13"/>
  <c r="AW268" i="13"/>
  <c r="AV268" i="13"/>
  <c r="AU268" i="13"/>
  <c r="AT268" i="13"/>
  <c r="AY268" i="13" s="1"/>
  <c r="BF267" i="13"/>
  <c r="BE267" i="13"/>
  <c r="BD267" i="13"/>
  <c r="BC267" i="13"/>
  <c r="BB267" i="13"/>
  <c r="BA267" i="13"/>
  <c r="AZ267" i="13"/>
  <c r="AX267" i="13"/>
  <c r="AW267" i="13"/>
  <c r="AV267" i="13"/>
  <c r="AU267" i="13"/>
  <c r="AT267" i="13"/>
  <c r="AY267" i="13" s="1"/>
  <c r="BF266" i="13"/>
  <c r="BE266" i="13"/>
  <c r="BD266" i="13"/>
  <c r="BC266" i="13"/>
  <c r="BA266" i="13"/>
  <c r="AZ266" i="13"/>
  <c r="AY266" i="13"/>
  <c r="AX266" i="13"/>
  <c r="AW266" i="13"/>
  <c r="AV266" i="13"/>
  <c r="AU266" i="13"/>
  <c r="AT266" i="13"/>
  <c r="BB266" i="13" s="1"/>
  <c r="BF265" i="13"/>
  <c r="BE265" i="13"/>
  <c r="BD265" i="13"/>
  <c r="BC265" i="13"/>
  <c r="BB265" i="13"/>
  <c r="BA265" i="13"/>
  <c r="AZ265" i="13"/>
  <c r="AX265" i="13"/>
  <c r="AW265" i="13"/>
  <c r="AV265" i="13"/>
  <c r="AU265" i="13"/>
  <c r="AT265" i="13"/>
  <c r="AY265" i="13" s="1"/>
  <c r="BF264" i="13"/>
  <c r="BE264" i="13"/>
  <c r="BD264" i="13"/>
  <c r="BC264" i="13"/>
  <c r="BB264" i="13"/>
  <c r="BA264" i="13"/>
  <c r="AY264" i="13"/>
  <c r="AX264" i="13"/>
  <c r="AW264" i="13"/>
  <c r="AV264" i="13"/>
  <c r="AU264" i="13"/>
  <c r="AT264" i="13"/>
  <c r="AZ264" i="13" s="1"/>
  <c r="BF263" i="13"/>
  <c r="BE263" i="13"/>
  <c r="BD263" i="13"/>
  <c r="BC263" i="13"/>
  <c r="BB263" i="13"/>
  <c r="BA263" i="13"/>
  <c r="AZ263" i="13"/>
  <c r="AX263" i="13"/>
  <c r="AW263" i="13"/>
  <c r="AV263" i="13"/>
  <c r="AU263" i="13"/>
  <c r="AT263" i="13"/>
  <c r="AY263" i="13" s="1"/>
  <c r="BF262" i="13"/>
  <c r="BE262" i="13"/>
  <c r="BD262" i="13"/>
  <c r="BC262" i="13"/>
  <c r="BB262" i="13"/>
  <c r="BA262" i="13"/>
  <c r="AZ262" i="13"/>
  <c r="AY262" i="13"/>
  <c r="AX262" i="13"/>
  <c r="AW262" i="13"/>
  <c r="AV262" i="13"/>
  <c r="AU262" i="13"/>
  <c r="AT262" i="13"/>
  <c r="BF261" i="13"/>
  <c r="BE261" i="13"/>
  <c r="BD261" i="13"/>
  <c r="BC261" i="13"/>
  <c r="BB261" i="13"/>
  <c r="AZ261" i="13"/>
  <c r="AY261" i="13"/>
  <c r="AX261" i="13"/>
  <c r="AW261" i="13"/>
  <c r="AV261" i="13"/>
  <c r="AU261" i="13"/>
  <c r="AT261" i="13"/>
  <c r="BA261" i="13" s="1"/>
  <c r="BF260" i="13"/>
  <c r="BE260" i="13"/>
  <c r="AX260" i="13"/>
  <c r="AW260" i="13"/>
  <c r="AV260" i="13"/>
  <c r="AU260" i="13"/>
  <c r="AT260" i="13"/>
  <c r="AY260" i="13" s="1"/>
  <c r="BF259" i="13"/>
  <c r="BE259" i="13"/>
  <c r="BD259" i="13"/>
  <c r="BC259" i="13"/>
  <c r="BB259" i="13"/>
  <c r="AZ259" i="13"/>
  <c r="AY259" i="13"/>
  <c r="AX259" i="13"/>
  <c r="AW259" i="13"/>
  <c r="AV259" i="13"/>
  <c r="AU259" i="13"/>
  <c r="AT259" i="13"/>
  <c r="BA259" i="13" s="1"/>
  <c r="BF258" i="13"/>
  <c r="BE258" i="13"/>
  <c r="BD258" i="13"/>
  <c r="BC258" i="13"/>
  <c r="BB258" i="13"/>
  <c r="AZ258" i="13"/>
  <c r="AY258" i="13"/>
  <c r="AX258" i="13"/>
  <c r="AW258" i="13"/>
  <c r="AV258" i="13"/>
  <c r="AU258" i="13"/>
  <c r="AT258" i="13"/>
  <c r="BA258" i="13" s="1"/>
  <c r="BF257" i="13"/>
  <c r="BE257" i="13"/>
  <c r="BD257" i="13"/>
  <c r="BC257" i="13"/>
  <c r="BB257" i="13"/>
  <c r="BA257" i="13"/>
  <c r="AY257" i="13"/>
  <c r="AX257" i="13"/>
  <c r="AW257" i="13"/>
  <c r="AV257" i="13"/>
  <c r="AU257" i="13"/>
  <c r="AT257" i="13"/>
  <c r="AZ257" i="13" s="1"/>
  <c r="BF256" i="13"/>
  <c r="BE256" i="13"/>
  <c r="BD256" i="13"/>
  <c r="BC256" i="13"/>
  <c r="BB256" i="13"/>
  <c r="BA256" i="13"/>
  <c r="AY256" i="13"/>
  <c r="AX256" i="13"/>
  <c r="AW256" i="13"/>
  <c r="AV256" i="13"/>
  <c r="AU256" i="13"/>
  <c r="AT256" i="13"/>
  <c r="AZ256" i="13" s="1"/>
  <c r="BF255" i="13"/>
  <c r="BE255" i="13"/>
  <c r="BD255" i="13"/>
  <c r="BC255" i="13"/>
  <c r="BB255" i="13"/>
  <c r="BA255" i="13"/>
  <c r="AY255" i="13"/>
  <c r="AX255" i="13"/>
  <c r="AW255" i="13"/>
  <c r="AV255" i="13"/>
  <c r="AU255" i="13"/>
  <c r="AT255" i="13"/>
  <c r="AZ255" i="13" s="1"/>
  <c r="BF254" i="13"/>
  <c r="BE254" i="13"/>
  <c r="BD254" i="13"/>
  <c r="BC254" i="13"/>
  <c r="BB254" i="13"/>
  <c r="BA254" i="13"/>
  <c r="AZ254" i="13"/>
  <c r="AX254" i="13"/>
  <c r="AW254" i="13"/>
  <c r="AV254" i="13"/>
  <c r="AU254" i="13"/>
  <c r="AT254" i="13"/>
  <c r="AY254" i="13" s="1"/>
  <c r="BF253" i="13"/>
  <c r="BE253" i="13"/>
  <c r="BD253" i="13"/>
  <c r="BC253" i="13"/>
  <c r="BB253" i="13"/>
  <c r="BA253" i="13"/>
  <c r="AZ253" i="13"/>
  <c r="AX253" i="13"/>
  <c r="AW253" i="13"/>
  <c r="AV253" i="13"/>
  <c r="AU253" i="13"/>
  <c r="AT253" i="13"/>
  <c r="AY253" i="13" s="1"/>
  <c r="BF252" i="13"/>
  <c r="BE252" i="13"/>
  <c r="BD252" i="13"/>
  <c r="BC252" i="13"/>
  <c r="BB252" i="13"/>
  <c r="BA252" i="13"/>
  <c r="AY252" i="13"/>
  <c r="AX252" i="13"/>
  <c r="AW252" i="13"/>
  <c r="AV252" i="13"/>
  <c r="AU252" i="13"/>
  <c r="AT252" i="13"/>
  <c r="AZ252" i="13" s="1"/>
  <c r="BF251" i="13"/>
  <c r="BE251" i="13"/>
  <c r="BD251" i="13"/>
  <c r="BC251" i="13"/>
  <c r="BB251" i="13"/>
  <c r="BA251" i="13"/>
  <c r="AZ251" i="13"/>
  <c r="AY251" i="13"/>
  <c r="AW251" i="13"/>
  <c r="AV251" i="13"/>
  <c r="AU251" i="13"/>
  <c r="AT251" i="13"/>
  <c r="AX251" i="13" s="1"/>
  <c r="BF250" i="13"/>
  <c r="BE250" i="13"/>
  <c r="BD250" i="13"/>
  <c r="BC250" i="13"/>
  <c r="BB250" i="13"/>
  <c r="BA250" i="13"/>
  <c r="AZ250" i="13"/>
  <c r="AX250" i="13"/>
  <c r="AW250" i="13"/>
  <c r="AV250" i="13"/>
  <c r="AU250" i="13"/>
  <c r="AT250" i="13"/>
  <c r="AY250" i="13" s="1"/>
  <c r="BF249" i="13"/>
  <c r="BE249" i="13"/>
  <c r="BD249" i="13"/>
  <c r="BC249" i="13"/>
  <c r="BB249" i="13"/>
  <c r="BA249" i="13"/>
  <c r="AZ249" i="13"/>
  <c r="AX249" i="13"/>
  <c r="AW249" i="13"/>
  <c r="AV249" i="13"/>
  <c r="AU249" i="13"/>
  <c r="AT249" i="13"/>
  <c r="AY249" i="13" s="1"/>
  <c r="BF248" i="13"/>
  <c r="BE248" i="13"/>
  <c r="BD248" i="13"/>
  <c r="BC248" i="13"/>
  <c r="BB248" i="13"/>
  <c r="BA248" i="13"/>
  <c r="AZ248" i="13"/>
  <c r="AY248" i="13"/>
  <c r="AX248" i="13"/>
  <c r="AW248" i="13"/>
  <c r="AV248" i="13"/>
  <c r="AU248" i="13"/>
  <c r="AT248" i="13"/>
  <c r="BF247" i="13"/>
  <c r="BE247" i="13"/>
  <c r="BD247" i="13"/>
  <c r="BC247" i="13"/>
  <c r="BB247" i="13"/>
  <c r="BA247" i="13"/>
  <c r="AY247" i="13"/>
  <c r="AX247" i="13"/>
  <c r="AW247" i="13"/>
  <c r="AV247" i="13"/>
  <c r="AU247" i="13"/>
  <c r="AT247" i="13"/>
  <c r="AZ247" i="13" s="1"/>
  <c r="BF246" i="13"/>
  <c r="BE246" i="13"/>
  <c r="BD246" i="13"/>
  <c r="BC246" i="13"/>
  <c r="BB246" i="13"/>
  <c r="BA246" i="13"/>
  <c r="AY246" i="13"/>
  <c r="AX246" i="13"/>
  <c r="AW246" i="13"/>
  <c r="AV246" i="13"/>
  <c r="AU246" i="13"/>
  <c r="AT246" i="13"/>
  <c r="AZ246" i="13" s="1"/>
  <c r="BF245" i="13"/>
  <c r="BE245" i="13"/>
  <c r="BD245" i="13"/>
  <c r="BC245" i="13"/>
  <c r="BA245" i="13"/>
  <c r="AZ245" i="13"/>
  <c r="AY245" i="13"/>
  <c r="AX245" i="13"/>
  <c r="AW245" i="13"/>
  <c r="AV245" i="13"/>
  <c r="AU245" i="13"/>
  <c r="AT245" i="13"/>
  <c r="BB245" i="13" s="1"/>
  <c r="BF244" i="13"/>
  <c r="BE244" i="13"/>
  <c r="BD244" i="13"/>
  <c r="BC244" i="13"/>
  <c r="BB244" i="13"/>
  <c r="BA244" i="13"/>
  <c r="AY244" i="13"/>
  <c r="AX244" i="13"/>
  <c r="AW244" i="13"/>
  <c r="AV244" i="13"/>
  <c r="AU244" i="13"/>
  <c r="AT244" i="13"/>
  <c r="AZ244" i="13" s="1"/>
  <c r="BF243" i="13"/>
  <c r="BE243" i="13"/>
  <c r="BD243" i="13"/>
  <c r="BC243" i="13"/>
  <c r="BB243" i="13"/>
  <c r="BA243" i="13"/>
  <c r="AY243" i="13"/>
  <c r="AX243" i="13"/>
  <c r="AW243" i="13"/>
  <c r="AV243" i="13"/>
  <c r="AU243" i="13"/>
  <c r="AT243" i="13"/>
  <c r="AZ243" i="13" s="1"/>
  <c r="BF242" i="13"/>
  <c r="BE242" i="13"/>
  <c r="BD242" i="13"/>
  <c r="BC242" i="13"/>
  <c r="BB242" i="13"/>
  <c r="BA242" i="13"/>
  <c r="AY242" i="13"/>
  <c r="AX242" i="13"/>
  <c r="AW242" i="13"/>
  <c r="AV242" i="13"/>
  <c r="AU242" i="13"/>
  <c r="AT242" i="13"/>
  <c r="AZ242" i="13" s="1"/>
  <c r="BF241" i="13"/>
  <c r="BE241" i="13"/>
  <c r="BD241" i="13"/>
  <c r="BC241" i="13"/>
  <c r="BB241" i="13"/>
  <c r="BA241" i="13"/>
  <c r="AZ241" i="13"/>
  <c r="AX241" i="13"/>
  <c r="AW241" i="13"/>
  <c r="AV241" i="13"/>
  <c r="AU241" i="13"/>
  <c r="AT241" i="13"/>
  <c r="AY241" i="13" s="1"/>
  <c r="BF240" i="13"/>
  <c r="BE240" i="13"/>
  <c r="BD240" i="13"/>
  <c r="BC240" i="13"/>
  <c r="BB240" i="13"/>
  <c r="BA240" i="13"/>
  <c r="AZ240" i="13"/>
  <c r="AX240" i="13"/>
  <c r="AW240" i="13"/>
  <c r="AV240" i="13"/>
  <c r="AU240" i="13"/>
  <c r="AT240" i="13"/>
  <c r="AY240" i="13" s="1"/>
  <c r="BF239" i="13"/>
  <c r="BE239" i="13"/>
  <c r="BD239" i="13"/>
  <c r="BC239" i="13"/>
  <c r="BB239" i="13"/>
  <c r="AZ239" i="13"/>
  <c r="AY239" i="13"/>
  <c r="AX239" i="13"/>
  <c r="AW239" i="13"/>
  <c r="AV239" i="13"/>
  <c r="AU239" i="13"/>
  <c r="AT239" i="13"/>
  <c r="BA239" i="13" s="1"/>
  <c r="BF238" i="13"/>
  <c r="BE238" i="13"/>
  <c r="BD238" i="13"/>
  <c r="BC238" i="13"/>
  <c r="BB238" i="13"/>
  <c r="AZ238" i="13"/>
  <c r="AY238" i="13"/>
  <c r="AX238" i="13"/>
  <c r="AW238" i="13"/>
  <c r="AV238" i="13"/>
  <c r="AU238" i="13"/>
  <c r="AT238" i="13"/>
  <c r="BA238" i="13" s="1"/>
  <c r="BF237" i="13"/>
  <c r="BE237" i="13"/>
  <c r="BD237" i="13"/>
  <c r="BC237" i="13"/>
  <c r="BB237" i="13"/>
  <c r="BA237" i="13"/>
  <c r="AY237" i="13"/>
  <c r="AX237" i="13"/>
  <c r="AW237" i="13"/>
  <c r="AV237" i="13"/>
  <c r="AU237" i="13"/>
  <c r="AT237" i="13"/>
  <c r="AZ237" i="13" s="1"/>
  <c r="BF236" i="13"/>
  <c r="BE236" i="13"/>
  <c r="BD236" i="13"/>
  <c r="BC236" i="13"/>
  <c r="BB236" i="13"/>
  <c r="BA236" i="13"/>
  <c r="AZ236" i="13"/>
  <c r="AY236" i="13"/>
  <c r="AX236" i="13"/>
  <c r="AW236" i="13"/>
  <c r="AV236" i="13"/>
  <c r="AU236" i="13"/>
  <c r="AT236" i="13"/>
  <c r="BF235" i="13"/>
  <c r="BE235" i="13"/>
  <c r="BD235" i="13"/>
  <c r="BC235" i="13"/>
  <c r="BB235" i="13"/>
  <c r="BA235" i="13"/>
  <c r="AY235" i="13"/>
  <c r="AX235" i="13"/>
  <c r="AW235" i="13"/>
  <c r="AV235" i="13"/>
  <c r="AU235" i="13"/>
  <c r="AT235" i="13"/>
  <c r="AZ235" i="13" s="1"/>
  <c r="BF234" i="13"/>
  <c r="BE234" i="13"/>
  <c r="BD234" i="13"/>
  <c r="BC234" i="13"/>
  <c r="BB234" i="13"/>
  <c r="BA234" i="13"/>
  <c r="AZ234" i="13"/>
  <c r="AY234" i="13"/>
  <c r="AX234" i="13"/>
  <c r="AW234" i="13"/>
  <c r="AV234" i="13"/>
  <c r="AU234" i="13"/>
  <c r="AT234" i="13"/>
  <c r="BF233" i="13"/>
  <c r="BE233" i="13"/>
  <c r="BD233" i="13"/>
  <c r="BC233" i="13"/>
  <c r="BB233" i="13"/>
  <c r="BA233" i="13"/>
  <c r="AY233" i="13"/>
  <c r="AX233" i="13"/>
  <c r="AW233" i="13"/>
  <c r="AV233" i="13"/>
  <c r="AU233" i="13"/>
  <c r="AT233" i="13"/>
  <c r="AZ233" i="13" s="1"/>
  <c r="BF232" i="13"/>
  <c r="BE232" i="13"/>
  <c r="BD232" i="13"/>
  <c r="BC232" i="13"/>
  <c r="BB232" i="13"/>
  <c r="BA232" i="13"/>
  <c r="AZ232" i="13"/>
  <c r="AX232" i="13"/>
  <c r="AW232" i="13"/>
  <c r="AV232" i="13"/>
  <c r="AU232" i="13"/>
  <c r="AT232" i="13"/>
  <c r="AY232" i="13" s="1"/>
  <c r="BF231" i="13"/>
  <c r="BE231" i="13"/>
  <c r="BD231" i="13"/>
  <c r="BC231" i="13"/>
  <c r="BB231" i="13"/>
  <c r="BA231" i="13"/>
  <c r="AZ231" i="13"/>
  <c r="AY231" i="13"/>
  <c r="AW231" i="13"/>
  <c r="AV231" i="13"/>
  <c r="AU231" i="13"/>
  <c r="AT231" i="13"/>
  <c r="AX231" i="13" s="1"/>
  <c r="AZ230" i="13"/>
  <c r="AY230" i="13"/>
  <c r="AX230" i="13"/>
  <c r="AW230" i="13"/>
  <c r="AV230" i="13"/>
  <c r="AU230" i="13"/>
  <c r="AT230" i="13"/>
  <c r="BB230" i="13" s="1"/>
  <c r="BF229" i="13"/>
  <c r="BE229" i="13"/>
  <c r="BD229" i="13"/>
  <c r="BC229" i="13"/>
  <c r="BB229" i="13"/>
  <c r="BA229" i="13"/>
  <c r="AZ229" i="13"/>
  <c r="AX229" i="13"/>
  <c r="AW229" i="13"/>
  <c r="AV229" i="13"/>
  <c r="AU229" i="13"/>
  <c r="AT229" i="13"/>
  <c r="AY229" i="13" s="1"/>
  <c r="BF228" i="13"/>
  <c r="BE228" i="13"/>
  <c r="BD228" i="13"/>
  <c r="BC228" i="13"/>
  <c r="BA228" i="13"/>
  <c r="AZ228" i="13"/>
  <c r="AY228" i="13"/>
  <c r="AX228" i="13"/>
  <c r="AW228" i="13"/>
  <c r="AV228" i="13"/>
  <c r="AU228" i="13"/>
  <c r="AT228" i="13"/>
  <c r="BB228" i="13" s="1"/>
  <c r="BF227" i="13"/>
  <c r="BE227" i="13"/>
  <c r="BD227" i="13"/>
  <c r="BC227" i="13"/>
  <c r="BB227" i="13"/>
  <c r="BA227" i="13"/>
  <c r="AY227" i="13"/>
  <c r="AX227" i="13"/>
  <c r="AW227" i="13"/>
  <c r="AV227" i="13"/>
  <c r="AU227" i="13"/>
  <c r="AT227" i="13"/>
  <c r="AZ227" i="13" s="1"/>
  <c r="BF226" i="13"/>
  <c r="BE226" i="13"/>
  <c r="BD226" i="13"/>
  <c r="BC226" i="13"/>
  <c r="BB226" i="13"/>
  <c r="BA226" i="13"/>
  <c r="AY226" i="13"/>
  <c r="AX226" i="13"/>
  <c r="AW226" i="13"/>
  <c r="AV226" i="13"/>
  <c r="AU226" i="13"/>
  <c r="AT226" i="13"/>
  <c r="AZ226" i="13" s="1"/>
  <c r="BF225" i="13"/>
  <c r="BE225" i="13"/>
  <c r="BD225" i="13"/>
  <c r="BC225" i="13"/>
  <c r="BB225" i="13"/>
  <c r="BA225" i="13"/>
  <c r="AY225" i="13"/>
  <c r="AX225" i="13"/>
  <c r="AW225" i="13"/>
  <c r="AV225" i="13"/>
  <c r="AU225" i="13"/>
  <c r="AT225" i="13"/>
  <c r="AZ225" i="13" s="1"/>
  <c r="BF224" i="13"/>
  <c r="BE224" i="13"/>
  <c r="BD224" i="13"/>
  <c r="BC224" i="13"/>
  <c r="BB224" i="13"/>
  <c r="BA224" i="13"/>
  <c r="AZ224" i="13"/>
  <c r="AY224" i="13"/>
  <c r="AX224" i="13"/>
  <c r="AW224" i="13"/>
  <c r="AV224" i="13"/>
  <c r="AU224" i="13"/>
  <c r="AT224" i="13"/>
  <c r="BF223" i="13"/>
  <c r="BE223" i="13"/>
  <c r="BD223" i="13"/>
  <c r="BC223" i="13"/>
  <c r="BB223" i="13"/>
  <c r="BA223" i="13"/>
  <c r="AY223" i="13"/>
  <c r="AX223" i="13"/>
  <c r="AW223" i="13"/>
  <c r="AV223" i="13"/>
  <c r="AU223" i="13"/>
  <c r="AT223" i="13"/>
  <c r="AZ223" i="13" s="1"/>
  <c r="BF222" i="13"/>
  <c r="BE222" i="13"/>
  <c r="BD222" i="13"/>
  <c r="BC222" i="13"/>
  <c r="BB222" i="13"/>
  <c r="BA222" i="13"/>
  <c r="AZ222" i="13"/>
  <c r="AX222" i="13"/>
  <c r="AW222" i="13"/>
  <c r="AV222" i="13"/>
  <c r="AU222" i="13"/>
  <c r="AT222" i="13"/>
  <c r="AY222" i="13" s="1"/>
  <c r="BF221" i="13"/>
  <c r="BE221" i="13"/>
  <c r="BD221" i="13"/>
  <c r="BC221" i="13"/>
  <c r="BB221" i="13"/>
  <c r="AZ221" i="13"/>
  <c r="AY221" i="13"/>
  <c r="AX221" i="13"/>
  <c r="AW221" i="13"/>
  <c r="AV221" i="13"/>
  <c r="AU221" i="13"/>
  <c r="AT221" i="13"/>
  <c r="BA221" i="13" s="1"/>
  <c r="BF220" i="13"/>
  <c r="BE220" i="13"/>
  <c r="BD220" i="13"/>
  <c r="AY220" i="13"/>
  <c r="AX220" i="13"/>
  <c r="AW220" i="13"/>
  <c r="AV220" i="13"/>
  <c r="AU220" i="13"/>
  <c r="AT220" i="13"/>
  <c r="AZ220" i="13" s="1"/>
  <c r="AZ219" i="13"/>
  <c r="AX219" i="13"/>
  <c r="AW219" i="13"/>
  <c r="AV219" i="13"/>
  <c r="AU219" i="13"/>
  <c r="AT219" i="13"/>
  <c r="BB219" i="13" s="1"/>
  <c r="BF218" i="13"/>
  <c r="BE218" i="13"/>
  <c r="BD218" i="13"/>
  <c r="BC218" i="13"/>
  <c r="BB218" i="13"/>
  <c r="BA218" i="13"/>
  <c r="AY218" i="13"/>
  <c r="AX218" i="13"/>
  <c r="AW218" i="13"/>
  <c r="AV218" i="13"/>
  <c r="AU218" i="13"/>
  <c r="AT218" i="13"/>
  <c r="AZ218" i="13" s="1"/>
  <c r="BF217" i="13"/>
  <c r="BE217" i="13"/>
  <c r="BD217" i="13"/>
  <c r="BC217" i="13"/>
  <c r="BB217" i="13"/>
  <c r="BA217" i="13"/>
  <c r="AY217" i="13"/>
  <c r="AX217" i="13"/>
  <c r="AW217" i="13"/>
  <c r="AV217" i="13"/>
  <c r="AU217" i="13"/>
  <c r="AT217" i="13"/>
  <c r="AZ217" i="13" s="1"/>
  <c r="BF216" i="13"/>
  <c r="BE216" i="13"/>
  <c r="BD216" i="13"/>
  <c r="BC216" i="13"/>
  <c r="BB216" i="13"/>
  <c r="BA216" i="13"/>
  <c r="AY216" i="13"/>
  <c r="AX216" i="13"/>
  <c r="AW216" i="13"/>
  <c r="AV216" i="13"/>
  <c r="AU216" i="13"/>
  <c r="AT216" i="13"/>
  <c r="AZ216" i="13" s="1"/>
  <c r="AT215" i="13"/>
  <c r="BF214" i="13"/>
  <c r="BE214" i="13"/>
  <c r="BD214" i="13"/>
  <c r="BC214" i="13"/>
  <c r="BB214" i="13"/>
  <c r="BA214" i="13"/>
  <c r="AZ214" i="13"/>
  <c r="AY214" i="13"/>
  <c r="AT214" i="13"/>
  <c r="AX213" i="13"/>
  <c r="AW213" i="13"/>
  <c r="AV213" i="13"/>
  <c r="AU213" i="13"/>
  <c r="AT213" i="13"/>
  <c r="AZ213" i="13" s="1"/>
  <c r="BF212" i="13"/>
  <c r="BE212" i="13"/>
  <c r="BD212" i="13"/>
  <c r="BC212" i="13"/>
  <c r="BB212" i="13"/>
  <c r="AZ212" i="13"/>
  <c r="AY212" i="13"/>
  <c r="AX212" i="13"/>
  <c r="AW212" i="13"/>
  <c r="AV212" i="13"/>
  <c r="AU212" i="13"/>
  <c r="AT212" i="13"/>
  <c r="BA212" i="13" s="1"/>
  <c r="BF211" i="13"/>
  <c r="BE211" i="13"/>
  <c r="BC211" i="13"/>
  <c r="BB211" i="13"/>
  <c r="BA211" i="13"/>
  <c r="AZ211" i="13"/>
  <c r="AY211" i="13"/>
  <c r="AX211" i="13"/>
  <c r="AW211" i="13"/>
  <c r="AV211" i="13"/>
  <c r="AU211" i="13"/>
  <c r="AT211" i="13"/>
  <c r="BD211" i="13" s="1"/>
  <c r="BF210" i="13"/>
  <c r="BE210" i="13"/>
  <c r="BD210" i="13"/>
  <c r="BB210" i="13"/>
  <c r="BA210" i="13"/>
  <c r="AZ210" i="13"/>
  <c r="AY210" i="13"/>
  <c r="AX210" i="13"/>
  <c r="AW210" i="13"/>
  <c r="AV210" i="13"/>
  <c r="AU210" i="13"/>
  <c r="AT210" i="13"/>
  <c r="BC210" i="13" s="1"/>
  <c r="AT209" i="13"/>
  <c r="AT208" i="13"/>
  <c r="BF208" i="13" s="1"/>
  <c r="BF207" i="13"/>
  <c r="BE207" i="13"/>
  <c r="BD207" i="13"/>
  <c r="BC207" i="13"/>
  <c r="BB207" i="13"/>
  <c r="BA207" i="13"/>
  <c r="AY207" i="13"/>
  <c r="AX207" i="13"/>
  <c r="AW207" i="13"/>
  <c r="AV207" i="13"/>
  <c r="AU207" i="13"/>
  <c r="AT207" i="13"/>
  <c r="AZ207" i="13" s="1"/>
  <c r="AY206" i="13"/>
  <c r="AX206" i="13"/>
  <c r="AW206" i="13"/>
  <c r="AV206" i="13"/>
  <c r="AT206" i="13"/>
  <c r="BF206" i="13" s="1"/>
  <c r="AX205" i="13"/>
  <c r="AW205" i="13"/>
  <c r="AV205" i="13"/>
  <c r="AU205" i="13"/>
  <c r="AT205" i="13"/>
  <c r="AZ205" i="13" s="1"/>
  <c r="BF204" i="13"/>
  <c r="BE204" i="13"/>
  <c r="BD204" i="13"/>
  <c r="BC204" i="13"/>
  <c r="BB204" i="13"/>
  <c r="BA204" i="13"/>
  <c r="AY204" i="13"/>
  <c r="AW204" i="13"/>
  <c r="AV204" i="13"/>
  <c r="AU204" i="13"/>
  <c r="AT204" i="13"/>
  <c r="AZ204" i="13" s="1"/>
  <c r="BE203" i="13"/>
  <c r="BD203" i="13"/>
  <c r="BC203" i="13"/>
  <c r="BB203" i="13"/>
  <c r="BA203" i="13"/>
  <c r="AY203" i="13"/>
  <c r="AX203" i="13"/>
  <c r="AW203" i="13"/>
  <c r="AV203" i="13"/>
  <c r="AU203" i="13"/>
  <c r="AT203" i="13"/>
  <c r="BF203" i="13" s="1"/>
  <c r="BF202" i="13"/>
  <c r="BE202" i="13"/>
  <c r="BD202" i="13"/>
  <c r="BC202" i="13"/>
  <c r="BB202" i="13"/>
  <c r="AZ202" i="13"/>
  <c r="AY202" i="13"/>
  <c r="AX202" i="13"/>
  <c r="AW202" i="13"/>
  <c r="AV202" i="13"/>
  <c r="AU202" i="13"/>
  <c r="AT202" i="13"/>
  <c r="BA202" i="13" s="1"/>
  <c r="BE201" i="13"/>
  <c r="BD201" i="13"/>
  <c r="BC201" i="13"/>
  <c r="BB201" i="13"/>
  <c r="BA201" i="13"/>
  <c r="AZ201" i="13"/>
  <c r="AY201" i="13"/>
  <c r="AX201" i="13"/>
  <c r="AW201" i="13"/>
  <c r="AV201" i="13"/>
  <c r="AU201" i="13"/>
  <c r="AT201" i="13"/>
  <c r="BF201" i="13" s="1"/>
  <c r="BF200" i="13"/>
  <c r="BE200" i="13"/>
  <c r="BD200" i="13"/>
  <c r="BC200" i="13"/>
  <c r="BB200" i="13"/>
  <c r="AZ200" i="13"/>
  <c r="AY200" i="13"/>
  <c r="AX200" i="13"/>
  <c r="AW200" i="13"/>
  <c r="AV200" i="13"/>
  <c r="AU200" i="13"/>
  <c r="AT200" i="13"/>
  <c r="BA200" i="13" s="1"/>
  <c r="BF199" i="13"/>
  <c r="BD199" i="13"/>
  <c r="BC199" i="13"/>
  <c r="BB199" i="13"/>
  <c r="BA199" i="13"/>
  <c r="AZ199" i="13"/>
  <c r="AY199" i="13"/>
  <c r="AX199" i="13"/>
  <c r="AW199" i="13"/>
  <c r="AV199" i="13"/>
  <c r="AU199" i="13"/>
  <c r="AT199" i="13"/>
  <c r="BE199" i="13" s="1"/>
  <c r="BE198" i="13"/>
  <c r="BD198" i="13"/>
  <c r="BC198" i="13"/>
  <c r="BA198" i="13"/>
  <c r="AZ198" i="13"/>
  <c r="AY198" i="13"/>
  <c r="AW198" i="13"/>
  <c r="AV198" i="13"/>
  <c r="AU198" i="13"/>
  <c r="AT198" i="13"/>
  <c r="BF198" i="13" s="1"/>
  <c r="BF197" i="13"/>
  <c r="BE197" i="13"/>
  <c r="BD197" i="13"/>
  <c r="BC197" i="13"/>
  <c r="BB197" i="13"/>
  <c r="AZ197" i="13"/>
  <c r="AY197" i="13"/>
  <c r="AX197" i="13"/>
  <c r="AW197" i="13"/>
  <c r="AV197" i="13"/>
  <c r="AU197" i="13"/>
  <c r="AT197" i="13"/>
  <c r="BA197" i="13" s="1"/>
  <c r="BF196" i="13"/>
  <c r="BE196" i="13"/>
  <c r="BD196" i="13"/>
  <c r="BC196" i="13"/>
  <c r="BB196" i="13"/>
  <c r="BA196" i="13"/>
  <c r="AZ196" i="13"/>
  <c r="AY196" i="13"/>
  <c r="AX196" i="13"/>
  <c r="AW196" i="13"/>
  <c r="AV196" i="13"/>
  <c r="AU196" i="13"/>
  <c r="AT196" i="13"/>
  <c r="BD195" i="13"/>
  <c r="BC195" i="13"/>
  <c r="BB195" i="13"/>
  <c r="BA195" i="13"/>
  <c r="AZ195" i="13"/>
  <c r="AY195" i="13"/>
  <c r="AX195" i="13"/>
  <c r="AW195" i="13"/>
  <c r="AV195" i="13"/>
  <c r="AU195" i="13"/>
  <c r="AT195" i="13"/>
  <c r="BF195" i="13" s="1"/>
  <c r="BD194" i="13"/>
  <c r="BC194" i="13"/>
  <c r="BB194" i="13"/>
  <c r="BA194" i="13"/>
  <c r="AZ194" i="13"/>
  <c r="AY194" i="13"/>
  <c r="AX194" i="13"/>
  <c r="AW194" i="13"/>
  <c r="AV194" i="13"/>
  <c r="AU194" i="13"/>
  <c r="AT194" i="13"/>
  <c r="BE194" i="13" s="1"/>
  <c r="BF193" i="13"/>
  <c r="BE193" i="13"/>
  <c r="BD193" i="13"/>
  <c r="BC193" i="13"/>
  <c r="BB193" i="13"/>
  <c r="BA193" i="13"/>
  <c r="AY193" i="13"/>
  <c r="AX193" i="13"/>
  <c r="AW193" i="13"/>
  <c r="AV193" i="13"/>
  <c r="AU193" i="13"/>
  <c r="AT193" i="13"/>
  <c r="AZ193" i="13" s="1"/>
  <c r="BF192" i="13"/>
  <c r="BE192" i="13"/>
  <c r="BD192" i="13"/>
  <c r="BC192" i="13"/>
  <c r="BB192" i="13"/>
  <c r="BA192" i="13"/>
  <c r="AY192" i="13"/>
  <c r="AX192" i="13"/>
  <c r="AW192" i="13"/>
  <c r="AV192" i="13"/>
  <c r="AU192" i="13"/>
  <c r="AT192" i="13"/>
  <c r="AZ192" i="13" s="1"/>
  <c r="BE191" i="13"/>
  <c r="BC191" i="13"/>
  <c r="BA191" i="13"/>
  <c r="AY191" i="13"/>
  <c r="AX191" i="13"/>
  <c r="AW191" i="13"/>
  <c r="AV191" i="13"/>
  <c r="AU191" i="13"/>
  <c r="AT191" i="13"/>
  <c r="BF191" i="13" s="1"/>
  <c r="BF190" i="13"/>
  <c r="BE190" i="13"/>
  <c r="BD190" i="13"/>
  <c r="BC190" i="13"/>
  <c r="BB190" i="13"/>
  <c r="BA190" i="13"/>
  <c r="AY190" i="13"/>
  <c r="AX190" i="13"/>
  <c r="AW190" i="13"/>
  <c r="AV190" i="13"/>
  <c r="AU190" i="13"/>
  <c r="AT190" i="13"/>
  <c r="AZ190" i="13" s="1"/>
  <c r="BF189" i="13"/>
  <c r="BD189" i="13"/>
  <c r="BC189" i="13"/>
  <c r="BA189" i="13"/>
  <c r="AZ189" i="13"/>
  <c r="AX189" i="13"/>
  <c r="AW189" i="13"/>
  <c r="AV189" i="13"/>
  <c r="AU189" i="13"/>
  <c r="AT189" i="13"/>
  <c r="BB189" i="13" s="1"/>
  <c r="BF188" i="13"/>
  <c r="BE188" i="13"/>
  <c r="BD188" i="13"/>
  <c r="BC188" i="13"/>
  <c r="BB188" i="13"/>
  <c r="AZ188" i="13"/>
  <c r="AY188" i="13"/>
  <c r="AX188" i="13"/>
  <c r="AW188" i="13"/>
  <c r="AV188" i="13"/>
  <c r="AU188" i="13"/>
  <c r="AT188" i="13"/>
  <c r="BA188" i="13" s="1"/>
  <c r="BF187" i="13"/>
  <c r="BE187" i="13"/>
  <c r="BD187" i="13"/>
  <c r="BC187" i="13"/>
  <c r="BA187" i="13"/>
  <c r="AZ187" i="13"/>
  <c r="AY187" i="13"/>
  <c r="AX187" i="13"/>
  <c r="AW187" i="13"/>
  <c r="AV187" i="13"/>
  <c r="AU187" i="13"/>
  <c r="AT187" i="13"/>
  <c r="BB187" i="13" s="1"/>
  <c r="AT186" i="13"/>
  <c r="BE186" i="13" s="1"/>
  <c r="AU185" i="13"/>
  <c r="AT185" i="13"/>
  <c r="BC185" i="13" s="1"/>
  <c r="AU184" i="13"/>
  <c r="AT184" i="13"/>
  <c r="BB184" i="13" s="1"/>
  <c r="BD183" i="13"/>
  <c r="BC183" i="13"/>
  <c r="AW183" i="13"/>
  <c r="AU183" i="13"/>
  <c r="AT183" i="13"/>
  <c r="AV183" i="13" s="1"/>
  <c r="AU182" i="13"/>
  <c r="AT182" i="13"/>
  <c r="AZ182" i="13" s="1"/>
  <c r="AU181" i="13"/>
  <c r="AT181" i="13"/>
  <c r="BA181" i="13" s="1"/>
  <c r="AU180" i="13"/>
  <c r="AT180" i="13"/>
  <c r="BA180" i="13" s="1"/>
  <c r="AU179" i="13"/>
  <c r="AT179" i="13"/>
  <c r="AU178" i="13"/>
  <c r="AT178" i="13"/>
  <c r="BC178" i="13" s="1"/>
  <c r="BD177" i="13"/>
  <c r="AU177" i="13"/>
  <c r="AT177" i="13"/>
  <c r="BC177" i="13" s="1"/>
  <c r="BF176" i="13"/>
  <c r="BE176" i="13"/>
  <c r="AZ176" i="13"/>
  <c r="AY176" i="13"/>
  <c r="AX176" i="13"/>
  <c r="AW176" i="13"/>
  <c r="AV176" i="13"/>
  <c r="AU176" i="13"/>
  <c r="AT176" i="13"/>
  <c r="BA176" i="13" s="1"/>
  <c r="AU175" i="13"/>
  <c r="AT175" i="13"/>
  <c r="BE175" i="13" s="1"/>
  <c r="AU174" i="13"/>
  <c r="AT174" i="13"/>
  <c r="AU173" i="13"/>
  <c r="AT173" i="13"/>
  <c r="BE173" i="13" s="1"/>
  <c r="BB172" i="13"/>
  <c r="AZ172" i="13"/>
  <c r="AU172" i="13"/>
  <c r="AT172" i="13"/>
  <c r="BF172" i="13" s="1"/>
  <c r="AZ171" i="13"/>
  <c r="AX171" i="13"/>
  <c r="AU171" i="13"/>
  <c r="AT171" i="13"/>
  <c r="BE171" i="13" s="1"/>
  <c r="AU170" i="13"/>
  <c r="AT170" i="13"/>
  <c r="BC170" i="13" s="1"/>
  <c r="AU169" i="13"/>
  <c r="AT169" i="13"/>
  <c r="BD169" i="13" s="1"/>
  <c r="AU168" i="13"/>
  <c r="AT168" i="13"/>
  <c r="BE168" i="13" s="1"/>
  <c r="AU167" i="13"/>
  <c r="AT167" i="13"/>
  <c r="AZ167" i="13" s="1"/>
  <c r="AU166" i="13"/>
  <c r="AT166" i="13"/>
  <c r="AZ166" i="13" s="1"/>
  <c r="AU165" i="13"/>
  <c r="AT165" i="13"/>
  <c r="AZ165" i="13" s="1"/>
  <c r="BC164" i="13"/>
  <c r="AU164" i="13"/>
  <c r="AT164" i="13"/>
  <c r="BF164" i="13" s="1"/>
  <c r="AU163" i="13"/>
  <c r="AT163" i="13"/>
  <c r="AY163" i="13" s="1"/>
  <c r="BF162" i="13"/>
  <c r="BE162" i="13"/>
  <c r="AZ162" i="13"/>
  <c r="AY162" i="13"/>
  <c r="AX162" i="13"/>
  <c r="AW162" i="13"/>
  <c r="AV162" i="13"/>
  <c r="AU162" i="13"/>
  <c r="AT162" i="13"/>
  <c r="AU161" i="13"/>
  <c r="AT161" i="13"/>
  <c r="BA161" i="13" s="1"/>
  <c r="AU160" i="13"/>
  <c r="AT160" i="13"/>
  <c r="BB160" i="13" s="1"/>
  <c r="AU159" i="13"/>
  <c r="AT159" i="13"/>
  <c r="BA159" i="13" s="1"/>
  <c r="AU158" i="13"/>
  <c r="AT158" i="13"/>
  <c r="BF158" i="13" s="1"/>
  <c r="AU157" i="13"/>
  <c r="AT157" i="13"/>
  <c r="AU156" i="13"/>
  <c r="AT156" i="13"/>
  <c r="AV156" i="13" s="1"/>
  <c r="AU155" i="13"/>
  <c r="AT155" i="13"/>
  <c r="BF155" i="13" s="1"/>
  <c r="AU154" i="13"/>
  <c r="AT154" i="13"/>
  <c r="BE154" i="13" s="1"/>
  <c r="AU153" i="13"/>
  <c r="AT153" i="13"/>
  <c r="BC153" i="13" s="1"/>
  <c r="AU152" i="13"/>
  <c r="AT152" i="13"/>
  <c r="BF152" i="13" s="1"/>
  <c r="BC151" i="13"/>
  <c r="AU151" i="13"/>
  <c r="AT151" i="13"/>
  <c r="BA151" i="13" s="1"/>
  <c r="AU150" i="13"/>
  <c r="AT150" i="13"/>
  <c r="AY150" i="13" s="1"/>
  <c r="AU149" i="13"/>
  <c r="AT149" i="13"/>
  <c r="AV149" i="13" s="1"/>
  <c r="AU148" i="13"/>
  <c r="AT148" i="13"/>
  <c r="AU147" i="13"/>
  <c r="AT147" i="13"/>
  <c r="AU146" i="13"/>
  <c r="AT146" i="13"/>
  <c r="BE146" i="13" s="1"/>
  <c r="AU145" i="13"/>
  <c r="AT145" i="13"/>
  <c r="BC145" i="13" s="1"/>
  <c r="AU144" i="13"/>
  <c r="AT144" i="13"/>
  <c r="BE144" i="13" s="1"/>
  <c r="AU143" i="13"/>
  <c r="AT143" i="13"/>
  <c r="BA143" i="13" s="1"/>
  <c r="AU142" i="13"/>
  <c r="AT142" i="13"/>
  <c r="BE142" i="13" s="1"/>
  <c r="AU141" i="13"/>
  <c r="AT141" i="13"/>
  <c r="BC141" i="13" s="1"/>
  <c r="AU140" i="13"/>
  <c r="AT140" i="13"/>
  <c r="BF140" i="13" s="1"/>
  <c r="AU139" i="13"/>
  <c r="AT139" i="13"/>
  <c r="BA139" i="13" s="1"/>
  <c r="AU138" i="13"/>
  <c r="AT138" i="13"/>
  <c r="BF137" i="13"/>
  <c r="BE137" i="13"/>
  <c r="AZ137" i="13"/>
  <c r="AY137" i="13"/>
  <c r="AX137" i="13"/>
  <c r="AW137" i="13"/>
  <c r="AV137" i="13"/>
  <c r="AU137" i="13"/>
  <c r="AT137" i="13"/>
  <c r="BC137" i="13" s="1"/>
  <c r="BF136" i="13"/>
  <c r="BE136" i="13"/>
  <c r="AZ136" i="13"/>
  <c r="AY136" i="13"/>
  <c r="AX136" i="13"/>
  <c r="AW136" i="13"/>
  <c r="AV136" i="13"/>
  <c r="AU136" i="13"/>
  <c r="AT136" i="13"/>
  <c r="AU135" i="13"/>
  <c r="AT135" i="13"/>
  <c r="BF135" i="13" s="1"/>
  <c r="AY134" i="13"/>
  <c r="AX134" i="13"/>
  <c r="AW134" i="13"/>
  <c r="AV134" i="13"/>
  <c r="AU134" i="13"/>
  <c r="AT134" i="13"/>
  <c r="BF134" i="13" s="1"/>
  <c r="BF133" i="13"/>
  <c r="BE133" i="13"/>
  <c r="BD133" i="13"/>
  <c r="BC133" i="13"/>
  <c r="BB133" i="13"/>
  <c r="BA133" i="13"/>
  <c r="AZ133" i="13"/>
  <c r="AY133" i="13"/>
  <c r="AX133" i="13"/>
  <c r="AT133" i="13"/>
  <c r="AW133" i="13" s="1"/>
  <c r="BE132" i="13"/>
  <c r="BD132" i="13"/>
  <c r="BC132" i="13"/>
  <c r="BB132" i="13"/>
  <c r="BA132" i="13"/>
  <c r="AZ132" i="13"/>
  <c r="AY132" i="13"/>
  <c r="AW132" i="13"/>
  <c r="AV132" i="13"/>
  <c r="AU132" i="13"/>
  <c r="AT132" i="13"/>
  <c r="BF131" i="13"/>
  <c r="BE131" i="13"/>
  <c r="BD131" i="13"/>
  <c r="BC131" i="13"/>
  <c r="BB131" i="13"/>
  <c r="BA131" i="13"/>
  <c r="AZ131" i="13"/>
  <c r="AY131" i="13"/>
  <c r="AX131" i="13"/>
  <c r="AT131" i="13"/>
  <c r="AU131" i="13" s="1"/>
  <c r="BF130" i="13"/>
  <c r="BE130" i="13"/>
  <c r="BD130" i="13"/>
  <c r="BC130" i="13"/>
  <c r="BB130" i="13"/>
  <c r="BA130" i="13"/>
  <c r="AZ130" i="13"/>
  <c r="AY130" i="13"/>
  <c r="AX130" i="13"/>
  <c r="AT130" i="13"/>
  <c r="AU130" i="13" s="1"/>
  <c r="BF129" i="13"/>
  <c r="BE129" i="13"/>
  <c r="BD129" i="13"/>
  <c r="BC129" i="13"/>
  <c r="BB129" i="13"/>
  <c r="BA129" i="13"/>
  <c r="AZ129" i="13"/>
  <c r="AY129" i="13"/>
  <c r="AX129" i="13"/>
  <c r="AT129" i="13"/>
  <c r="AU129" i="13" s="1"/>
  <c r="BF128" i="13"/>
  <c r="BE128" i="13"/>
  <c r="BD128" i="13"/>
  <c r="BC128" i="13"/>
  <c r="BB128" i="13"/>
  <c r="BA128" i="13"/>
  <c r="AZ128" i="13"/>
  <c r="AY128" i="13"/>
  <c r="AX128" i="13"/>
  <c r="AT128" i="13"/>
  <c r="AU128" i="13" s="1"/>
  <c r="BF127" i="13"/>
  <c r="BE127" i="13"/>
  <c r="BD127" i="13"/>
  <c r="BC127" i="13"/>
  <c r="BB127" i="13"/>
  <c r="BA127" i="13"/>
  <c r="AZ127" i="13"/>
  <c r="AY127" i="13"/>
  <c r="AX127" i="13"/>
  <c r="AT127" i="13"/>
  <c r="BF126" i="13"/>
  <c r="BE126" i="13"/>
  <c r="BD126" i="13"/>
  <c r="BC126" i="13"/>
  <c r="BB126" i="13"/>
  <c r="BA126" i="13"/>
  <c r="AZ126" i="13"/>
  <c r="AY126" i="13"/>
  <c r="AX126" i="13"/>
  <c r="AT126" i="13"/>
  <c r="AU126" i="13" s="1"/>
  <c r="BF125" i="13"/>
  <c r="BE125" i="13"/>
  <c r="BD125" i="13"/>
  <c r="BC125" i="13"/>
  <c r="BB125" i="13"/>
  <c r="BA125" i="13"/>
  <c r="AZ125" i="13"/>
  <c r="AY125" i="13"/>
  <c r="AX125" i="13"/>
  <c r="AT125" i="13"/>
  <c r="AU125" i="13" s="1"/>
  <c r="BF124" i="13"/>
  <c r="BE124" i="13"/>
  <c r="BD124" i="13"/>
  <c r="BC124" i="13"/>
  <c r="BB124" i="13"/>
  <c r="BA124" i="13"/>
  <c r="AZ124" i="13"/>
  <c r="AY124" i="13"/>
  <c r="AX124" i="13"/>
  <c r="AT124" i="13"/>
  <c r="AU124" i="13" s="1"/>
  <c r="BF123" i="13"/>
  <c r="BE123" i="13"/>
  <c r="BD123" i="13"/>
  <c r="BC123" i="13"/>
  <c r="BB123" i="13"/>
  <c r="BA123" i="13"/>
  <c r="AZ123" i="13"/>
  <c r="AY123" i="13"/>
  <c r="AX123" i="13"/>
  <c r="AT123" i="13"/>
  <c r="AV123" i="13" s="1"/>
  <c r="BF122" i="13"/>
  <c r="BE122" i="13"/>
  <c r="BD122" i="13"/>
  <c r="BC122" i="13"/>
  <c r="BB122" i="13"/>
  <c r="BA122" i="13"/>
  <c r="AZ122" i="13"/>
  <c r="AY122" i="13"/>
  <c r="AX122" i="13"/>
  <c r="AT122" i="13"/>
  <c r="BF121" i="13"/>
  <c r="BE121" i="13"/>
  <c r="BD121" i="13"/>
  <c r="BC121" i="13"/>
  <c r="BB121" i="13"/>
  <c r="BA121" i="13"/>
  <c r="AZ121" i="13"/>
  <c r="AY121" i="13"/>
  <c r="AX121" i="13"/>
  <c r="AT121" i="13"/>
  <c r="BF120" i="13"/>
  <c r="BE120" i="13"/>
  <c r="BD120" i="13"/>
  <c r="BC120" i="13"/>
  <c r="BB120" i="13"/>
  <c r="BA120" i="13"/>
  <c r="AZ120" i="13"/>
  <c r="AY120" i="13"/>
  <c r="AX120" i="13"/>
  <c r="AT120" i="13"/>
  <c r="AU120" i="13" s="1"/>
  <c r="BF119" i="13"/>
  <c r="BE119" i="13"/>
  <c r="BD119" i="13"/>
  <c r="BC119" i="13"/>
  <c r="BB119" i="13"/>
  <c r="BA119" i="13"/>
  <c r="AZ119" i="13"/>
  <c r="AY119" i="13"/>
  <c r="AX119" i="13"/>
  <c r="AT119" i="13"/>
  <c r="AU119" i="13" s="1"/>
  <c r="BF118" i="13"/>
  <c r="BE118" i="13"/>
  <c r="BD118" i="13"/>
  <c r="BC118" i="13"/>
  <c r="BB118" i="13"/>
  <c r="BA118" i="13"/>
  <c r="AZ118" i="13"/>
  <c r="AY118" i="13"/>
  <c r="AX118" i="13"/>
  <c r="AT118" i="13"/>
  <c r="AU118" i="13" s="1"/>
  <c r="BF117" i="13"/>
  <c r="BE117" i="13"/>
  <c r="BD117" i="13"/>
  <c r="BC117" i="13"/>
  <c r="BB117" i="13"/>
  <c r="BA117" i="13"/>
  <c r="AZ117" i="13"/>
  <c r="AY117" i="13"/>
  <c r="AX117" i="13"/>
  <c r="AT117" i="13"/>
  <c r="BF116" i="13"/>
  <c r="BE116" i="13"/>
  <c r="BD116" i="13"/>
  <c r="BC116" i="13"/>
  <c r="BB116" i="13"/>
  <c r="BA116" i="13"/>
  <c r="AZ116" i="13"/>
  <c r="AY116" i="13"/>
  <c r="AX116" i="13"/>
  <c r="AT116" i="13"/>
  <c r="BF115" i="13"/>
  <c r="BE115" i="13"/>
  <c r="BD115" i="13"/>
  <c r="BC115" i="13"/>
  <c r="BB115" i="13"/>
  <c r="BA115" i="13"/>
  <c r="AZ115" i="13"/>
  <c r="AY115" i="13"/>
  <c r="AX115" i="13"/>
  <c r="AT115" i="13"/>
  <c r="BF114" i="13"/>
  <c r="BE114" i="13"/>
  <c r="BD114" i="13"/>
  <c r="BC114" i="13"/>
  <c r="BB114" i="13"/>
  <c r="BA114" i="13"/>
  <c r="AZ114" i="13"/>
  <c r="AY114" i="13"/>
  <c r="AX114" i="13"/>
  <c r="AT114" i="13"/>
  <c r="AU114" i="13" s="1"/>
  <c r="BF113" i="13"/>
  <c r="BE113" i="13"/>
  <c r="BD113" i="13"/>
  <c r="BC113" i="13"/>
  <c r="BB113" i="13"/>
  <c r="BA113" i="13"/>
  <c r="AZ113" i="13"/>
  <c r="AY113" i="13"/>
  <c r="AX113" i="13"/>
  <c r="AT113" i="13"/>
  <c r="AU113" i="13" s="1"/>
  <c r="BF112" i="13"/>
  <c r="BE112" i="13"/>
  <c r="BD112" i="13"/>
  <c r="BC112" i="13"/>
  <c r="BB112" i="13"/>
  <c r="BA112" i="13"/>
  <c r="AZ112" i="13"/>
  <c r="AY112" i="13"/>
  <c r="AX112" i="13"/>
  <c r="AT112" i="13"/>
  <c r="AW112" i="13" s="1"/>
  <c r="BF111" i="13"/>
  <c r="BE111" i="13"/>
  <c r="BD111" i="13"/>
  <c r="BC111" i="13"/>
  <c r="BB111" i="13"/>
  <c r="BA111" i="13"/>
  <c r="AZ111" i="13"/>
  <c r="AY111" i="13"/>
  <c r="AX111" i="13"/>
  <c r="AT111" i="13"/>
  <c r="BF110" i="13"/>
  <c r="BE110" i="13"/>
  <c r="BD110" i="13"/>
  <c r="BC110" i="13"/>
  <c r="BB110" i="13"/>
  <c r="BA110" i="13"/>
  <c r="AZ110" i="13"/>
  <c r="AY110" i="13"/>
  <c r="AX110" i="13"/>
  <c r="AT110" i="13"/>
  <c r="AW110" i="13" s="1"/>
  <c r="BF109" i="13"/>
  <c r="BE109" i="13"/>
  <c r="BD109" i="13"/>
  <c r="BC109" i="13"/>
  <c r="BB109" i="13"/>
  <c r="BA109" i="13"/>
  <c r="AZ109" i="13"/>
  <c r="AY109" i="13"/>
  <c r="AX109" i="13"/>
  <c r="AT109" i="13"/>
  <c r="AU109" i="13" s="1"/>
  <c r="BF108" i="13"/>
  <c r="BE108" i="13"/>
  <c r="BD108" i="13"/>
  <c r="BC108" i="13"/>
  <c r="BB108" i="13"/>
  <c r="BA108" i="13"/>
  <c r="AZ108" i="13"/>
  <c r="AY108" i="13"/>
  <c r="AX108" i="13"/>
  <c r="AT108" i="13"/>
  <c r="AV108" i="13" s="1"/>
  <c r="BF107" i="13"/>
  <c r="BE107" i="13"/>
  <c r="BD107" i="13"/>
  <c r="BC107" i="13"/>
  <c r="BB107" i="13"/>
  <c r="BA107" i="13"/>
  <c r="AZ107" i="13"/>
  <c r="AY107" i="13"/>
  <c r="AX107" i="13"/>
  <c r="AT107" i="13"/>
  <c r="AU107" i="13" s="1"/>
  <c r="BF106" i="13"/>
  <c r="BE106" i="13"/>
  <c r="BD106" i="13"/>
  <c r="BC106" i="13"/>
  <c r="BB106" i="13"/>
  <c r="BA106" i="13"/>
  <c r="AZ106" i="13"/>
  <c r="AY106" i="13"/>
  <c r="AX106" i="13"/>
  <c r="AW106" i="13"/>
  <c r="AT106" i="13"/>
  <c r="AV106" i="13" s="1"/>
  <c r="BF105" i="13"/>
  <c r="BE105" i="13"/>
  <c r="BD105" i="13"/>
  <c r="BC105" i="13"/>
  <c r="BB105" i="13"/>
  <c r="BA105" i="13"/>
  <c r="AZ105" i="13"/>
  <c r="AY105" i="13"/>
  <c r="AX105" i="13"/>
  <c r="AT105" i="13"/>
  <c r="AU105" i="13" s="1"/>
  <c r="BF104" i="13"/>
  <c r="BE104" i="13"/>
  <c r="BD104" i="13"/>
  <c r="BC104" i="13"/>
  <c r="BB104" i="13"/>
  <c r="BA104" i="13"/>
  <c r="AZ104" i="13"/>
  <c r="AY104" i="13"/>
  <c r="AX104" i="13"/>
  <c r="AT104" i="13"/>
  <c r="AV104" i="13" s="1"/>
  <c r="BF103" i="13"/>
  <c r="BE103" i="13"/>
  <c r="BD103" i="13"/>
  <c r="BC103" i="13"/>
  <c r="BB103" i="13"/>
  <c r="BA103" i="13"/>
  <c r="AZ103" i="13"/>
  <c r="AY103" i="13"/>
  <c r="AX103" i="13"/>
  <c r="AT103" i="13"/>
  <c r="AU103" i="13" s="1"/>
  <c r="BF102" i="13"/>
  <c r="BE102" i="13"/>
  <c r="BD102" i="13"/>
  <c r="BC102" i="13"/>
  <c r="BB102" i="13"/>
  <c r="BA102" i="13"/>
  <c r="AZ102" i="13"/>
  <c r="AY102" i="13"/>
  <c r="AX102" i="13"/>
  <c r="AT102" i="13"/>
  <c r="AU102" i="13" s="1"/>
  <c r="BF101" i="13"/>
  <c r="BE101" i="13"/>
  <c r="BD101" i="13"/>
  <c r="BC101" i="13"/>
  <c r="BB101" i="13"/>
  <c r="BA101" i="13"/>
  <c r="AZ101" i="13"/>
  <c r="AY101" i="13"/>
  <c r="AX101" i="13"/>
  <c r="AT101" i="13"/>
  <c r="BF100" i="13"/>
  <c r="BE100" i="13"/>
  <c r="BD100" i="13"/>
  <c r="BC100" i="13"/>
  <c r="BB100" i="13"/>
  <c r="BA100" i="13"/>
  <c r="AZ100" i="13"/>
  <c r="AY100" i="13"/>
  <c r="AX100" i="13"/>
  <c r="AT100" i="13"/>
  <c r="BF99" i="13"/>
  <c r="BE99" i="13"/>
  <c r="BD99" i="13"/>
  <c r="BC99" i="13"/>
  <c r="BB99" i="13"/>
  <c r="BA99" i="13"/>
  <c r="AZ99" i="13"/>
  <c r="AY99" i="13"/>
  <c r="AX99" i="13"/>
  <c r="AT99" i="13"/>
  <c r="AU99" i="13" s="1"/>
  <c r="BF98" i="13"/>
  <c r="BE98" i="13"/>
  <c r="BD98" i="13"/>
  <c r="BC98" i="13"/>
  <c r="BB98" i="13"/>
  <c r="BA98" i="13"/>
  <c r="AZ98" i="13"/>
  <c r="AY98" i="13"/>
  <c r="AX98" i="13"/>
  <c r="AT98" i="13"/>
  <c r="AV98" i="13" s="1"/>
  <c r="BF97" i="13"/>
  <c r="BE97" i="13"/>
  <c r="BD97" i="13"/>
  <c r="BC97" i="13"/>
  <c r="BB97" i="13"/>
  <c r="BA97" i="13"/>
  <c r="AZ97" i="13"/>
  <c r="AY97" i="13"/>
  <c r="AX97" i="13"/>
  <c r="AT97" i="13"/>
  <c r="AU97" i="13" s="1"/>
  <c r="BF96" i="13"/>
  <c r="BE96" i="13"/>
  <c r="BD96" i="13"/>
  <c r="BC96" i="13"/>
  <c r="BB96" i="13"/>
  <c r="BA96" i="13"/>
  <c r="AZ96" i="13"/>
  <c r="AY96" i="13"/>
  <c r="AX96" i="13"/>
  <c r="AT96" i="13"/>
  <c r="AV96" i="13" s="1"/>
  <c r="BF95" i="13"/>
  <c r="BE95" i="13"/>
  <c r="BD95" i="13"/>
  <c r="BC95" i="13"/>
  <c r="BB95" i="13"/>
  <c r="BA95" i="13"/>
  <c r="AZ95" i="13"/>
  <c r="AY95" i="13"/>
  <c r="AX95" i="13"/>
  <c r="AT95" i="13"/>
  <c r="AU95" i="13" s="1"/>
  <c r="BF94" i="13"/>
  <c r="BE94" i="13"/>
  <c r="BD94" i="13"/>
  <c r="BC94" i="13"/>
  <c r="BB94" i="13"/>
  <c r="BA94" i="13"/>
  <c r="AZ94" i="13"/>
  <c r="AY94" i="13"/>
  <c r="AX94" i="13"/>
  <c r="AT94" i="13"/>
  <c r="AV94" i="13" s="1"/>
  <c r="BF93" i="13"/>
  <c r="BE93" i="13"/>
  <c r="BD93" i="13"/>
  <c r="BC93" i="13"/>
  <c r="BB93" i="13"/>
  <c r="BA93" i="13"/>
  <c r="AZ93" i="13"/>
  <c r="AY93" i="13"/>
  <c r="AX93" i="13"/>
  <c r="AT93" i="13"/>
  <c r="AU93" i="13" s="1"/>
  <c r="BF92" i="13"/>
  <c r="BE92" i="13"/>
  <c r="BD92" i="13"/>
  <c r="BC92" i="13"/>
  <c r="BB92" i="13"/>
  <c r="BA92" i="13"/>
  <c r="AZ92" i="13"/>
  <c r="AY92" i="13"/>
  <c r="AX92" i="13"/>
  <c r="AT92" i="13"/>
  <c r="AV92" i="13" s="1"/>
  <c r="BF91" i="13"/>
  <c r="BE91" i="13"/>
  <c r="BD91" i="13"/>
  <c r="BC91" i="13"/>
  <c r="BB91" i="13"/>
  <c r="BA91" i="13"/>
  <c r="AZ91" i="13"/>
  <c r="AY91" i="13"/>
  <c r="AX91" i="13"/>
  <c r="AT91" i="13"/>
  <c r="AU91" i="13" s="1"/>
  <c r="BF90" i="13"/>
  <c r="BE90" i="13"/>
  <c r="BD90" i="13"/>
  <c r="BC90" i="13"/>
  <c r="BB90" i="13"/>
  <c r="BA90" i="13"/>
  <c r="AZ90" i="13"/>
  <c r="AY90" i="13"/>
  <c r="AX90" i="13"/>
  <c r="AT90" i="13"/>
  <c r="BF89" i="13"/>
  <c r="BE89" i="13"/>
  <c r="BD89" i="13"/>
  <c r="BC89" i="13"/>
  <c r="BB89" i="13"/>
  <c r="BA89" i="13"/>
  <c r="AZ89" i="13"/>
  <c r="AY89" i="13"/>
  <c r="AX89" i="13"/>
  <c r="AT89" i="13"/>
  <c r="AV89" i="13" s="1"/>
  <c r="BF88" i="13"/>
  <c r="BE88" i="13"/>
  <c r="BD88" i="13"/>
  <c r="BC88" i="13"/>
  <c r="BB88" i="13"/>
  <c r="BA88" i="13"/>
  <c r="AZ88" i="13"/>
  <c r="AY88" i="13"/>
  <c r="AX88" i="13"/>
  <c r="AT88" i="13"/>
  <c r="BF87" i="13"/>
  <c r="BE87" i="13"/>
  <c r="BD87" i="13"/>
  <c r="BC87" i="13"/>
  <c r="BB87" i="13"/>
  <c r="BA87" i="13"/>
  <c r="AZ87" i="13"/>
  <c r="AY87" i="13"/>
  <c r="AX87" i="13"/>
  <c r="AT87" i="13"/>
  <c r="AU87" i="13" s="1"/>
  <c r="BF86" i="13"/>
  <c r="BE86" i="13"/>
  <c r="BD86" i="13"/>
  <c r="BC86" i="13"/>
  <c r="BB86" i="13"/>
  <c r="BA86" i="13"/>
  <c r="AZ86" i="13"/>
  <c r="AY86" i="13"/>
  <c r="AX86" i="13"/>
  <c r="AT86" i="13"/>
  <c r="AV86" i="13" s="1"/>
  <c r="BF85" i="13"/>
  <c r="BE85" i="13"/>
  <c r="BD85" i="13"/>
  <c r="BC85" i="13"/>
  <c r="BB85" i="13"/>
  <c r="BA85" i="13"/>
  <c r="AZ85" i="13"/>
  <c r="AY85" i="13"/>
  <c r="AX85" i="13"/>
  <c r="AT85" i="13"/>
  <c r="AU85" i="13" s="1"/>
  <c r="BF84" i="13"/>
  <c r="BE84" i="13"/>
  <c r="AZ84" i="13"/>
  <c r="AY84" i="13"/>
  <c r="AX84" i="13"/>
  <c r="AW84" i="13"/>
  <c r="AV84" i="13"/>
  <c r="AU84" i="13"/>
  <c r="AT84" i="13"/>
  <c r="BF83" i="13"/>
  <c r="BE83" i="13"/>
  <c r="BD83" i="13"/>
  <c r="BC83" i="13"/>
  <c r="BB83" i="13"/>
  <c r="BA83" i="13"/>
  <c r="AZ83" i="13"/>
  <c r="AY83" i="13"/>
  <c r="AX83" i="13"/>
  <c r="AT83" i="13"/>
  <c r="AU82" i="13"/>
  <c r="AT82" i="13"/>
  <c r="BF82" i="13" s="1"/>
  <c r="BF81" i="13"/>
  <c r="BE81" i="13"/>
  <c r="AZ81" i="13"/>
  <c r="AY81" i="13"/>
  <c r="AX81" i="13"/>
  <c r="AW81" i="13"/>
  <c r="AV81" i="13"/>
  <c r="AU81" i="13"/>
  <c r="AT81" i="13"/>
  <c r="BA81" i="13" s="1"/>
  <c r="AU80" i="13"/>
  <c r="AT80" i="13"/>
  <c r="AU79" i="13"/>
  <c r="AT79" i="13"/>
  <c r="BD79" i="13" s="1"/>
  <c r="AU78" i="13"/>
  <c r="AT78" i="13"/>
  <c r="BF77" i="13"/>
  <c r="BE77" i="13"/>
  <c r="BD77" i="13"/>
  <c r="BC77" i="13"/>
  <c r="BB77" i="13"/>
  <c r="BA77" i="13"/>
  <c r="AX77" i="13"/>
  <c r="AW77" i="13"/>
  <c r="AV77" i="13"/>
  <c r="AU77" i="13"/>
  <c r="AT77" i="13"/>
  <c r="AY77" i="13" s="1"/>
  <c r="AZ76" i="13"/>
  <c r="AY76" i="13"/>
  <c r="AX76" i="13"/>
  <c r="AW76" i="13"/>
  <c r="AV76" i="13"/>
  <c r="AU76" i="13"/>
  <c r="AT76" i="13"/>
  <c r="BF76" i="13" s="1"/>
  <c r="BF75" i="13"/>
  <c r="BE75" i="13"/>
  <c r="BD75" i="13"/>
  <c r="BC75" i="13"/>
  <c r="BB75" i="13"/>
  <c r="AT75" i="13"/>
  <c r="AZ74" i="13"/>
  <c r="AY74" i="13"/>
  <c r="AX74" i="13"/>
  <c r="AW74" i="13"/>
  <c r="AV74" i="13"/>
  <c r="AU74" i="13"/>
  <c r="AT74" i="13"/>
  <c r="BD74" i="13" s="1"/>
  <c r="AT73" i="13"/>
  <c r="BF73" i="13" s="1"/>
  <c r="AZ72" i="13"/>
  <c r="AY72" i="13"/>
  <c r="AX72" i="13"/>
  <c r="AW72" i="13"/>
  <c r="AV72" i="13"/>
  <c r="AU72" i="13"/>
  <c r="AT72" i="13"/>
  <c r="BD72" i="13" s="1"/>
  <c r="AT71" i="13"/>
  <c r="BD71" i="13" s="1"/>
  <c r="AT70" i="13"/>
  <c r="AZ70" i="13" s="1"/>
  <c r="AU69" i="13"/>
  <c r="AT69" i="13"/>
  <c r="AU68" i="13"/>
  <c r="AT68" i="13"/>
  <c r="BE67" i="13"/>
  <c r="BD67" i="13"/>
  <c r="BB67" i="13"/>
  <c r="BA67" i="13"/>
  <c r="AY67" i="13"/>
  <c r="AX67" i="13"/>
  <c r="AV67" i="13"/>
  <c r="AU67" i="13"/>
  <c r="AT67" i="13"/>
  <c r="AW67" i="13" s="1"/>
  <c r="BE66" i="13"/>
  <c r="BC66" i="13"/>
  <c r="BA66" i="13"/>
  <c r="AY66" i="13"/>
  <c r="AW66" i="13"/>
  <c r="AU66" i="13"/>
  <c r="AT66" i="13"/>
  <c r="AV66" i="13" s="1"/>
  <c r="BE65" i="13"/>
  <c r="BD65" i="13"/>
  <c r="BC65" i="13"/>
  <c r="BB65" i="13"/>
  <c r="BA65" i="13"/>
  <c r="AZ65" i="13"/>
  <c r="AY65" i="13"/>
  <c r="AX65" i="13"/>
  <c r="AW65" i="13"/>
  <c r="AV65" i="13"/>
  <c r="AU65" i="13"/>
  <c r="AT65" i="13"/>
  <c r="BF65" i="13" s="1"/>
  <c r="BF64" i="13"/>
  <c r="BE64" i="13"/>
  <c r="BD64" i="13"/>
  <c r="BC64" i="13"/>
  <c r="BB64" i="13"/>
  <c r="BA64" i="13"/>
  <c r="AZ64" i="13"/>
  <c r="AY64" i="13"/>
  <c r="AX64" i="13"/>
  <c r="AW64" i="13"/>
  <c r="AU64" i="13"/>
  <c r="AT64" i="13"/>
  <c r="AV64" i="13" s="1"/>
  <c r="BE63" i="13"/>
  <c r="BC63" i="13"/>
  <c r="BA63" i="13"/>
  <c r="AY63" i="13"/>
  <c r="AW63" i="13"/>
  <c r="AU63" i="13"/>
  <c r="AT63" i="13"/>
  <c r="BD63" i="13" s="1"/>
  <c r="BF62" i="13"/>
  <c r="BE62" i="13"/>
  <c r="BD62" i="13"/>
  <c r="BC62" i="13"/>
  <c r="BB62" i="13"/>
  <c r="BA62" i="13"/>
  <c r="AZ62" i="13"/>
  <c r="AY62" i="13"/>
  <c r="AW62" i="13"/>
  <c r="AV62" i="13"/>
  <c r="AU62" i="13"/>
  <c r="AT62" i="13"/>
  <c r="AX62" i="13" s="1"/>
  <c r="BF61" i="13"/>
  <c r="BE61" i="13"/>
  <c r="BD61" i="13"/>
  <c r="BC61" i="13"/>
  <c r="BB61" i="13"/>
  <c r="BA61" i="13"/>
  <c r="AZ61" i="13"/>
  <c r="AX61" i="13"/>
  <c r="AW61" i="13"/>
  <c r="AV61" i="13"/>
  <c r="AU61" i="13"/>
  <c r="AT61" i="13"/>
  <c r="AY61" i="13" s="1"/>
  <c r="BF60" i="13"/>
  <c r="BE60" i="13"/>
  <c r="BD60" i="13"/>
  <c r="BC60" i="13"/>
  <c r="BB60" i="13"/>
  <c r="BA60" i="13"/>
  <c r="AY60" i="13"/>
  <c r="AX60" i="13"/>
  <c r="AW60" i="13"/>
  <c r="AV60" i="13"/>
  <c r="AU60" i="13"/>
  <c r="AT60" i="13"/>
  <c r="AZ60" i="13" s="1"/>
  <c r="AY59" i="13"/>
  <c r="AX59" i="13"/>
  <c r="AW59" i="13"/>
  <c r="AV59" i="13"/>
  <c r="AU59" i="13"/>
  <c r="AT59" i="13"/>
  <c r="BA59" i="13" s="1"/>
  <c r="AT58" i="13"/>
  <c r="BF57" i="13"/>
  <c r="BD57" i="13"/>
  <c r="BC57" i="13"/>
  <c r="BB57" i="13"/>
  <c r="AZ57" i="13"/>
  <c r="AY57" i="13"/>
  <c r="AW57" i="13"/>
  <c r="AV57" i="13"/>
  <c r="AU57" i="13"/>
  <c r="AT57" i="13"/>
  <c r="BA57" i="13" s="1"/>
  <c r="BF56" i="13"/>
  <c r="BE56" i="13"/>
  <c r="BD56" i="13"/>
  <c r="BC56" i="13"/>
  <c r="BB56" i="13"/>
  <c r="BA56" i="13"/>
  <c r="AZ56" i="13"/>
  <c r="AY56" i="13"/>
  <c r="AX56" i="13"/>
  <c r="AW56" i="13"/>
  <c r="AV56" i="13"/>
  <c r="AT56" i="13"/>
  <c r="AU56" i="13" s="1"/>
  <c r="BF55" i="13"/>
  <c r="BE55" i="13"/>
  <c r="BD55" i="13"/>
  <c r="BC55" i="13"/>
  <c r="BB55" i="13"/>
  <c r="BA55" i="13"/>
  <c r="AZ55" i="13"/>
  <c r="AY55" i="13"/>
  <c r="AX55" i="13"/>
  <c r="AW55" i="13"/>
  <c r="AU55" i="13"/>
  <c r="AT55" i="13"/>
  <c r="AV55" i="13" s="1"/>
  <c r="BF54" i="13"/>
  <c r="BE54" i="13"/>
  <c r="BD54" i="13"/>
  <c r="BC54" i="13"/>
  <c r="BB54" i="13"/>
  <c r="BA54" i="13"/>
  <c r="AZ54" i="13"/>
  <c r="AY54" i="13"/>
  <c r="AX54" i="13"/>
  <c r="AW54" i="13"/>
  <c r="AU54" i="13"/>
  <c r="AT54" i="13"/>
  <c r="AV54" i="13" s="1"/>
  <c r="BF53" i="13"/>
  <c r="BE53" i="13"/>
  <c r="BD53" i="13"/>
  <c r="BC53" i="13"/>
  <c r="BB53" i="13"/>
  <c r="BA53" i="13"/>
  <c r="AZ53" i="13"/>
  <c r="AY53" i="13"/>
  <c r="AW53" i="13"/>
  <c r="AV53" i="13"/>
  <c r="AU53" i="13"/>
  <c r="AT53" i="13"/>
  <c r="AX53" i="13" s="1"/>
  <c r="BF52" i="13"/>
  <c r="BE52" i="13"/>
  <c r="BD52" i="13"/>
  <c r="BC52" i="13"/>
  <c r="BB52" i="13"/>
  <c r="BA52" i="13"/>
  <c r="AZ52" i="13"/>
  <c r="AY52" i="13"/>
  <c r="AW52" i="13"/>
  <c r="AV52" i="13"/>
  <c r="AU52" i="13"/>
  <c r="AT52" i="13"/>
  <c r="AX52" i="13" s="1"/>
  <c r="BF51" i="13"/>
  <c r="BE51" i="13"/>
  <c r="BD51" i="13"/>
  <c r="BC51" i="13"/>
  <c r="BB51" i="13"/>
  <c r="BA51" i="13"/>
  <c r="AZ51" i="13"/>
  <c r="AY51" i="13"/>
  <c r="AW51" i="13"/>
  <c r="AV51" i="13"/>
  <c r="AU51" i="13"/>
  <c r="AT51" i="13"/>
  <c r="AX51" i="13" s="1"/>
  <c r="BF50" i="13"/>
  <c r="BE50" i="13"/>
  <c r="BD50" i="13"/>
  <c r="BC50" i="13"/>
  <c r="BA50" i="13"/>
  <c r="AZ50" i="13"/>
  <c r="AY50" i="13"/>
  <c r="AX50" i="13"/>
  <c r="AW50" i="13"/>
  <c r="AV50" i="13"/>
  <c r="AU50" i="13"/>
  <c r="AT50" i="13"/>
  <c r="BB50" i="13" s="1"/>
  <c r="AU49" i="13"/>
  <c r="AT49" i="13"/>
  <c r="BF48" i="13"/>
  <c r="BE48" i="13"/>
  <c r="BD48" i="13"/>
  <c r="BB48" i="13"/>
  <c r="BA48" i="13"/>
  <c r="AZ48" i="13"/>
  <c r="AY48" i="13"/>
  <c r="AX48" i="13"/>
  <c r="AW48" i="13"/>
  <c r="AV48" i="13"/>
  <c r="AU48" i="13"/>
  <c r="AT48" i="13"/>
  <c r="BC48" i="13" s="1"/>
  <c r="AT47" i="13"/>
  <c r="AT46" i="13"/>
  <c r="AZ46" i="13" s="1"/>
  <c r="AU45" i="13"/>
  <c r="AT45" i="13"/>
  <c r="BF45" i="13" s="1"/>
  <c r="AT44" i="13"/>
  <c r="BF44" i="13" s="1"/>
  <c r="BF43" i="13"/>
  <c r="BE43" i="13"/>
  <c r="BD43" i="13"/>
  <c r="BC43" i="13"/>
  <c r="BB43" i="13"/>
  <c r="AZ43" i="13"/>
  <c r="AY43" i="13"/>
  <c r="AX43" i="13"/>
  <c r="AW43" i="13"/>
  <c r="AV43" i="13"/>
  <c r="AU43" i="13"/>
  <c r="AT43" i="13"/>
  <c r="BA43" i="13" s="1"/>
  <c r="BF42" i="13"/>
  <c r="BE42" i="13"/>
  <c r="BD42" i="13"/>
  <c r="BC42" i="13"/>
  <c r="BB42" i="13"/>
  <c r="AZ42" i="13"/>
  <c r="AY42" i="13"/>
  <c r="AX42" i="13"/>
  <c r="AW42" i="13"/>
  <c r="AV42" i="13"/>
  <c r="AU42" i="13"/>
  <c r="AT42" i="13"/>
  <c r="BA42" i="13" s="1"/>
  <c r="BF41" i="13"/>
  <c r="BE41" i="13"/>
  <c r="BD41" i="13"/>
  <c r="BB41" i="13"/>
  <c r="BA41" i="13"/>
  <c r="AZ41" i="13"/>
  <c r="AY41" i="13"/>
  <c r="AX41" i="13"/>
  <c r="AW41" i="13"/>
  <c r="AV41" i="13"/>
  <c r="AU41" i="13"/>
  <c r="AT41" i="13"/>
  <c r="BC41" i="13" s="1"/>
  <c r="BF40" i="13"/>
  <c r="BE40" i="13"/>
  <c r="BD40" i="13"/>
  <c r="BB40" i="13"/>
  <c r="BA40" i="13"/>
  <c r="AZ40" i="13"/>
  <c r="AY40" i="13"/>
  <c r="AX40" i="13"/>
  <c r="AW40" i="13"/>
  <c r="AV40" i="13"/>
  <c r="AU40" i="13"/>
  <c r="AT40" i="13"/>
  <c r="BC40" i="13" s="1"/>
  <c r="BF39" i="13"/>
  <c r="BE39" i="13"/>
  <c r="BD39" i="13"/>
  <c r="BC39" i="13"/>
  <c r="BA39" i="13"/>
  <c r="AZ39" i="13"/>
  <c r="AY39" i="13"/>
  <c r="AX39" i="13"/>
  <c r="AW39" i="13"/>
  <c r="AV39" i="13"/>
  <c r="AU39" i="13"/>
  <c r="AT39" i="13"/>
  <c r="BB39" i="13" s="1"/>
  <c r="BF38" i="13"/>
  <c r="BE38" i="13"/>
  <c r="BD38" i="13"/>
  <c r="BC38" i="13"/>
  <c r="BA38" i="13"/>
  <c r="AZ38" i="13"/>
  <c r="AY38" i="13"/>
  <c r="AX38" i="13"/>
  <c r="AW38" i="13"/>
  <c r="AV38" i="13"/>
  <c r="AU38" i="13"/>
  <c r="AT38" i="13"/>
  <c r="BB38" i="13" s="1"/>
  <c r="BF37" i="13"/>
  <c r="BE37" i="13"/>
  <c r="BD37" i="13"/>
  <c r="BC37" i="13"/>
  <c r="BB37" i="13"/>
  <c r="AZ37" i="13"/>
  <c r="AY37" i="13"/>
  <c r="AX37" i="13"/>
  <c r="AW37" i="13"/>
  <c r="AV37" i="13"/>
  <c r="AU37" i="13"/>
  <c r="AT37" i="13"/>
  <c r="BA37" i="13" s="1"/>
  <c r="BF36" i="13"/>
  <c r="BE36" i="13"/>
  <c r="BD36" i="13"/>
  <c r="BB36" i="13"/>
  <c r="BA36" i="13"/>
  <c r="AZ36" i="13"/>
  <c r="AY36" i="13"/>
  <c r="AX36" i="13"/>
  <c r="AW36" i="13"/>
  <c r="AV36" i="13"/>
  <c r="AU36" i="13"/>
  <c r="AT36" i="13"/>
  <c r="BC36" i="13" s="1"/>
  <c r="BF35" i="13"/>
  <c r="BE35" i="13"/>
  <c r="BD35" i="13"/>
  <c r="BC35" i="13"/>
  <c r="BB35" i="13"/>
  <c r="BA35" i="13"/>
  <c r="AZ35" i="13"/>
  <c r="AY35" i="13"/>
  <c r="AW35" i="13"/>
  <c r="AV35" i="13"/>
  <c r="AU35" i="13"/>
  <c r="AT35" i="13"/>
  <c r="AX35" i="13" s="1"/>
  <c r="BF34" i="13"/>
  <c r="BE34" i="13"/>
  <c r="BD34" i="13"/>
  <c r="BB34" i="13"/>
  <c r="BA34" i="13"/>
  <c r="AZ34" i="13"/>
  <c r="AY34" i="13"/>
  <c r="AX34" i="13"/>
  <c r="AW34" i="13"/>
  <c r="AV34" i="13"/>
  <c r="AU34" i="13"/>
  <c r="AT34" i="13"/>
  <c r="BC34" i="13" s="1"/>
  <c r="AT33" i="13"/>
  <c r="BF33" i="13" s="1"/>
  <c r="BF32" i="13"/>
  <c r="BE32" i="13"/>
  <c r="BD32" i="13"/>
  <c r="BB32" i="13"/>
  <c r="BA32" i="13"/>
  <c r="AZ32" i="13"/>
  <c r="AY32" i="13"/>
  <c r="AX32" i="13"/>
  <c r="AW32" i="13"/>
  <c r="AV32" i="13"/>
  <c r="AU32" i="13"/>
  <c r="AT32" i="13"/>
  <c r="BC32" i="13" s="1"/>
  <c r="BF31" i="13"/>
  <c r="BE31" i="13"/>
  <c r="BD31" i="13"/>
  <c r="BC31" i="13"/>
  <c r="BA31" i="13"/>
  <c r="AZ31" i="13"/>
  <c r="AY31" i="13"/>
  <c r="AX31" i="13"/>
  <c r="AW31" i="13"/>
  <c r="AV31" i="13"/>
  <c r="AU31" i="13"/>
  <c r="AT31" i="13"/>
  <c r="BB31" i="13" s="1"/>
  <c r="AT30" i="13"/>
  <c r="BF30" i="13" s="1"/>
  <c r="AT29" i="13"/>
  <c r="BF29" i="13" s="1"/>
  <c r="AT28" i="13"/>
  <c r="AZ28" i="13" s="1"/>
  <c r="BF27" i="13"/>
  <c r="BE27" i="13"/>
  <c r="BD27" i="13"/>
  <c r="BB27" i="13"/>
  <c r="BA27" i="13"/>
  <c r="AZ27" i="13"/>
  <c r="AY27" i="13"/>
  <c r="AX27" i="13"/>
  <c r="AW27" i="13"/>
  <c r="AV27" i="13"/>
  <c r="AU27" i="13"/>
  <c r="AT27" i="13"/>
  <c r="BC27" i="13" s="1"/>
  <c r="AT26" i="13"/>
  <c r="AT25" i="13"/>
  <c r="BB25" i="13" s="1"/>
  <c r="AT24" i="13"/>
  <c r="BE24" i="13" s="1"/>
  <c r="AT23" i="13"/>
  <c r="BE23" i="13" s="1"/>
  <c r="AT22" i="13"/>
  <c r="BF22" i="13" s="1"/>
  <c r="AT21" i="13"/>
  <c r="BF21" i="13" s="1"/>
  <c r="AT20" i="13"/>
  <c r="AZ20" i="13" s="1"/>
  <c r="AT19" i="13"/>
  <c r="BF19" i="13" s="1"/>
  <c r="AT18" i="13"/>
  <c r="BB18" i="13" s="1"/>
  <c r="AT17" i="13"/>
  <c r="BF17" i="13" s="1"/>
  <c r="AT16" i="13"/>
  <c r="BB16" i="13" s="1"/>
  <c r="AT15" i="13"/>
  <c r="BF15" i="13" s="1"/>
  <c r="AT14" i="13"/>
  <c r="BB14" i="13" s="1"/>
  <c r="AT13" i="13"/>
  <c r="BF13" i="13" s="1"/>
  <c r="AT12" i="13"/>
  <c r="BB12" i="13" s="1"/>
  <c r="AW11" i="13"/>
  <c r="AV11" i="13"/>
  <c r="AU11" i="13"/>
  <c r="AT11" i="13"/>
  <c r="BF11" i="13" s="1"/>
  <c r="BF10" i="13"/>
  <c r="BE10" i="13"/>
  <c r="BB10" i="13"/>
  <c r="BA10" i="13"/>
  <c r="AZ10" i="13"/>
  <c r="AY10" i="13"/>
  <c r="AX10" i="13"/>
  <c r="AW10" i="13"/>
  <c r="AV10" i="13"/>
  <c r="AU10" i="13"/>
  <c r="AT10" i="13"/>
  <c r="BC10" i="13" s="1"/>
  <c r="AT9" i="13"/>
  <c r="BF9" i="13" s="1"/>
  <c r="AT8" i="13"/>
  <c r="BB8" i="13" s="1"/>
  <c r="BF7" i="13"/>
  <c r="BE7" i="13"/>
  <c r="BD7" i="13"/>
  <c r="BC7" i="13"/>
  <c r="BB7" i="13"/>
  <c r="BA7" i="13"/>
  <c r="AZ7" i="13"/>
  <c r="AT7" i="13"/>
  <c r="BF6" i="13"/>
  <c r="BE6" i="13"/>
  <c r="BD6" i="13"/>
  <c r="BC6" i="13"/>
  <c r="BB6" i="13"/>
  <c r="BA6" i="13"/>
  <c r="AZ6" i="13"/>
  <c r="AT6" i="13"/>
  <c r="AV6" i="13" s="1"/>
  <c r="AY5" i="13"/>
  <c r="AX5" i="13"/>
  <c r="AW5" i="13"/>
  <c r="AV5" i="13"/>
  <c r="AU5" i="13"/>
  <c r="AT5" i="13"/>
  <c r="AT4" i="13"/>
  <c r="BB4" i="13" s="1"/>
  <c r="AX3" i="13"/>
  <c r="AW3" i="13"/>
  <c r="AV3" i="13"/>
  <c r="AU3" i="13"/>
  <c r="AT3" i="13"/>
  <c r="BF3" i="13" s="1"/>
  <c r="O133" i="4"/>
  <c r="P133" i="4"/>
  <c r="N133" i="4"/>
  <c r="O130" i="4"/>
  <c r="P130" i="4"/>
  <c r="P131" i="4" s="1"/>
  <c r="P132" i="4" s="1"/>
  <c r="N130" i="4"/>
  <c r="O131" i="4"/>
  <c r="O132" i="4" s="1"/>
  <c r="N131" i="4"/>
  <c r="N132" i="4" s="1"/>
  <c r="O129" i="4"/>
  <c r="P129" i="4"/>
  <c r="N129" i="4"/>
  <c r="M128" i="4"/>
  <c r="M10" i="4"/>
  <c r="M11" i="4"/>
  <c r="M12" i="4"/>
  <c r="M13" i="4"/>
  <c r="M14" i="4"/>
  <c r="M15" i="4"/>
  <c r="M16" i="4"/>
  <c r="M17" i="4"/>
  <c r="M20" i="4"/>
  <c r="M21" i="4"/>
  <c r="M23" i="4"/>
  <c r="M24" i="4"/>
  <c r="M25" i="4"/>
  <c r="M26" i="4"/>
  <c r="M27" i="4"/>
  <c r="M28" i="4"/>
  <c r="M29" i="4"/>
  <c r="M30" i="4"/>
  <c r="M31" i="4"/>
  <c r="M32" i="4"/>
  <c r="M33" i="4"/>
  <c r="M34" i="4"/>
  <c r="M35" i="4"/>
  <c r="M37" i="4"/>
  <c r="M38" i="4"/>
  <c r="M39" i="4"/>
  <c r="M40" i="4"/>
  <c r="M41" i="4"/>
  <c r="M42" i="4"/>
  <c r="M43" i="4"/>
  <c r="M44" i="4"/>
  <c r="M45" i="4"/>
  <c r="M46" i="4"/>
  <c r="M49" i="4"/>
  <c r="M53" i="4"/>
  <c r="M54" i="4"/>
  <c r="M55" i="4"/>
  <c r="M56" i="4"/>
  <c r="M57" i="4"/>
  <c r="M58" i="4"/>
  <c r="M59" i="4"/>
  <c r="M60" i="4"/>
  <c r="M61" i="4"/>
  <c r="M62" i="4"/>
  <c r="M63" i="4"/>
  <c r="M64" i="4"/>
  <c r="M65" i="4"/>
  <c r="M66" i="4"/>
  <c r="M68" i="4"/>
  <c r="M70" i="4"/>
  <c r="M71" i="4"/>
  <c r="M72" i="4"/>
  <c r="M73" i="4"/>
  <c r="M74" i="4"/>
  <c r="M75" i="4"/>
  <c r="M76" i="4"/>
  <c r="M77" i="4"/>
  <c r="M79" i="4"/>
  <c r="M80" i="4"/>
  <c r="M81" i="4"/>
  <c r="M83" i="4"/>
  <c r="M84" i="4"/>
  <c r="M86" i="4"/>
  <c r="M89" i="4"/>
  <c r="M94" i="4"/>
  <c r="M95" i="4"/>
  <c r="M98" i="4"/>
  <c r="M100" i="4"/>
  <c r="M101" i="4"/>
  <c r="M102" i="4"/>
  <c r="M103" i="4"/>
  <c r="M104" i="4"/>
  <c r="M105" i="4"/>
  <c r="M106" i="4"/>
  <c r="M108" i="4"/>
  <c r="M109" i="4"/>
  <c r="M110" i="4"/>
  <c r="M111" i="4"/>
  <c r="M112" i="4"/>
  <c r="M113" i="4"/>
  <c r="M114" i="4"/>
  <c r="M115" i="4"/>
  <c r="M116" i="4"/>
  <c r="M117" i="4"/>
  <c r="M118" i="4"/>
  <c r="M121" i="4"/>
  <c r="M125" i="4"/>
  <c r="BD73" i="13" l="1"/>
  <c r="BF79" i="13"/>
  <c r="BD163" i="13"/>
  <c r="AV171" i="13"/>
  <c r="AV172" i="13"/>
  <c r="AX181" i="13"/>
  <c r="BC182" i="13"/>
  <c r="AX204" i="13"/>
  <c r="AZ163" i="13"/>
  <c r="AW182" i="13"/>
  <c r="AY182" i="13"/>
  <c r="BD10" i="13"/>
  <c r="BG10" i="13" s="1"/>
  <c r="BH10" i="13" s="1"/>
  <c r="AZ66" i="13"/>
  <c r="BC139" i="13"/>
  <c r="AW171" i="13"/>
  <c r="AW172" i="13"/>
  <c r="AY181" i="13"/>
  <c r="BF186" i="13"/>
  <c r="AV143" i="13"/>
  <c r="AV151" i="13"/>
  <c r="AZ152" i="13"/>
  <c r="AX165" i="13"/>
  <c r="BE181" i="13"/>
  <c r="BD191" i="13"/>
  <c r="BE59" i="13"/>
  <c r="AY208" i="13"/>
  <c r="BB46" i="13"/>
  <c r="BD181" i="13"/>
  <c r="BB198" i="13"/>
  <c r="BG198" i="13" s="1"/>
  <c r="BH198" i="13" s="1"/>
  <c r="BC46" i="13"/>
  <c r="BF144" i="13"/>
  <c r="BF66" i="13"/>
  <c r="BC71" i="13"/>
  <c r="AW143" i="13"/>
  <c r="BC149" i="13"/>
  <c r="AW151" i="13"/>
  <c r="AW164" i="13"/>
  <c r="BE165" i="13"/>
  <c r="BF175" i="13"/>
  <c r="BB177" i="13"/>
  <c r="AV181" i="13"/>
  <c r="BF181" i="13"/>
  <c r="BF194" i="13"/>
  <c r="BE195" i="13"/>
  <c r="AX198" i="13"/>
  <c r="BD206" i="13"/>
  <c r="BF213" i="13"/>
  <c r="AY46" i="13"/>
  <c r="BB72" i="13"/>
  <c r="AW71" i="13"/>
  <c r="BC72" i="13"/>
  <c r="AU86" i="13"/>
  <c r="BG86" i="13" s="1"/>
  <c r="BH86" i="13" s="1"/>
  <c r="AZ144" i="13"/>
  <c r="BC208" i="13"/>
  <c r="AZ71" i="13"/>
  <c r="BE72" i="13"/>
  <c r="AW86" i="13"/>
  <c r="AZ73" i="13"/>
  <c r="BB139" i="13"/>
  <c r="BB143" i="13"/>
  <c r="BB151" i="13"/>
  <c r="AZ155" i="13"/>
  <c r="BB164" i="13"/>
  <c r="AW181" i="13"/>
  <c r="BE206" i="13"/>
  <c r="AY278" i="13"/>
  <c r="BG278" i="13" s="1"/>
  <c r="BH278" i="13" s="1"/>
  <c r="BA279" i="13"/>
  <c r="AW29" i="13"/>
  <c r="BG31" i="13"/>
  <c r="BH31" i="13" s="1"/>
  <c r="BG231" i="13"/>
  <c r="BH231" i="13" s="1"/>
  <c r="BG251" i="13"/>
  <c r="BH251" i="13" s="1"/>
  <c r="BG255" i="13"/>
  <c r="BH255" i="13" s="1"/>
  <c r="AY282" i="13"/>
  <c r="BG282" i="13" s="1"/>
  <c r="BH282" i="13" s="1"/>
  <c r="BG298" i="13"/>
  <c r="BH298" i="13" s="1"/>
  <c r="BG299" i="13"/>
  <c r="BH299" i="13" s="1"/>
  <c r="BG301" i="13"/>
  <c r="BH301" i="13" s="1"/>
  <c r="BD4" i="13"/>
  <c r="AX16" i="13"/>
  <c r="BC18" i="13"/>
  <c r="AX21" i="13"/>
  <c r="AW22" i="13"/>
  <c r="AW23" i="13"/>
  <c r="BB24" i="13"/>
  <c r="AX29" i="13"/>
  <c r="AW30" i="13"/>
  <c r="BD45" i="13"/>
  <c r="AW82" i="13"/>
  <c r="AW98" i="13"/>
  <c r="AV120" i="13"/>
  <c r="AV173" i="13"/>
  <c r="BB185" i="13"/>
  <c r="BD208" i="13"/>
  <c r="BG295" i="13"/>
  <c r="BH295" i="13" s="1"/>
  <c r="BC16" i="13"/>
  <c r="BD18" i="13"/>
  <c r="AZ21" i="13"/>
  <c r="AZ22" i="13"/>
  <c r="AY23" i="13"/>
  <c r="AZ30" i="13"/>
  <c r="AU96" i="13"/>
  <c r="AV126" i="13"/>
  <c r="AV135" i="13"/>
  <c r="BD156" i="13"/>
  <c r="AV175" i="13"/>
  <c r="AV208" i="13"/>
  <c r="BC14" i="13"/>
  <c r="BD16" i="13"/>
  <c r="BD21" i="13"/>
  <c r="BC22" i="13"/>
  <c r="AZ23" i="13"/>
  <c r="BC30" i="13"/>
  <c r="BE44" i="13"/>
  <c r="BC74" i="13"/>
  <c r="AZ82" i="13"/>
  <c r="AU94" i="13"/>
  <c r="AW155" i="13"/>
  <c r="BB206" i="13"/>
  <c r="AW208" i="13"/>
  <c r="BG283" i="13"/>
  <c r="BH283" i="13" s="1"/>
  <c r="BG284" i="13"/>
  <c r="BH284" i="13" s="1"/>
  <c r="BF23" i="13"/>
  <c r="BC220" i="13"/>
  <c r="AX18" i="13"/>
  <c r="AW21" i="13"/>
  <c r="AV22" i="13"/>
  <c r="AV23" i="13"/>
  <c r="AV30" i="13"/>
  <c r="AZ29" i="13"/>
  <c r="BB66" i="13"/>
  <c r="BB74" i="13"/>
  <c r="AY82" i="13"/>
  <c r="AV97" i="13"/>
  <c r="BB173" i="13"/>
  <c r="BE208" i="13"/>
  <c r="BD29" i="13"/>
  <c r="AW73" i="13"/>
  <c r="AZ79" i="13"/>
  <c r="AV95" i="13"/>
  <c r="AW96" i="13"/>
  <c r="AU108" i="13"/>
  <c r="AV109" i="13"/>
  <c r="AW135" i="13"/>
  <c r="AV139" i="13"/>
  <c r="AZ140" i="13"/>
  <c r="BA166" i="13"/>
  <c r="BB168" i="13"/>
  <c r="AX175" i="13"/>
  <c r="BD14" i="13"/>
  <c r="BE21" i="13"/>
  <c r="BE22" i="13"/>
  <c r="BC23" i="13"/>
  <c r="BE29" i="13"/>
  <c r="BE30" i="13"/>
  <c r="AV46" i="13"/>
  <c r="BC59" i="13"/>
  <c r="BA72" i="13"/>
  <c r="AX73" i="13"/>
  <c r="BF74" i="13"/>
  <c r="BA82" i="13"/>
  <c r="AW94" i="13"/>
  <c r="AU106" i="13"/>
  <c r="BG106" i="13" s="1"/>
  <c r="BH106" i="13" s="1"/>
  <c r="AV107" i="13"/>
  <c r="AW108" i="13"/>
  <c r="AU112" i="13"/>
  <c r="AW139" i="13"/>
  <c r="AX155" i="13"/>
  <c r="AW165" i="13"/>
  <c r="BC166" i="13"/>
  <c r="BE172" i="13"/>
  <c r="BC181" i="13"/>
  <c r="AV182" i="13"/>
  <c r="AU206" i="13"/>
  <c r="BC206" i="13"/>
  <c r="AX208" i="13"/>
  <c r="BF219" i="13"/>
  <c r="BG245" i="13"/>
  <c r="BH245" i="13" s="1"/>
  <c r="AY179" i="13"/>
  <c r="AW179" i="13"/>
  <c r="AZ9" i="13"/>
  <c r="AZ13" i="13"/>
  <c r="BF58" i="13"/>
  <c r="AV58" i="13"/>
  <c r="BE58" i="13"/>
  <c r="AU58" i="13"/>
  <c r="AV93" i="13"/>
  <c r="AV105" i="13"/>
  <c r="AU111" i="13"/>
  <c r="AV111" i="13"/>
  <c r="AZ170" i="13"/>
  <c r="AY170" i="13"/>
  <c r="AZ215" i="13"/>
  <c r="AV215" i="13"/>
  <c r="AW12" i="13"/>
  <c r="AY28" i="13"/>
  <c r="AV100" i="13"/>
  <c r="AW100" i="13"/>
  <c r="AU100" i="13"/>
  <c r="BG100" i="13" s="1"/>
  <c r="BH100" i="13" s="1"/>
  <c r="BE148" i="13"/>
  <c r="AZ148" i="13"/>
  <c r="BG50" i="13"/>
  <c r="BH50" i="13" s="1"/>
  <c r="AZ68" i="13"/>
  <c r="AY68" i="13"/>
  <c r="AV68" i="13"/>
  <c r="AU92" i="13"/>
  <c r="AU104" i="13"/>
  <c r="AV131" i="13"/>
  <c r="AZ157" i="13"/>
  <c r="BC157" i="13"/>
  <c r="AY157" i="13"/>
  <c r="BF169" i="13"/>
  <c r="AW169" i="13"/>
  <c r="BE169" i="13"/>
  <c r="AV169" i="13"/>
  <c r="BG269" i="13"/>
  <c r="BH269" i="13" s="1"/>
  <c r="AW6" i="13"/>
  <c r="AY20" i="13"/>
  <c r="AU24" i="13"/>
  <c r="AX33" i="13"/>
  <c r="BG36" i="13"/>
  <c r="BH36" i="13" s="1"/>
  <c r="BA49" i="13"/>
  <c r="BE49" i="13"/>
  <c r="BD49" i="13"/>
  <c r="BG53" i="13"/>
  <c r="BH53" i="13" s="1"/>
  <c r="BG60" i="13"/>
  <c r="BH60" i="13" s="1"/>
  <c r="AV90" i="13"/>
  <c r="AW90" i="13"/>
  <c r="AW92" i="13"/>
  <c r="AV103" i="13"/>
  <c r="AV119" i="13"/>
  <c r="AV124" i="13"/>
  <c r="AW129" i="13"/>
  <c r="AW131" i="13"/>
  <c r="BG131" i="13" s="1"/>
  <c r="BH131" i="13" s="1"/>
  <c r="AW145" i="13"/>
  <c r="BB158" i="13"/>
  <c r="BF170" i="13"/>
  <c r="BA185" i="13"/>
  <c r="AX185" i="13"/>
  <c r="BE185" i="13"/>
  <c r="AW185" i="13"/>
  <c r="AX214" i="13"/>
  <c r="AW214" i="13"/>
  <c r="BG226" i="13"/>
  <c r="BH226" i="13" s="1"/>
  <c r="BG229" i="13"/>
  <c r="BH229" i="13" s="1"/>
  <c r="BG233" i="13"/>
  <c r="BH233" i="13" s="1"/>
  <c r="AZ308" i="13"/>
  <c r="AY308" i="13"/>
  <c r="AX308" i="13"/>
  <c r="AW4" i="13"/>
  <c r="BG48" i="13"/>
  <c r="BH48" i="13" s="1"/>
  <c r="AZ58" i="13"/>
  <c r="BG62" i="13"/>
  <c r="BH62" i="13" s="1"/>
  <c r="AV118" i="13"/>
  <c r="AV128" i="13"/>
  <c r="BA153" i="13"/>
  <c r="AW153" i="13"/>
  <c r="AV153" i="13"/>
  <c r="AW157" i="13"/>
  <c r="BA160" i="13"/>
  <c r="BF163" i="13"/>
  <c r="AW163" i="13"/>
  <c r="BE163" i="13"/>
  <c r="BE164" i="13"/>
  <c r="AX169" i="13"/>
  <c r="BA177" i="13"/>
  <c r="AW177" i="13"/>
  <c r="BF177" i="13"/>
  <c r="AV177" i="13"/>
  <c r="AU214" i="13"/>
  <c r="BA230" i="13"/>
  <c r="BG257" i="13"/>
  <c r="BH257" i="13" s="1"/>
  <c r="BC12" i="13"/>
  <c r="AZ19" i="13"/>
  <c r="AY24" i="13"/>
  <c r="BF28" i="13"/>
  <c r="AY71" i="13"/>
  <c r="BF71" i="13"/>
  <c r="AX71" i="13"/>
  <c r="AV114" i="13"/>
  <c r="BB135" i="13"/>
  <c r="AZ135" i="13"/>
  <c r="BA149" i="13"/>
  <c r="BB149" i="13"/>
  <c r="AW149" i="13"/>
  <c r="BD157" i="13"/>
  <c r="AY169" i="13"/>
  <c r="AW170" i="13"/>
  <c r="AZ173" i="13"/>
  <c r="AX173" i="13"/>
  <c r="BA183" i="13"/>
  <c r="BB183" i="13"/>
  <c r="AY183" i="13"/>
  <c r="BF183" i="13"/>
  <c r="AV185" i="13"/>
  <c r="BE189" i="13"/>
  <c r="BG199" i="13"/>
  <c r="BH199" i="13" s="1"/>
  <c r="AV214" i="13"/>
  <c r="BB215" i="13"/>
  <c r="BG239" i="13"/>
  <c r="BH239" i="13" s="1"/>
  <c r="BG241" i="13"/>
  <c r="BH241" i="13" s="1"/>
  <c r="BG259" i="13"/>
  <c r="BH259" i="13" s="1"/>
  <c r="AZ260" i="13"/>
  <c r="BD260" i="13"/>
  <c r="BC260" i="13"/>
  <c r="BA260" i="13"/>
  <c r="BG287" i="13"/>
  <c r="BH287" i="13" s="1"/>
  <c r="BG289" i="13"/>
  <c r="BH289" i="13" s="1"/>
  <c r="BG294" i="13"/>
  <c r="BH294" i="13" s="1"/>
  <c r="AV88" i="13"/>
  <c r="AW88" i="13"/>
  <c r="AU88" i="13"/>
  <c r="BG88" i="13" s="1"/>
  <c r="BH88" i="13" s="1"/>
  <c r="AU116" i="13"/>
  <c r="AW116" i="13"/>
  <c r="AV116" i="13"/>
  <c r="BA145" i="13"/>
  <c r="AV145" i="13"/>
  <c r="AZ158" i="13"/>
  <c r="AX158" i="13"/>
  <c r="AV158" i="13"/>
  <c r="AW20" i="13"/>
  <c r="BC24" i="13"/>
  <c r="AW28" i="13"/>
  <c r="AW33" i="13"/>
  <c r="BG34" i="13"/>
  <c r="BH34" i="13" s="1"/>
  <c r="BE76" i="13"/>
  <c r="BC76" i="13"/>
  <c r="BA76" i="13"/>
  <c r="AV125" i="13"/>
  <c r="AV130" i="13"/>
  <c r="BE170" i="13"/>
  <c r="BG187" i="13"/>
  <c r="BH187" i="13" s="1"/>
  <c r="AW8" i="13"/>
  <c r="BF24" i="13"/>
  <c r="BA45" i="13"/>
  <c r="AW45" i="13"/>
  <c r="AV45" i="13"/>
  <c r="AW58" i="13"/>
  <c r="AV91" i="13"/>
  <c r="AV102" i="13"/>
  <c r="AW102" i="13"/>
  <c r="AW104" i="13"/>
  <c r="AW130" i="13"/>
  <c r="BA147" i="13"/>
  <c r="BB147" i="13"/>
  <c r="AW147" i="13"/>
  <c r="AY148" i="13"/>
  <c r="BF156" i="13"/>
  <c r="BC156" i="13"/>
  <c r="AZ156" i="13"/>
  <c r="AZ179" i="13"/>
  <c r="BD185" i="13"/>
  <c r="AU215" i="13"/>
  <c r="BG225" i="13"/>
  <c r="BH225" i="13" s="1"/>
  <c r="BG228" i="13"/>
  <c r="BH228" i="13" s="1"/>
  <c r="BF230" i="13"/>
  <c r="BD230" i="13"/>
  <c r="BC230" i="13"/>
  <c r="BG271" i="13"/>
  <c r="BH271" i="13" s="1"/>
  <c r="AX6" i="13"/>
  <c r="AX8" i="13"/>
  <c r="AX12" i="13"/>
  <c r="BE20" i="13"/>
  <c r="AV24" i="13"/>
  <c r="BE28" i="13"/>
  <c r="AZ33" i="13"/>
  <c r="BF67" i="13"/>
  <c r="BC67" i="13"/>
  <c r="BB68" i="13"/>
  <c r="BA80" i="13"/>
  <c r="AY80" i="13"/>
  <c r="AU90" i="13"/>
  <c r="BG90" i="13" s="1"/>
  <c r="BH90" i="13" s="1"/>
  <c r="AU122" i="13"/>
  <c r="AW122" i="13"/>
  <c r="BA141" i="13"/>
  <c r="AW141" i="13"/>
  <c r="AV141" i="13"/>
  <c r="BB145" i="13"/>
  <c r="BF148" i="13"/>
  <c r="BC158" i="13"/>
  <c r="AZ164" i="13"/>
  <c r="AY164" i="13"/>
  <c r="AV170" i="13"/>
  <c r="BB174" i="13"/>
  <c r="BA174" i="13"/>
  <c r="BB179" i="13"/>
  <c r="BA215" i="13"/>
  <c r="BG261" i="13"/>
  <c r="BH261" i="13" s="1"/>
  <c r="BG293" i="13"/>
  <c r="BH293" i="13" s="1"/>
  <c r="BG307" i="13"/>
  <c r="BH307" i="13" s="1"/>
  <c r="AX4" i="13"/>
  <c r="BC8" i="13"/>
  <c r="AW14" i="13"/>
  <c r="BF20" i="13"/>
  <c r="BD33" i="13"/>
  <c r="AY45" i="13"/>
  <c r="AW49" i="13"/>
  <c r="BB58" i="13"/>
  <c r="BC68" i="13"/>
  <c r="BE71" i="13"/>
  <c r="AX79" i="13"/>
  <c r="AW79" i="13"/>
  <c r="AV79" i="13"/>
  <c r="AU101" i="13"/>
  <c r="AV101" i="13"/>
  <c r="AV122" i="13"/>
  <c r="AV147" i="13"/>
  <c r="BC4" i="13"/>
  <c r="BD8" i="13"/>
  <c r="BD12" i="13"/>
  <c r="AX14" i="13"/>
  <c r="AW16" i="13"/>
  <c r="AW18" i="13"/>
  <c r="BD23" i="13"/>
  <c r="AZ24" i="13"/>
  <c r="BE33" i="13"/>
  <c r="BG42" i="13"/>
  <c r="BH42" i="13" s="1"/>
  <c r="AZ44" i="13"/>
  <c r="AY44" i="13"/>
  <c r="AW44" i="13"/>
  <c r="BC45" i="13"/>
  <c r="AX49" i="13"/>
  <c r="AX57" i="13"/>
  <c r="BE57" i="13"/>
  <c r="BG57" i="13" s="1"/>
  <c r="BH57" i="13" s="1"/>
  <c r="BC58" i="13"/>
  <c r="BF68" i="13"/>
  <c r="AV71" i="13"/>
  <c r="AZ80" i="13"/>
  <c r="AV113" i="13"/>
  <c r="BB141" i="13"/>
  <c r="BF146" i="13"/>
  <c r="AY146" i="13"/>
  <c r="BC147" i="13"/>
  <c r="BB153" i="13"/>
  <c r="AW156" i="13"/>
  <c r="BF157" i="13"/>
  <c r="AX163" i="13"/>
  <c r="AV164" i="13"/>
  <c r="BC169" i="13"/>
  <c r="BB170" i="13"/>
  <c r="AZ175" i="13"/>
  <c r="AY175" i="13"/>
  <c r="BD176" i="13"/>
  <c r="BC176" i="13"/>
  <c r="BB176" i="13"/>
  <c r="AY177" i="13"/>
  <c r="BC184" i="13"/>
  <c r="BA184" i="13"/>
  <c r="AY185" i="13"/>
  <c r="AY189" i="13"/>
  <c r="BE230" i="13"/>
  <c r="BG240" i="13"/>
  <c r="BH240" i="13" s="1"/>
  <c r="BG242" i="13"/>
  <c r="BH242" i="13" s="1"/>
  <c r="BG243" i="13"/>
  <c r="BH243" i="13" s="1"/>
  <c r="BB260" i="13"/>
  <c r="AZ285" i="13"/>
  <c r="BA285" i="13"/>
  <c r="BG288" i="13"/>
  <c r="BH288" i="13" s="1"/>
  <c r="BB291" i="13"/>
  <c r="BG297" i="13"/>
  <c r="BH297" i="13" s="1"/>
  <c r="BF46" i="13"/>
  <c r="BG52" i="13"/>
  <c r="BH52" i="13" s="1"/>
  <c r="BF72" i="13"/>
  <c r="BE73" i="13"/>
  <c r="BE82" i="13"/>
  <c r="BC134" i="13"/>
  <c r="BC143" i="13"/>
  <c r="BD155" i="13"/>
  <c r="BE182" i="13"/>
  <c r="BG196" i="13"/>
  <c r="BH196" i="13" s="1"/>
  <c r="BA208" i="13"/>
  <c r="BA220" i="13"/>
  <c r="BG220" i="13" s="1"/>
  <c r="BH220" i="13" s="1"/>
  <c r="BG248" i="13"/>
  <c r="BH248" i="13" s="1"/>
  <c r="BG263" i="13"/>
  <c r="BH263" i="13" s="1"/>
  <c r="BG303" i="13"/>
  <c r="BH303" i="13" s="1"/>
  <c r="BG304" i="13"/>
  <c r="BH304" i="13" s="1"/>
  <c r="AU46" i="13"/>
  <c r="BB59" i="13"/>
  <c r="AU98" i="13"/>
  <c r="BG98" i="13" s="1"/>
  <c r="BH98" i="13" s="1"/>
  <c r="AV99" i="13"/>
  <c r="AU110" i="13"/>
  <c r="BE155" i="13"/>
  <c r="BC172" i="13"/>
  <c r="BB181" i="13"/>
  <c r="BF182" i="13"/>
  <c r="BG190" i="13"/>
  <c r="BH190" i="13" s="1"/>
  <c r="BB191" i="13"/>
  <c r="BG200" i="13"/>
  <c r="BH200" i="13" s="1"/>
  <c r="BA206" i="13"/>
  <c r="AU208" i="13"/>
  <c r="BB208" i="13"/>
  <c r="BG210" i="13"/>
  <c r="BH210" i="13" s="1"/>
  <c r="BG211" i="13"/>
  <c r="BH211" i="13" s="1"/>
  <c r="BB220" i="13"/>
  <c r="BG237" i="13"/>
  <c r="BH237" i="13" s="1"/>
  <c r="BG249" i="13"/>
  <c r="BH249" i="13" s="1"/>
  <c r="BG253" i="13"/>
  <c r="BH253" i="13" s="1"/>
  <c r="BG265" i="13"/>
  <c r="BH265" i="13" s="1"/>
  <c r="BG267" i="13"/>
  <c r="BH267" i="13" s="1"/>
  <c r="BG274" i="13"/>
  <c r="BH274" i="13" s="1"/>
  <c r="BG275" i="13"/>
  <c r="BH275" i="13" s="1"/>
  <c r="BG281" i="13"/>
  <c r="BH281" i="13" s="1"/>
  <c r="BG305" i="13"/>
  <c r="BH305" i="13" s="1"/>
  <c r="BA47" i="13"/>
  <c r="AU47" i="13"/>
  <c r="AZ47" i="13"/>
  <c r="BF47" i="13"/>
  <c r="AY47" i="13"/>
  <c r="BE47" i="13"/>
  <c r="AX47" i="13"/>
  <c r="BC47" i="13"/>
  <c r="BD47" i="13"/>
  <c r="AW47" i="13"/>
  <c r="AV47" i="13"/>
  <c r="BG56" i="13"/>
  <c r="BH56" i="13" s="1"/>
  <c r="BA75" i="13"/>
  <c r="AU75" i="13"/>
  <c r="AY75" i="13"/>
  <c r="AZ75" i="13"/>
  <c r="AX75" i="13"/>
  <c r="AW75" i="13"/>
  <c r="AV75" i="13"/>
  <c r="AZ11" i="13"/>
  <c r="AZ17" i="13"/>
  <c r="BG38" i="13"/>
  <c r="BH38" i="13" s="1"/>
  <c r="BB47" i="13"/>
  <c r="BG54" i="13"/>
  <c r="BH54" i="13" s="1"/>
  <c r="BE13" i="13"/>
  <c r="AY13" i="13"/>
  <c r="AU13" i="13"/>
  <c r="BD13" i="13"/>
  <c r="AX13" i="13"/>
  <c r="BA13" i="13"/>
  <c r="BC13" i="13"/>
  <c r="AW13" i="13"/>
  <c r="BB13" i="13"/>
  <c r="AV13" i="13"/>
  <c r="BE19" i="13"/>
  <c r="AY19" i="13"/>
  <c r="BD19" i="13"/>
  <c r="AX19" i="13"/>
  <c r="BA19" i="13"/>
  <c r="BC19" i="13"/>
  <c r="AW19" i="13"/>
  <c r="BB19" i="13"/>
  <c r="AV19" i="13"/>
  <c r="AU19" i="13"/>
  <c r="BA25" i="13"/>
  <c r="AU25" i="13"/>
  <c r="AZ25" i="13"/>
  <c r="BF25" i="13"/>
  <c r="AY25" i="13"/>
  <c r="AV25" i="13"/>
  <c r="BE25" i="13"/>
  <c r="AX25" i="13"/>
  <c r="BC25" i="13"/>
  <c r="BD25" i="13"/>
  <c r="AW25" i="13"/>
  <c r="BG40" i="13"/>
  <c r="BH40" i="13" s="1"/>
  <c r="AW117" i="13"/>
  <c r="AU117" i="13"/>
  <c r="AV117" i="13"/>
  <c r="BD138" i="13"/>
  <c r="AX138" i="13"/>
  <c r="BC138" i="13"/>
  <c r="AW138" i="13"/>
  <c r="BB138" i="13"/>
  <c r="AV138" i="13"/>
  <c r="BA138" i="13"/>
  <c r="BF138" i="13"/>
  <c r="BE138" i="13"/>
  <c r="AZ138" i="13"/>
  <c r="AY138" i="13"/>
  <c r="BE17" i="13"/>
  <c r="AY17" i="13"/>
  <c r="BA17" i="13"/>
  <c r="BD17" i="13"/>
  <c r="AX17" i="13"/>
  <c r="BC17" i="13"/>
  <c r="AW17" i="13"/>
  <c r="BB17" i="13"/>
  <c r="AV17" i="13"/>
  <c r="AU17" i="13"/>
  <c r="AZ3" i="13"/>
  <c r="BE11" i="13"/>
  <c r="AY11" i="13"/>
  <c r="BA11" i="13"/>
  <c r="BD11" i="13"/>
  <c r="AX11" i="13"/>
  <c r="BC11" i="13"/>
  <c r="BB11" i="13"/>
  <c r="BG32" i="13"/>
  <c r="BH32" i="13" s="1"/>
  <c r="BA69" i="13"/>
  <c r="BF69" i="13"/>
  <c r="AY69" i="13"/>
  <c r="BE69" i="13"/>
  <c r="AX69" i="13"/>
  <c r="BD69" i="13"/>
  <c r="AW69" i="13"/>
  <c r="BC69" i="13"/>
  <c r="AV69" i="13"/>
  <c r="BB69" i="13"/>
  <c r="BD78" i="13"/>
  <c r="AX78" i="13"/>
  <c r="BB78" i="13"/>
  <c r="AV78" i="13"/>
  <c r="BA78" i="13"/>
  <c r="AZ78" i="13"/>
  <c r="AY78" i="13"/>
  <c r="BF78" i="13"/>
  <c r="AW78" i="13"/>
  <c r="BE78" i="13"/>
  <c r="AY7" i="13"/>
  <c r="AX7" i="13"/>
  <c r="AW7" i="13"/>
  <c r="AU7" i="13"/>
  <c r="AV7" i="13"/>
  <c r="BE15" i="13"/>
  <c r="AY15" i="13"/>
  <c r="BD15" i="13"/>
  <c r="AX15" i="13"/>
  <c r="BC15" i="13"/>
  <c r="AW15" i="13"/>
  <c r="BA15" i="13"/>
  <c r="BB15" i="13"/>
  <c r="AV15" i="13"/>
  <c r="AU15" i="13"/>
  <c r="BD26" i="13"/>
  <c r="AX26" i="13"/>
  <c r="AZ26" i="13"/>
  <c r="BF26" i="13"/>
  <c r="AY26" i="13"/>
  <c r="BB26" i="13"/>
  <c r="BE26" i="13"/>
  <c r="AW26" i="13"/>
  <c r="BC26" i="13"/>
  <c r="AV26" i="13"/>
  <c r="AU26" i="13"/>
  <c r="BG64" i="13"/>
  <c r="BH64" i="13" s="1"/>
  <c r="AU127" i="13"/>
  <c r="AW127" i="13"/>
  <c r="AV127" i="13"/>
  <c r="BE3" i="13"/>
  <c r="AY3" i="13"/>
  <c r="BA3" i="13"/>
  <c r="BD3" i="13"/>
  <c r="BC3" i="13"/>
  <c r="BB3" i="13"/>
  <c r="BE5" i="13"/>
  <c r="BC5" i="13"/>
  <c r="BD5" i="13"/>
  <c r="BA5" i="13"/>
  <c r="BB5" i="13"/>
  <c r="AZ5" i="13"/>
  <c r="BF5" i="13"/>
  <c r="BE9" i="13"/>
  <c r="AY9" i="13"/>
  <c r="BA9" i="13"/>
  <c r="BD9" i="13"/>
  <c r="AX9" i="13"/>
  <c r="BC9" i="13"/>
  <c r="AW9" i="13"/>
  <c r="BB9" i="13"/>
  <c r="AV9" i="13"/>
  <c r="AU9" i="13"/>
  <c r="AZ15" i="13"/>
  <c r="BA26" i="13"/>
  <c r="AZ69" i="13"/>
  <c r="BC78" i="13"/>
  <c r="AU83" i="13"/>
  <c r="AW83" i="13"/>
  <c r="AV83" i="13"/>
  <c r="AZ63" i="13"/>
  <c r="BF63" i="13"/>
  <c r="BG65" i="13"/>
  <c r="BH65" i="13" s="1"/>
  <c r="BD70" i="13"/>
  <c r="AX70" i="13"/>
  <c r="BA70" i="13"/>
  <c r="BD84" i="13"/>
  <c r="BB84" i="13"/>
  <c r="AY4" i="13"/>
  <c r="BE4" i="13"/>
  <c r="AY6" i="13"/>
  <c r="AY8" i="13"/>
  <c r="BE8" i="13"/>
  <c r="AY12" i="13"/>
  <c r="BE12" i="13"/>
  <c r="AY14" i="13"/>
  <c r="BE14" i="13"/>
  <c r="AY16" i="13"/>
  <c r="BE16" i="13"/>
  <c r="AY18" i="13"/>
  <c r="BE18" i="13"/>
  <c r="AY21" i="13"/>
  <c r="AY22" i="13"/>
  <c r="AX23" i="13"/>
  <c r="AW24" i="13"/>
  <c r="BG27" i="13"/>
  <c r="BH27" i="13" s="1"/>
  <c r="AY29" i="13"/>
  <c r="AY30" i="13"/>
  <c r="AY33" i="13"/>
  <c r="BG35" i="13"/>
  <c r="BH35" i="13" s="1"/>
  <c r="AX45" i="13"/>
  <c r="BE45" i="13"/>
  <c r="AW46" i="13"/>
  <c r="BE46" i="13"/>
  <c r="AY49" i="13"/>
  <c r="BF49" i="13"/>
  <c r="BG51" i="13"/>
  <c r="BH51" i="13" s="1"/>
  <c r="AY58" i="13"/>
  <c r="BD59" i="13"/>
  <c r="BD66" i="13"/>
  <c r="AX66" i="13"/>
  <c r="BG66" i="13" s="1"/>
  <c r="BH66" i="13" s="1"/>
  <c r="AW68" i="13"/>
  <c r="BE68" i="13"/>
  <c r="AU70" i="13"/>
  <c r="BB70" i="13"/>
  <c r="BA71" i="13"/>
  <c r="AU71" i="13"/>
  <c r="BB71" i="13"/>
  <c r="AY73" i="13"/>
  <c r="BE74" i="13"/>
  <c r="BB81" i="13"/>
  <c r="BD82" i="13"/>
  <c r="AX82" i="13"/>
  <c r="BB82" i="13"/>
  <c r="AV82" i="13"/>
  <c r="BC82" i="13"/>
  <c r="BA84" i="13"/>
  <c r="AV85" i="13"/>
  <c r="AW115" i="13"/>
  <c r="AV115" i="13"/>
  <c r="AU115" i="13"/>
  <c r="BG115" i="13" s="1"/>
  <c r="BH115" i="13" s="1"/>
  <c r="AW123" i="13"/>
  <c r="AU123" i="13"/>
  <c r="AU133" i="13"/>
  <c r="AV133" i="13"/>
  <c r="BA137" i="13"/>
  <c r="BD137" i="13"/>
  <c r="BB137" i="13"/>
  <c r="BD142" i="13"/>
  <c r="AX142" i="13"/>
  <c r="BC142" i="13"/>
  <c r="AW142" i="13"/>
  <c r="BB142" i="13"/>
  <c r="AV142" i="13"/>
  <c r="BA142" i="13"/>
  <c r="AZ142" i="13"/>
  <c r="AY142" i="13"/>
  <c r="BF142" i="13"/>
  <c r="BD150" i="13"/>
  <c r="AX150" i="13"/>
  <c r="BC150" i="13"/>
  <c r="AW150" i="13"/>
  <c r="BB150" i="13"/>
  <c r="AV150" i="13"/>
  <c r="BA150" i="13"/>
  <c r="BF150" i="13"/>
  <c r="BE150" i="13"/>
  <c r="AZ150" i="13"/>
  <c r="AZ4" i="13"/>
  <c r="AZ12" i="13"/>
  <c r="BF12" i="13"/>
  <c r="AZ14" i="13"/>
  <c r="BF14" i="13"/>
  <c r="AZ16" i="13"/>
  <c r="BF16" i="13"/>
  <c r="AZ18" i="13"/>
  <c r="BF18" i="13"/>
  <c r="BD20" i="13"/>
  <c r="AX20" i="13"/>
  <c r="BA20" i="13"/>
  <c r="BD28" i="13"/>
  <c r="AX28" i="13"/>
  <c r="BA28" i="13"/>
  <c r="BG43" i="13"/>
  <c r="BH43" i="13" s="1"/>
  <c r="BD44" i="13"/>
  <c r="AX44" i="13"/>
  <c r="BA44" i="13"/>
  <c r="AZ49" i="13"/>
  <c r="AV63" i="13"/>
  <c r="BB63" i="13"/>
  <c r="AZ67" i="13"/>
  <c r="AV70" i="13"/>
  <c r="BC70" i="13"/>
  <c r="BD80" i="13"/>
  <c r="AX80" i="13"/>
  <c r="BB80" i="13"/>
  <c r="AV80" i="13"/>
  <c r="BC80" i="13"/>
  <c r="BC81" i="13"/>
  <c r="BC84" i="13"/>
  <c r="AW85" i="13"/>
  <c r="AX132" i="13"/>
  <c r="BF132" i="13"/>
  <c r="BG132" i="13" s="1"/>
  <c r="BH132" i="13" s="1"/>
  <c r="BD162" i="13"/>
  <c r="BC162" i="13"/>
  <c r="BB162" i="13"/>
  <c r="BA162" i="13"/>
  <c r="AU4" i="13"/>
  <c r="BA4" i="13"/>
  <c r="AU6" i="13"/>
  <c r="AU8" i="13"/>
  <c r="BA8" i="13"/>
  <c r="AU12" i="13"/>
  <c r="BA12" i="13"/>
  <c r="AU14" i="13"/>
  <c r="BA14" i="13"/>
  <c r="AU16" i="13"/>
  <c r="BA16" i="13"/>
  <c r="AU18" i="13"/>
  <c r="BA18" i="13"/>
  <c r="AU20" i="13"/>
  <c r="BB20" i="13"/>
  <c r="BA21" i="13"/>
  <c r="AU21" i="13"/>
  <c r="BB21" i="13"/>
  <c r="BD22" i="13"/>
  <c r="AX22" i="13"/>
  <c r="BA22" i="13"/>
  <c r="AU28" i="13"/>
  <c r="BB28" i="13"/>
  <c r="BA29" i="13"/>
  <c r="AU29" i="13"/>
  <c r="BB29" i="13"/>
  <c r="BD30" i="13"/>
  <c r="AX30" i="13"/>
  <c r="BA30" i="13"/>
  <c r="BA33" i="13"/>
  <c r="AU33" i="13"/>
  <c r="BB33" i="13"/>
  <c r="BG41" i="13"/>
  <c r="BH41" i="13" s="1"/>
  <c r="AU44" i="13"/>
  <c r="BB44" i="13"/>
  <c r="AZ45" i="13"/>
  <c r="BB49" i="13"/>
  <c r="BD58" i="13"/>
  <c r="AX58" i="13"/>
  <c r="BA58" i="13"/>
  <c r="BF59" i="13"/>
  <c r="BG61" i="13"/>
  <c r="BH61" i="13" s="1"/>
  <c r="AW70" i="13"/>
  <c r="BE70" i="13"/>
  <c r="BA73" i="13"/>
  <c r="AU73" i="13"/>
  <c r="BB73" i="13"/>
  <c r="AZ77" i="13"/>
  <c r="BG77" i="13" s="1"/>
  <c r="BH77" i="13" s="1"/>
  <c r="BA79" i="13"/>
  <c r="BE79" i="13"/>
  <c r="AY79" i="13"/>
  <c r="BB79" i="13"/>
  <c r="BE80" i="13"/>
  <c r="BD81" i="13"/>
  <c r="AV87" i="13"/>
  <c r="AW121" i="13"/>
  <c r="AV121" i="13"/>
  <c r="AU121" i="13"/>
  <c r="BD154" i="13"/>
  <c r="AX154" i="13"/>
  <c r="BC154" i="13"/>
  <c r="AW154" i="13"/>
  <c r="BB154" i="13"/>
  <c r="AV154" i="13"/>
  <c r="BA154" i="13"/>
  <c r="AZ154" i="13"/>
  <c r="AY154" i="13"/>
  <c r="BF154" i="13"/>
  <c r="BG37" i="13"/>
  <c r="BH37" i="13" s="1"/>
  <c r="BF4" i="13"/>
  <c r="AZ8" i="13"/>
  <c r="BF8" i="13"/>
  <c r="AV4" i="13"/>
  <c r="AV8" i="13"/>
  <c r="AV12" i="13"/>
  <c r="AV14" i="13"/>
  <c r="AV16" i="13"/>
  <c r="AV18" i="13"/>
  <c r="AV20" i="13"/>
  <c r="BC20" i="13"/>
  <c r="AV21" i="13"/>
  <c r="BC21" i="13"/>
  <c r="AU22" i="13"/>
  <c r="BB22" i="13"/>
  <c r="BA23" i="13"/>
  <c r="AU23" i="13"/>
  <c r="BB23" i="13"/>
  <c r="BD24" i="13"/>
  <c r="AX24" i="13"/>
  <c r="BA24" i="13"/>
  <c r="AV28" i="13"/>
  <c r="BC28" i="13"/>
  <c r="AV29" i="13"/>
  <c r="BC29" i="13"/>
  <c r="AU30" i="13"/>
  <c r="BB30" i="13"/>
  <c r="AV33" i="13"/>
  <c r="BC33" i="13"/>
  <c r="BG39" i="13"/>
  <c r="BH39" i="13" s="1"/>
  <c r="AV44" i="13"/>
  <c r="BC44" i="13"/>
  <c r="BB45" i="13"/>
  <c r="BD46" i="13"/>
  <c r="AX46" i="13"/>
  <c r="BA46" i="13"/>
  <c r="AV49" i="13"/>
  <c r="BC49" i="13"/>
  <c r="BG55" i="13"/>
  <c r="BH55" i="13" s="1"/>
  <c r="AZ59" i="13"/>
  <c r="AX63" i="13"/>
  <c r="BD68" i="13"/>
  <c r="AX68" i="13"/>
  <c r="BA68" i="13"/>
  <c r="AY70" i="13"/>
  <c r="BF70" i="13"/>
  <c r="AV73" i="13"/>
  <c r="BC73" i="13"/>
  <c r="BA74" i="13"/>
  <c r="BD76" i="13"/>
  <c r="BB76" i="13"/>
  <c r="BC79" i="13"/>
  <c r="AW80" i="13"/>
  <c r="BF80" i="13"/>
  <c r="AW87" i="13"/>
  <c r="AU89" i="13"/>
  <c r="AW89" i="13"/>
  <c r="BD136" i="13"/>
  <c r="BB136" i="13"/>
  <c r="BA136" i="13"/>
  <c r="BC136" i="13"/>
  <c r="BB159" i="13"/>
  <c r="AV159" i="13"/>
  <c r="AZ159" i="13"/>
  <c r="BF159" i="13"/>
  <c r="AY159" i="13"/>
  <c r="BE159" i="13"/>
  <c r="AX159" i="13"/>
  <c r="BD159" i="13"/>
  <c r="AW159" i="13"/>
  <c r="BC159" i="13"/>
  <c r="BA167" i="13"/>
  <c r="BD167" i="13"/>
  <c r="AW167" i="13"/>
  <c r="AY167" i="13"/>
  <c r="BF167" i="13"/>
  <c r="AX167" i="13"/>
  <c r="BE167" i="13"/>
  <c r="AV167" i="13"/>
  <c r="BC167" i="13"/>
  <c r="BB167" i="13"/>
  <c r="BD180" i="13"/>
  <c r="AX180" i="13"/>
  <c r="BE180" i="13"/>
  <c r="AW180" i="13"/>
  <c r="BB180" i="13"/>
  <c r="AZ180" i="13"/>
  <c r="AY180" i="13"/>
  <c r="AV180" i="13"/>
  <c r="BF180" i="13"/>
  <c r="BC180" i="13"/>
  <c r="AW91" i="13"/>
  <c r="BG91" i="13" s="1"/>
  <c r="BH91" i="13" s="1"/>
  <c r="AW93" i="13"/>
  <c r="AW95" i="13"/>
  <c r="AW97" i="13"/>
  <c r="AW99" i="13"/>
  <c r="AW101" i="13"/>
  <c r="AW103" i="13"/>
  <c r="AW105" i="13"/>
  <c r="AW107" i="13"/>
  <c r="AW109" i="13"/>
  <c r="AW111" i="13"/>
  <c r="AW113" i="13"/>
  <c r="AW119" i="13"/>
  <c r="AW125" i="13"/>
  <c r="BD134" i="13"/>
  <c r="BB134" i="13"/>
  <c r="BA134" i="13"/>
  <c r="AZ134" i="13"/>
  <c r="BD140" i="13"/>
  <c r="AX140" i="13"/>
  <c r="BC140" i="13"/>
  <c r="AW140" i="13"/>
  <c r="BB140" i="13"/>
  <c r="AV140" i="13"/>
  <c r="BA140" i="13"/>
  <c r="AZ146" i="13"/>
  <c r="BD152" i="13"/>
  <c r="AX152" i="13"/>
  <c r="BC152" i="13"/>
  <c r="AW152" i="13"/>
  <c r="BB152" i="13"/>
  <c r="AV152" i="13"/>
  <c r="BA152" i="13"/>
  <c r="BD178" i="13"/>
  <c r="AX178" i="13"/>
  <c r="AZ178" i="13"/>
  <c r="BE178" i="13"/>
  <c r="AW178" i="13"/>
  <c r="BA178" i="13"/>
  <c r="AY178" i="13"/>
  <c r="AV178" i="13"/>
  <c r="BF178" i="13"/>
  <c r="AV110" i="13"/>
  <c r="AV112" i="13"/>
  <c r="BG112" i="13" s="1"/>
  <c r="BH112" i="13" s="1"/>
  <c r="AW114" i="13"/>
  <c r="AW120" i="13"/>
  <c r="AW126" i="13"/>
  <c r="BE134" i="13"/>
  <c r="AY140" i="13"/>
  <c r="BD144" i="13"/>
  <c r="AX144" i="13"/>
  <c r="BC144" i="13"/>
  <c r="AW144" i="13"/>
  <c r="BB144" i="13"/>
  <c r="AV144" i="13"/>
  <c r="BA144" i="13"/>
  <c r="AY152" i="13"/>
  <c r="BB161" i="13"/>
  <c r="AV161" i="13"/>
  <c r="BF161" i="13"/>
  <c r="AY161" i="13"/>
  <c r="BE161" i="13"/>
  <c r="AX161" i="13"/>
  <c r="BD161" i="13"/>
  <c r="AW161" i="13"/>
  <c r="BC161" i="13"/>
  <c r="BB178" i="13"/>
  <c r="BG188" i="13"/>
  <c r="BH188" i="13" s="1"/>
  <c r="BD146" i="13"/>
  <c r="AX146" i="13"/>
  <c r="BC146" i="13"/>
  <c r="AW146" i="13"/>
  <c r="BB146" i="13"/>
  <c r="AV146" i="13"/>
  <c r="BA146" i="13"/>
  <c r="BE160" i="13"/>
  <c r="AY160" i="13"/>
  <c r="AZ160" i="13"/>
  <c r="BF160" i="13"/>
  <c r="AX160" i="13"/>
  <c r="BD160" i="13"/>
  <c r="AW160" i="13"/>
  <c r="BC160" i="13"/>
  <c r="AV160" i="13"/>
  <c r="BD168" i="13"/>
  <c r="AX168" i="13"/>
  <c r="BC168" i="13"/>
  <c r="AV168" i="13"/>
  <c r="BA168" i="13"/>
  <c r="AZ168" i="13"/>
  <c r="AY168" i="13"/>
  <c r="BF168" i="13"/>
  <c r="AW168" i="13"/>
  <c r="AW118" i="13"/>
  <c r="AW124" i="13"/>
  <c r="AW128" i="13"/>
  <c r="BG128" i="13" s="1"/>
  <c r="BH128" i="13" s="1"/>
  <c r="AV129" i="13"/>
  <c r="BG129" i="13" s="1"/>
  <c r="BH129" i="13" s="1"/>
  <c r="BA135" i="13"/>
  <c r="BE135" i="13"/>
  <c r="AY135" i="13"/>
  <c r="BD135" i="13"/>
  <c r="AX135" i="13"/>
  <c r="BC135" i="13"/>
  <c r="BE140" i="13"/>
  <c r="AY144" i="13"/>
  <c r="BD148" i="13"/>
  <c r="AX148" i="13"/>
  <c r="BC148" i="13"/>
  <c r="AW148" i="13"/>
  <c r="BB148" i="13"/>
  <c r="AV148" i="13"/>
  <c r="BA148" i="13"/>
  <c r="BE152" i="13"/>
  <c r="AZ161" i="13"/>
  <c r="BG194" i="13"/>
  <c r="BH194" i="13" s="1"/>
  <c r="BG223" i="13"/>
  <c r="BH223" i="13" s="1"/>
  <c r="AX139" i="13"/>
  <c r="BD139" i="13"/>
  <c r="AX141" i="13"/>
  <c r="BD141" i="13"/>
  <c r="AX143" i="13"/>
  <c r="BD143" i="13"/>
  <c r="AX145" i="13"/>
  <c r="BD145" i="13"/>
  <c r="AX147" i="13"/>
  <c r="BD147" i="13"/>
  <c r="AX149" i="13"/>
  <c r="BD149" i="13"/>
  <c r="AX151" i="13"/>
  <c r="BD151" i="13"/>
  <c r="AX153" i="13"/>
  <c r="BD153" i="13"/>
  <c r="AY155" i="13"/>
  <c r="AX156" i="13"/>
  <c r="AX157" i="13"/>
  <c r="BE157" i="13"/>
  <c r="AW158" i="13"/>
  <c r="BD158" i="13"/>
  <c r="BD166" i="13"/>
  <c r="AX166" i="13"/>
  <c r="BF166" i="13"/>
  <c r="AY166" i="13"/>
  <c r="BB166" i="13"/>
  <c r="BD174" i="13"/>
  <c r="AX174" i="13"/>
  <c r="BF174" i="13"/>
  <c r="AY174" i="13"/>
  <c r="BC174" i="13"/>
  <c r="AV174" i="13"/>
  <c r="BE174" i="13"/>
  <c r="BD186" i="13"/>
  <c r="AX186" i="13"/>
  <c r="BC186" i="13"/>
  <c r="AW186" i="13"/>
  <c r="BA186" i="13"/>
  <c r="AZ186" i="13"/>
  <c r="AY186" i="13"/>
  <c r="BG217" i="13"/>
  <c r="BH217" i="13" s="1"/>
  <c r="BG227" i="13"/>
  <c r="BH227" i="13" s="1"/>
  <c r="AY139" i="13"/>
  <c r="BE139" i="13"/>
  <c r="AY141" i="13"/>
  <c r="BE141" i="13"/>
  <c r="AY143" i="13"/>
  <c r="BE143" i="13"/>
  <c r="AY145" i="13"/>
  <c r="BE145" i="13"/>
  <c r="AY147" i="13"/>
  <c r="BE147" i="13"/>
  <c r="AY149" i="13"/>
  <c r="BE149" i="13"/>
  <c r="AY151" i="13"/>
  <c r="BE151" i="13"/>
  <c r="AY153" i="13"/>
  <c r="BE153" i="13"/>
  <c r="BA165" i="13"/>
  <c r="BF165" i="13"/>
  <c r="AY165" i="13"/>
  <c r="BB165" i="13"/>
  <c r="BD184" i="13"/>
  <c r="AX184" i="13"/>
  <c r="AZ184" i="13"/>
  <c r="BF184" i="13"/>
  <c r="AY184" i="13"/>
  <c r="BE184" i="13"/>
  <c r="AW184" i="13"/>
  <c r="AU186" i="13"/>
  <c r="BG192" i="13"/>
  <c r="BH192" i="13" s="1"/>
  <c r="BG193" i="13"/>
  <c r="BH193" i="13" s="1"/>
  <c r="BG201" i="13"/>
  <c r="BH201" i="13" s="1"/>
  <c r="AZ139" i="13"/>
  <c r="BF139" i="13"/>
  <c r="AZ141" i="13"/>
  <c r="BF141" i="13"/>
  <c r="AZ143" i="13"/>
  <c r="BF143" i="13"/>
  <c r="AZ145" i="13"/>
  <c r="BF145" i="13"/>
  <c r="AZ147" i="13"/>
  <c r="BF147" i="13"/>
  <c r="AZ149" i="13"/>
  <c r="BF149" i="13"/>
  <c r="AZ151" i="13"/>
  <c r="BF151" i="13"/>
  <c r="AZ153" i="13"/>
  <c r="BF153" i="13"/>
  <c r="BB155" i="13"/>
  <c r="AV155" i="13"/>
  <c r="BA155" i="13"/>
  <c r="BE156" i="13"/>
  <c r="AY156" i="13"/>
  <c r="BA156" i="13"/>
  <c r="BB163" i="13"/>
  <c r="AV163" i="13"/>
  <c r="BA163" i="13"/>
  <c r="BC165" i="13"/>
  <c r="AV166" i="13"/>
  <c r="BE166" i="13"/>
  <c r="BA171" i="13"/>
  <c r="BB171" i="13"/>
  <c r="BF171" i="13"/>
  <c r="AY171" i="13"/>
  <c r="BC171" i="13"/>
  <c r="AW174" i="13"/>
  <c r="BA179" i="13"/>
  <c r="BE179" i="13"/>
  <c r="AX179" i="13"/>
  <c r="BC179" i="13"/>
  <c r="AV179" i="13"/>
  <c r="BD179" i="13"/>
  <c r="AV186" i="13"/>
  <c r="BE209" i="13"/>
  <c r="AY209" i="13"/>
  <c r="BD209" i="13"/>
  <c r="AX209" i="13"/>
  <c r="BC209" i="13"/>
  <c r="AW209" i="13"/>
  <c r="AV209" i="13"/>
  <c r="AU209" i="13"/>
  <c r="BF209" i="13"/>
  <c r="BB209" i="13"/>
  <c r="BA209" i="13"/>
  <c r="BC155" i="13"/>
  <c r="BB156" i="13"/>
  <c r="BB157" i="13"/>
  <c r="AV157" i="13"/>
  <c r="BA157" i="13"/>
  <c r="BE158" i="13"/>
  <c r="AY158" i="13"/>
  <c r="BA158" i="13"/>
  <c r="BC163" i="13"/>
  <c r="AV165" i="13"/>
  <c r="BD165" i="13"/>
  <c r="AW166" i="13"/>
  <c r="BA169" i="13"/>
  <c r="BB169" i="13"/>
  <c r="AZ169" i="13"/>
  <c r="BD171" i="13"/>
  <c r="BA173" i="13"/>
  <c r="BF173" i="13"/>
  <c r="AY173" i="13"/>
  <c r="BD173" i="13"/>
  <c r="AW173" i="13"/>
  <c r="BC173" i="13"/>
  <c r="AZ174" i="13"/>
  <c r="BA175" i="13"/>
  <c r="BG175" i="13" s="1"/>
  <c r="BH175" i="13" s="1"/>
  <c r="BD175" i="13"/>
  <c r="AW175" i="13"/>
  <c r="BB175" i="13"/>
  <c r="BC175" i="13"/>
  <c r="BF179" i="13"/>
  <c r="AV184" i="13"/>
  <c r="BB186" i="13"/>
  <c r="BG207" i="13"/>
  <c r="BH207" i="13" s="1"/>
  <c r="AZ209" i="13"/>
  <c r="BD164" i="13"/>
  <c r="AX164" i="13"/>
  <c r="BA164" i="13"/>
  <c r="BD170" i="13"/>
  <c r="AX170" i="13"/>
  <c r="BA170" i="13"/>
  <c r="AY172" i="13"/>
  <c r="AX177" i="13"/>
  <c r="BE177" i="13"/>
  <c r="AZ181" i="13"/>
  <c r="AX183" i="13"/>
  <c r="BE183" i="13"/>
  <c r="BG197" i="13"/>
  <c r="BH197" i="13" s="1"/>
  <c r="BE205" i="13"/>
  <c r="AY205" i="13"/>
  <c r="BD205" i="13"/>
  <c r="BC205" i="13"/>
  <c r="BF205" i="13"/>
  <c r="BB205" i="13"/>
  <c r="BA205" i="13"/>
  <c r="BG244" i="13"/>
  <c r="BH244" i="13" s="1"/>
  <c r="BG270" i="13"/>
  <c r="BH270" i="13" s="1"/>
  <c r="BG277" i="13"/>
  <c r="BH277" i="13" s="1"/>
  <c r="BG280" i="13"/>
  <c r="BH280" i="13" s="1"/>
  <c r="BD182" i="13"/>
  <c r="AX182" i="13"/>
  <c r="BA182" i="13"/>
  <c r="BG216" i="13"/>
  <c r="BH216" i="13" s="1"/>
  <c r="BG234" i="13"/>
  <c r="BH234" i="13" s="1"/>
  <c r="BG256" i="13"/>
  <c r="BH256" i="13" s="1"/>
  <c r="BG264" i="13"/>
  <c r="BH264" i="13" s="1"/>
  <c r="BD172" i="13"/>
  <c r="AX172" i="13"/>
  <c r="BA172" i="13"/>
  <c r="AZ177" i="13"/>
  <c r="BB182" i="13"/>
  <c r="AZ183" i="13"/>
  <c r="BG195" i="13"/>
  <c r="BH195" i="13" s="1"/>
  <c r="BG221" i="13"/>
  <c r="BH221" i="13" s="1"/>
  <c r="BG222" i="13"/>
  <c r="BH222" i="13" s="1"/>
  <c r="BG235" i="13"/>
  <c r="BH235" i="13" s="1"/>
  <c r="BG247" i="13"/>
  <c r="BH247" i="13" s="1"/>
  <c r="BG258" i="13"/>
  <c r="BH258" i="13" s="1"/>
  <c r="BG266" i="13"/>
  <c r="BH266" i="13" s="1"/>
  <c r="BG273" i="13"/>
  <c r="BH273" i="13" s="1"/>
  <c r="BG202" i="13"/>
  <c r="BH202" i="13" s="1"/>
  <c r="AZ203" i="13"/>
  <c r="BG203" i="13" s="1"/>
  <c r="BH203" i="13" s="1"/>
  <c r="BG236" i="13"/>
  <c r="BH236" i="13" s="1"/>
  <c r="BG252" i="13"/>
  <c r="BH252" i="13" s="1"/>
  <c r="BG254" i="13"/>
  <c r="BH254" i="13" s="1"/>
  <c r="BG262" i="13"/>
  <c r="BH262" i="13" s="1"/>
  <c r="BG286" i="13"/>
  <c r="BH286" i="13" s="1"/>
  <c r="BG290" i="13"/>
  <c r="BH290" i="13" s="1"/>
  <c r="BG292" i="13"/>
  <c r="BH292" i="13" s="1"/>
  <c r="BG296" i="13"/>
  <c r="BH296" i="13" s="1"/>
  <c r="BG300" i="13"/>
  <c r="BH300" i="13" s="1"/>
  <c r="AZ185" i="13"/>
  <c r="BF185" i="13"/>
  <c r="AZ191" i="13"/>
  <c r="BG204" i="13"/>
  <c r="BH204" i="13" s="1"/>
  <c r="BG212" i="13"/>
  <c r="BH212" i="13" s="1"/>
  <c r="BE213" i="13"/>
  <c r="AY213" i="13"/>
  <c r="BD213" i="13"/>
  <c r="BC213" i="13"/>
  <c r="BA213" i="13"/>
  <c r="BE215" i="13"/>
  <c r="AY215" i="13"/>
  <c r="BD215" i="13"/>
  <c r="AX215" i="13"/>
  <c r="BC215" i="13"/>
  <c r="AW215" i="13"/>
  <c r="BF215" i="13"/>
  <c r="BE219" i="13"/>
  <c r="AY219" i="13"/>
  <c r="BD219" i="13"/>
  <c r="BC219" i="13"/>
  <c r="BA219" i="13"/>
  <c r="BG250" i="13"/>
  <c r="BH250" i="13" s="1"/>
  <c r="BG272" i="13"/>
  <c r="BH272" i="13" s="1"/>
  <c r="BG276" i="13"/>
  <c r="BH276" i="13" s="1"/>
  <c r="BG306" i="13"/>
  <c r="BH306" i="13" s="1"/>
  <c r="BB213" i="13"/>
  <c r="BG218" i="13"/>
  <c r="BH218" i="13" s="1"/>
  <c r="BG224" i="13"/>
  <c r="BH224" i="13" s="1"/>
  <c r="BG232" i="13"/>
  <c r="BH232" i="13" s="1"/>
  <c r="BG238" i="13"/>
  <c r="BH238" i="13" s="1"/>
  <c r="BG246" i="13"/>
  <c r="BH246" i="13" s="1"/>
  <c r="BG268" i="13"/>
  <c r="BH268" i="13" s="1"/>
  <c r="BG302" i="13"/>
  <c r="BH302" i="13" s="1"/>
  <c r="AZ206" i="13"/>
  <c r="AZ208" i="13"/>
  <c r="AX291" i="13"/>
  <c r="BD291" i="13"/>
  <c r="AX309" i="13"/>
  <c r="AY279" i="13"/>
  <c r="BG279" i="13" s="1"/>
  <c r="BH279" i="13" s="1"/>
  <c r="AY285" i="13"/>
  <c r="AY309" i="13"/>
  <c r="AZ291" i="13"/>
  <c r="N126" i="4"/>
  <c r="N127" i="4" s="1"/>
  <c r="O126" i="4"/>
  <c r="O127" i="4" s="1"/>
  <c r="P126" i="4"/>
  <c r="P127" i="4" s="1"/>
  <c r="BG120" i="13" l="1"/>
  <c r="BH120" i="13" s="1"/>
  <c r="BG109" i="13"/>
  <c r="BH109" i="13" s="1"/>
  <c r="BG93" i="13"/>
  <c r="BH93" i="13" s="1"/>
  <c r="BG164" i="13"/>
  <c r="BH164" i="13" s="1"/>
  <c r="BG176" i="13"/>
  <c r="BH176" i="13" s="1"/>
  <c r="BG160" i="13"/>
  <c r="BH160" i="13" s="1"/>
  <c r="BG230" i="13"/>
  <c r="BH230" i="13" s="1"/>
  <c r="BG104" i="13"/>
  <c r="BH104" i="13" s="1"/>
  <c r="BG111" i="13"/>
  <c r="BH111" i="13" s="1"/>
  <c r="BG108" i="13"/>
  <c r="BH108" i="13" s="1"/>
  <c r="BG96" i="13"/>
  <c r="BH96" i="13" s="1"/>
  <c r="BG94" i="13"/>
  <c r="BH94" i="13" s="1"/>
  <c r="BG126" i="13"/>
  <c r="BH126" i="13" s="1"/>
  <c r="BG99" i="13"/>
  <c r="BH99" i="13" s="1"/>
  <c r="BG116" i="13"/>
  <c r="BH116" i="13" s="1"/>
  <c r="BG105" i="13"/>
  <c r="BH105" i="13" s="1"/>
  <c r="BG134" i="13"/>
  <c r="BH134" i="13" s="1"/>
  <c r="BG118" i="13"/>
  <c r="BH118" i="13" s="1"/>
  <c r="BG58" i="13"/>
  <c r="BH58" i="13" s="1"/>
  <c r="BG159" i="13"/>
  <c r="BH159" i="13" s="1"/>
  <c r="BG76" i="13"/>
  <c r="BH76" i="13" s="1"/>
  <c r="BG87" i="13"/>
  <c r="BH87" i="13" s="1"/>
  <c r="BG67" i="13"/>
  <c r="BH67" i="13" s="1"/>
  <c r="BG81" i="13"/>
  <c r="BH81" i="13" s="1"/>
  <c r="BG59" i="13"/>
  <c r="BH59" i="13" s="1"/>
  <c r="BG138" i="13"/>
  <c r="BH138" i="13" s="1"/>
  <c r="BG72" i="13"/>
  <c r="BH72" i="13" s="1"/>
  <c r="BG122" i="13"/>
  <c r="BH122" i="13" s="1"/>
  <c r="BG102" i="13"/>
  <c r="BH102" i="13" s="1"/>
  <c r="BG114" i="13"/>
  <c r="BH114" i="13" s="1"/>
  <c r="BG144" i="13"/>
  <c r="BH144" i="13" s="1"/>
  <c r="BG146" i="13"/>
  <c r="BH146" i="13" s="1"/>
  <c r="BG97" i="13"/>
  <c r="BH97" i="13" s="1"/>
  <c r="BG136" i="13"/>
  <c r="BH136" i="13" s="1"/>
  <c r="BG79" i="13"/>
  <c r="BH79" i="13" s="1"/>
  <c r="BG113" i="13"/>
  <c r="BH113" i="13" s="1"/>
  <c r="BG130" i="13"/>
  <c r="BH130" i="13" s="1"/>
  <c r="BG214" i="13"/>
  <c r="BH214" i="13" s="1"/>
  <c r="BG308" i="13"/>
  <c r="BH308" i="13" s="1"/>
  <c r="BG185" i="13"/>
  <c r="BH185" i="13" s="1"/>
  <c r="BG92" i="13"/>
  <c r="BH92" i="13" s="1"/>
  <c r="BG309" i="13"/>
  <c r="BH309" i="13" s="1"/>
  <c r="BG181" i="13"/>
  <c r="BH181" i="13" s="1"/>
  <c r="BG107" i="13"/>
  <c r="BH107" i="13" s="1"/>
  <c r="BG95" i="13"/>
  <c r="BH95" i="13" s="1"/>
  <c r="BG125" i="13"/>
  <c r="BH125" i="13" s="1"/>
  <c r="BG184" i="13"/>
  <c r="BH184" i="13" s="1"/>
  <c r="BG171" i="13"/>
  <c r="BH171" i="13" s="1"/>
  <c r="BG119" i="13"/>
  <c r="BH119" i="13" s="1"/>
  <c r="BG103" i="13"/>
  <c r="BH103" i="13" s="1"/>
  <c r="BG137" i="13"/>
  <c r="BH137" i="13" s="1"/>
  <c r="BG189" i="13"/>
  <c r="BH189" i="13" s="1"/>
  <c r="BG260" i="13"/>
  <c r="BH260" i="13" s="1"/>
  <c r="BG178" i="13"/>
  <c r="BH178" i="13" s="1"/>
  <c r="BG46" i="13"/>
  <c r="BH46" i="13" s="1"/>
  <c r="BG183" i="13"/>
  <c r="BH183" i="13" s="1"/>
  <c r="BG165" i="13"/>
  <c r="BH165" i="13" s="1"/>
  <c r="BG149" i="13"/>
  <c r="BH149" i="13" s="1"/>
  <c r="BG168" i="13"/>
  <c r="BH168" i="13" s="1"/>
  <c r="BG24" i="13"/>
  <c r="BH24" i="13" s="1"/>
  <c r="BG208" i="13"/>
  <c r="BH208" i="13" s="1"/>
  <c r="BG182" i="13"/>
  <c r="BH182" i="13" s="1"/>
  <c r="BG173" i="13"/>
  <c r="BH173" i="13" s="1"/>
  <c r="BG83" i="13"/>
  <c r="BH83" i="13" s="1"/>
  <c r="BG215" i="13"/>
  <c r="BH215" i="13" s="1"/>
  <c r="BG179" i="13"/>
  <c r="BH179" i="13" s="1"/>
  <c r="AW310" i="13"/>
  <c r="BG157" i="13"/>
  <c r="BH157" i="13" s="1"/>
  <c r="BG166" i="13"/>
  <c r="BH166" i="13" s="1"/>
  <c r="BG143" i="13"/>
  <c r="BH143" i="13" s="1"/>
  <c r="BG5" i="13"/>
  <c r="BH5" i="13" s="1"/>
  <c r="BG169" i="13"/>
  <c r="BH169" i="13" s="1"/>
  <c r="BG158" i="13"/>
  <c r="BH158" i="13" s="1"/>
  <c r="BG167" i="13"/>
  <c r="BH167" i="13" s="1"/>
  <c r="BG68" i="13"/>
  <c r="BH68" i="13" s="1"/>
  <c r="BG206" i="13"/>
  <c r="BH206" i="13" s="1"/>
  <c r="BG139" i="13"/>
  <c r="BH139" i="13" s="1"/>
  <c r="BG174" i="13"/>
  <c r="BH174" i="13" s="1"/>
  <c r="BG153" i="13"/>
  <c r="BH153" i="13" s="1"/>
  <c r="BG147" i="13"/>
  <c r="BH147" i="13" s="1"/>
  <c r="BG141" i="13"/>
  <c r="BH141" i="13" s="1"/>
  <c r="BG124" i="13"/>
  <c r="BH124" i="13" s="1"/>
  <c r="BG101" i="13"/>
  <c r="BH101" i="13" s="1"/>
  <c r="BG74" i="13"/>
  <c r="BH74" i="13" s="1"/>
  <c r="BG49" i="13"/>
  <c r="BH49" i="13" s="1"/>
  <c r="BF310" i="13"/>
  <c r="AU310" i="13"/>
  <c r="BG71" i="13"/>
  <c r="BH71" i="13" s="1"/>
  <c r="BG78" i="13"/>
  <c r="BH78" i="13" s="1"/>
  <c r="BG69" i="13"/>
  <c r="BH69" i="13" s="1"/>
  <c r="BG75" i="13"/>
  <c r="BH75" i="13" s="1"/>
  <c r="BG154" i="13"/>
  <c r="BH154" i="13" s="1"/>
  <c r="BG156" i="13"/>
  <c r="BH156" i="13" s="1"/>
  <c r="BG140" i="13"/>
  <c r="BH140" i="13" s="1"/>
  <c r="AV310" i="13"/>
  <c r="BG142" i="13"/>
  <c r="BH142" i="13" s="1"/>
  <c r="BG11" i="13"/>
  <c r="BH11" i="13" s="1"/>
  <c r="BG213" i="13"/>
  <c r="BH213" i="13" s="1"/>
  <c r="BG170" i="13"/>
  <c r="BH170" i="13" s="1"/>
  <c r="BG82" i="13"/>
  <c r="BH82" i="13" s="1"/>
  <c r="BG191" i="13"/>
  <c r="BH191" i="13" s="1"/>
  <c r="BG172" i="13"/>
  <c r="BH172" i="13" s="1"/>
  <c r="BG135" i="13"/>
  <c r="BH135" i="13" s="1"/>
  <c r="BG89" i="13"/>
  <c r="BH89" i="13" s="1"/>
  <c r="BG150" i="13"/>
  <c r="BH150" i="13" s="1"/>
  <c r="BG9" i="13"/>
  <c r="BH9" i="13" s="1"/>
  <c r="BG285" i="13"/>
  <c r="BH285" i="13" s="1"/>
  <c r="BG219" i="13"/>
  <c r="BH219" i="13" s="1"/>
  <c r="BG177" i="13"/>
  <c r="BH177" i="13" s="1"/>
  <c r="BG163" i="13"/>
  <c r="BH163" i="13" s="1"/>
  <c r="BG155" i="13"/>
  <c r="BH155" i="13" s="1"/>
  <c r="BG151" i="13"/>
  <c r="BH151" i="13" s="1"/>
  <c r="BG145" i="13"/>
  <c r="BH145" i="13" s="1"/>
  <c r="BG148" i="13"/>
  <c r="BH148" i="13" s="1"/>
  <c r="BG110" i="13"/>
  <c r="BH110" i="13" s="1"/>
  <c r="BG152" i="13"/>
  <c r="BH152" i="13" s="1"/>
  <c r="BG45" i="13"/>
  <c r="BH45" i="13" s="1"/>
  <c r="BG18" i="13"/>
  <c r="BH18" i="13" s="1"/>
  <c r="BG12" i="13"/>
  <c r="BH12" i="13" s="1"/>
  <c r="BG162" i="13"/>
  <c r="BH162" i="13" s="1"/>
  <c r="BG133" i="13"/>
  <c r="BH133" i="13" s="1"/>
  <c r="BG85" i="13"/>
  <c r="BH85" i="13" s="1"/>
  <c r="BG63" i="13"/>
  <c r="BH63" i="13" s="1"/>
  <c r="AX310" i="13"/>
  <c r="BB310" i="13"/>
  <c r="BC310" i="13"/>
  <c r="BG7" i="13"/>
  <c r="BH7" i="13" s="1"/>
  <c r="BG22" i="13"/>
  <c r="BH22" i="13" s="1"/>
  <c r="BG16" i="13"/>
  <c r="BH16" i="13" s="1"/>
  <c r="BD310" i="13"/>
  <c r="BG127" i="13"/>
  <c r="BH127" i="13" s="1"/>
  <c r="BG26" i="13"/>
  <c r="BH26" i="13" s="1"/>
  <c r="BG117" i="13"/>
  <c r="BH117" i="13" s="1"/>
  <c r="BG21" i="13"/>
  <c r="BH21" i="13" s="1"/>
  <c r="BG3" i="13"/>
  <c r="BG84" i="13"/>
  <c r="BH84" i="13" s="1"/>
  <c r="BG15" i="13"/>
  <c r="BH15" i="13" s="1"/>
  <c r="BG30" i="13"/>
  <c r="BH30" i="13" s="1"/>
  <c r="BG44" i="13"/>
  <c r="BH44" i="13" s="1"/>
  <c r="BG28" i="13"/>
  <c r="BH28" i="13" s="1"/>
  <c r="BG8" i="13"/>
  <c r="BH8" i="13" s="1"/>
  <c r="BG180" i="13"/>
  <c r="BH180" i="13" s="1"/>
  <c r="BG6" i="13"/>
  <c r="BH6" i="13" s="1"/>
  <c r="BG80" i="13"/>
  <c r="BH80" i="13" s="1"/>
  <c r="BG70" i="13"/>
  <c r="BH70" i="13" s="1"/>
  <c r="BA310" i="13"/>
  <c r="AZ310" i="13"/>
  <c r="BG25" i="13"/>
  <c r="BH25" i="13" s="1"/>
  <c r="BG47" i="13"/>
  <c r="BH47" i="13" s="1"/>
  <c r="BG209" i="13"/>
  <c r="BH209" i="13" s="1"/>
  <c r="BG291" i="13"/>
  <c r="BH291" i="13" s="1"/>
  <c r="BG205" i="13"/>
  <c r="BH205" i="13" s="1"/>
  <c r="BG186" i="13"/>
  <c r="BH186" i="13" s="1"/>
  <c r="BG121" i="13"/>
  <c r="BH121" i="13" s="1"/>
  <c r="BG20" i="13"/>
  <c r="BH20" i="13" s="1"/>
  <c r="BG14" i="13"/>
  <c r="BH14" i="13" s="1"/>
  <c r="AY310" i="13"/>
  <c r="BG17" i="13"/>
  <c r="BH17" i="13" s="1"/>
  <c r="BG13" i="13"/>
  <c r="BH13" i="13" s="1"/>
  <c r="BG161" i="13"/>
  <c r="BH161" i="13" s="1"/>
  <c r="BG23" i="13"/>
  <c r="BH23" i="13" s="1"/>
  <c r="BG73" i="13"/>
  <c r="BH73" i="13" s="1"/>
  <c r="BG33" i="13"/>
  <c r="BH33" i="13" s="1"/>
  <c r="BG29" i="13"/>
  <c r="BH29" i="13" s="1"/>
  <c r="BG4" i="13"/>
  <c r="BH4" i="13" s="1"/>
  <c r="BG123" i="13"/>
  <c r="BH123" i="13" s="1"/>
  <c r="BE310" i="13"/>
  <c r="BG19" i="13"/>
  <c r="BH19" i="13" s="1"/>
  <c r="C29" i="12"/>
  <c r="E17" i="12"/>
  <c r="C29" i="11"/>
  <c r="E17" i="11"/>
  <c r="D30" i="10"/>
  <c r="F17" i="10"/>
  <c r="BG310" i="13" l="1"/>
  <c r="BH310" i="13" s="1"/>
  <c r="BH3" i="13"/>
  <c r="O122" i="4"/>
  <c r="O123" i="4" s="1"/>
  <c r="P122" i="4"/>
  <c r="P123" i="4" s="1"/>
  <c r="N122" i="4"/>
  <c r="N123" i="4" s="1"/>
  <c r="O119" i="4"/>
  <c r="P119" i="4"/>
  <c r="N119" i="4"/>
  <c r="O107" i="4"/>
  <c r="P107" i="4"/>
  <c r="N107" i="4"/>
  <c r="O99" i="4"/>
  <c r="P99" i="4"/>
  <c r="N99" i="4"/>
  <c r="O96" i="4"/>
  <c r="O97" i="4" s="1"/>
  <c r="P96" i="4"/>
  <c r="P97" i="4" s="1"/>
  <c r="N96" i="4"/>
  <c r="N97" i="4" s="1"/>
  <c r="O90" i="4"/>
  <c r="O91" i="4" s="1"/>
  <c r="P90" i="4"/>
  <c r="P91" i="4" s="1"/>
  <c r="N90" i="4"/>
  <c r="N91" i="4" s="1"/>
  <c r="O87" i="4"/>
  <c r="P87" i="4"/>
  <c r="N87" i="4"/>
  <c r="O85" i="4"/>
  <c r="P85" i="4"/>
  <c r="N85" i="4"/>
  <c r="O82" i="4"/>
  <c r="P82" i="4"/>
  <c r="N82" i="4"/>
  <c r="O78" i="4"/>
  <c r="P78" i="4"/>
  <c r="N78" i="4"/>
  <c r="N120" i="4" l="1"/>
  <c r="O120" i="4"/>
  <c r="O124" i="4" s="1"/>
  <c r="P120" i="4"/>
  <c r="P124" i="4" s="1"/>
  <c r="N124" i="4" l="1"/>
  <c r="O69" i="4"/>
  <c r="P69" i="4"/>
  <c r="N69" i="4"/>
  <c r="O67" i="4"/>
  <c r="P67" i="4"/>
  <c r="N67" i="4"/>
  <c r="O88" i="4" l="1"/>
  <c r="O92" i="4" s="1"/>
  <c r="P88" i="4"/>
  <c r="P92" i="4" s="1"/>
  <c r="N88" i="4"/>
  <c r="N92" i="4" s="1"/>
  <c r="O50" i="4"/>
  <c r="O51" i="4" s="1"/>
  <c r="P50" i="4"/>
  <c r="P51" i="4" s="1"/>
  <c r="N50" i="4"/>
  <c r="N51" i="4" s="1"/>
  <c r="O47" i="4"/>
  <c r="P47" i="4"/>
  <c r="N47" i="4"/>
  <c r="O36" i="4"/>
  <c r="P36" i="4"/>
  <c r="N36" i="4"/>
  <c r="O22" i="4"/>
  <c r="P22" i="4"/>
  <c r="N22" i="4"/>
  <c r="O18" i="4"/>
  <c r="O19" i="4" s="1"/>
  <c r="P18" i="4"/>
  <c r="P19" i="4" s="1"/>
  <c r="N18" i="4"/>
  <c r="N19" i="4" s="1"/>
  <c r="O48" i="4" l="1"/>
  <c r="O52" i="4" s="1"/>
  <c r="O93" i="4" s="1"/>
  <c r="P48" i="4"/>
  <c r="P52" i="4" s="1"/>
  <c r="P93" i="4" s="1"/>
  <c r="N48" i="4"/>
  <c r="N52" i="4" s="1"/>
  <c r="N9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Wilson Javier Montenegro López</author>
  </authors>
  <commentList>
    <comment ref="M3" authorId="0" shapeId="0" xr:uid="{7D023107-701F-487E-A058-1D3E84A1701C}">
      <text>
        <r>
          <rPr>
            <b/>
            <sz val="10"/>
            <color indexed="81"/>
            <rFont val="Tahoma"/>
            <family val="2"/>
          </rPr>
          <t>Wilson Javier Montenegro López:</t>
        </r>
        <r>
          <rPr>
            <sz val="10"/>
            <color indexed="81"/>
            <rFont val="Tahoma"/>
            <family val="2"/>
          </rPr>
          <t xml:space="preserve">
aclarar reponteciación</t>
        </r>
      </text>
    </comment>
    <comment ref="M128" authorId="0" shapeId="0" xr:uid="{3C234FF5-41BC-4284-BB45-1CB188A4EF00}">
      <text>
        <r>
          <rPr>
            <b/>
            <sz val="10"/>
            <color indexed="81"/>
            <rFont val="Tahoma"/>
            <family val="2"/>
          </rPr>
          <t>Wilson Javier Montenegro López:</t>
        </r>
        <r>
          <rPr>
            <sz val="10"/>
            <color indexed="81"/>
            <rFont val="Tahoma"/>
            <family val="2"/>
          </rPr>
          <t xml:space="preserve">
Verificar partida por equipo y repuestos</t>
        </r>
      </text>
    </comment>
    <comment ref="M129" authorId="0" shapeId="0" xr:uid="{7856164A-E2DA-427B-9EB7-808AF0FCD687}">
      <text>
        <r>
          <rPr>
            <b/>
            <sz val="10"/>
            <color indexed="81"/>
            <rFont val="Tahoma"/>
            <family val="2"/>
          </rPr>
          <t>Wilson Javier Montenegro López:</t>
        </r>
        <r>
          <rPr>
            <sz val="10"/>
            <color indexed="81"/>
            <rFont val="Tahoma"/>
            <family val="2"/>
          </rPr>
          <t xml:space="preserve">
UNIFICAR COMPRA DE ACEITES INCLUIDO ZF</t>
        </r>
      </text>
    </comment>
    <comment ref="N140" authorId="0" shapeId="0" xr:uid="{8271884C-848D-4CA2-9B5E-D66EB6C1C0CA}">
      <text>
        <r>
          <rPr>
            <b/>
            <sz val="10"/>
            <color indexed="81"/>
            <rFont val="Tahoma"/>
            <family val="2"/>
          </rPr>
          <t>Wilson Javier Montenegro López:</t>
        </r>
        <r>
          <rPr>
            <sz val="10"/>
            <color indexed="81"/>
            <rFont val="Tahoma"/>
            <family val="2"/>
          </rPr>
          <t xml:space="preserve">
se deja IVA por tema de importación</t>
        </r>
      </text>
    </comment>
    <comment ref="M143" authorId="0" shapeId="0" xr:uid="{8E22FDB6-3D2B-4C4E-A004-4E738AAA817F}">
      <text>
        <r>
          <rPr>
            <b/>
            <sz val="10"/>
            <color indexed="81"/>
            <rFont val="Tahoma"/>
            <family val="2"/>
          </rPr>
          <t>Wilson Javier Montenegro López:</t>
        </r>
        <r>
          <rPr>
            <sz val="10"/>
            <color indexed="81"/>
            <rFont val="Tahoma"/>
            <family val="2"/>
          </rPr>
          <t xml:space="preserve">
UNIR CON LUBRICANTES</t>
        </r>
      </text>
    </comment>
    <comment ref="M144" authorId="0" shapeId="0" xr:uid="{918B6B07-DF56-468B-AD15-D464717E09D8}">
      <text>
        <r>
          <rPr>
            <b/>
            <sz val="10"/>
            <color indexed="81"/>
            <rFont val="Tahoma"/>
            <family val="2"/>
          </rPr>
          <t>Wilson Javier Montenegro López:</t>
        </r>
        <r>
          <rPr>
            <sz val="10"/>
            <color indexed="81"/>
            <rFont val="Tahoma"/>
            <family val="2"/>
          </rPr>
          <t xml:space="preserve">
aclarar alcance de compra</t>
        </r>
      </text>
    </comment>
    <comment ref="M157" authorId="0" shapeId="0" xr:uid="{68E068AC-634C-44C0-A633-ECF54E38D19E}">
      <text>
        <r>
          <rPr>
            <b/>
            <sz val="10"/>
            <color indexed="81"/>
            <rFont val="Tahoma"/>
            <family val="2"/>
          </rPr>
          <t>Wilson Javier Montenegro López:</t>
        </r>
        <r>
          <rPr>
            <sz val="10"/>
            <color indexed="81"/>
            <rFont val="Tahoma"/>
            <family val="2"/>
          </rPr>
          <t xml:space="preserve">
Ver partidas dividido en insumos y respuestos</t>
        </r>
      </text>
    </comment>
    <comment ref="M162" authorId="0" shapeId="0" xr:uid="{5E953B6B-FE46-44F5-A782-6AC0FD19DC0E}">
      <text>
        <r>
          <rPr>
            <b/>
            <sz val="10"/>
            <color indexed="81"/>
            <rFont val="Tahoma"/>
            <family val="2"/>
          </rPr>
          <t>Wilson Javier Montenegro López:</t>
        </r>
        <r>
          <rPr>
            <sz val="10"/>
            <color indexed="81"/>
            <rFont val="Tahoma"/>
            <family val="2"/>
          </rPr>
          <t xml:space="preserve">
DEFINIR TAREA</t>
        </r>
      </text>
    </comment>
    <comment ref="M164" authorId="0" shapeId="0" xr:uid="{CDC6B0CF-1A42-4B46-949B-D64AE9AF03EC}">
      <text>
        <r>
          <rPr>
            <b/>
            <sz val="10"/>
            <color indexed="81"/>
            <rFont val="Tahoma"/>
            <family val="2"/>
          </rPr>
          <t>Wilson Javier Montenegro López:</t>
        </r>
        <r>
          <rPr>
            <sz val="10"/>
            <color indexed="81"/>
            <rFont val="Tahoma"/>
            <family val="2"/>
          </rPr>
          <t xml:space="preserve">
UNIDAD REQUIRENTE REVISAR</t>
        </r>
      </text>
    </comment>
    <comment ref="M165" authorId="0" shapeId="0" xr:uid="{58AA823F-20FB-47D6-8911-51D43E0307BF}">
      <text>
        <r>
          <rPr>
            <b/>
            <sz val="10"/>
            <color indexed="81"/>
            <rFont val="Tahoma"/>
            <family val="2"/>
          </rPr>
          <t>Wilson Javier Montenegro López:</t>
        </r>
        <r>
          <rPr>
            <sz val="10"/>
            <color indexed="81"/>
            <rFont val="Tahoma"/>
            <family val="2"/>
          </rPr>
          <t xml:space="preserve">
UNIR MATERIAL ELECTRICO</t>
        </r>
      </text>
    </comment>
    <comment ref="M177" authorId="0" shapeId="0" xr:uid="{B6584E03-E215-4E8E-869F-358D9FBA6A3C}">
      <text>
        <r>
          <rPr>
            <b/>
            <sz val="10"/>
            <color indexed="81"/>
            <rFont val="Tahoma"/>
            <family val="2"/>
          </rPr>
          <t>Wilson Javier Montenegro López:</t>
        </r>
        <r>
          <rPr>
            <sz val="10"/>
            <color indexed="81"/>
            <rFont val="Tahoma"/>
            <family val="2"/>
          </rPr>
          <t xml:space="preserve">
DEFINIR TAREA INSUMO Y SERVICIO</t>
        </r>
      </text>
    </comment>
    <comment ref="M185" authorId="0" shapeId="0" xr:uid="{979142B3-5F63-475C-BEAB-E80031C212D6}">
      <text>
        <r>
          <rPr>
            <b/>
            <sz val="10"/>
            <color indexed="81"/>
            <rFont val="Tahoma"/>
            <family val="2"/>
          </rPr>
          <t>Wilson Javier Montenegro López:</t>
        </r>
        <r>
          <rPr>
            <sz val="10"/>
            <color indexed="81"/>
            <rFont val="Tahoma"/>
            <family val="2"/>
          </rPr>
          <t xml:space="preserve">
Unir procesos de recaudadoras
</t>
        </r>
      </text>
    </comment>
    <comment ref="M188" authorId="0" shapeId="0" xr:uid="{ECE1DF22-6788-4614-91CB-45FFBF93775D}">
      <text>
        <r>
          <rPr>
            <b/>
            <sz val="10"/>
            <color indexed="81"/>
            <rFont val="Tahoma"/>
            <family val="2"/>
          </rPr>
          <t>Wilson Javier Montenegro López:</t>
        </r>
        <r>
          <rPr>
            <sz val="10"/>
            <color indexed="81"/>
            <rFont val="Tahoma"/>
            <family val="2"/>
          </rPr>
          <t xml:space="preserve">
ACLARAR EL ALCANCE
</t>
        </r>
      </text>
    </comment>
    <comment ref="M207" authorId="0" shapeId="0" xr:uid="{EAB61846-E991-444A-A708-2E3B3E3D5A6C}">
      <text>
        <r>
          <rPr>
            <b/>
            <sz val="10"/>
            <color indexed="81"/>
            <rFont val="Tahoma"/>
            <family val="2"/>
          </rPr>
          <t>Wilson Javier Montenegro López:</t>
        </r>
        <r>
          <rPr>
            <sz val="10"/>
            <color indexed="81"/>
            <rFont val="Tahoma"/>
            <family val="2"/>
          </rPr>
          <t xml:space="preserve">
VER E RESPONSABLE</t>
        </r>
      </text>
    </comment>
    <comment ref="M208" authorId="0" shapeId="0" xr:uid="{AE1A3F04-AA80-418C-ABFF-A874AA838F59}">
      <text>
        <r>
          <rPr>
            <b/>
            <sz val="10"/>
            <color indexed="81"/>
            <rFont val="Tahoma"/>
            <family val="2"/>
          </rPr>
          <t>Wilson Javier Montenegro López:</t>
        </r>
        <r>
          <rPr>
            <sz val="10"/>
            <color indexed="81"/>
            <rFont val="Tahoma"/>
            <family val="2"/>
          </rPr>
          <t xml:space="preserve">
unir con la otra tarea</t>
        </r>
      </text>
    </comment>
    <comment ref="M214" authorId="0" shapeId="0" xr:uid="{1C31A73D-3CA8-445B-B1B0-85D4AD7E01C3}">
      <text>
        <r>
          <rPr>
            <b/>
            <sz val="10"/>
            <color indexed="81"/>
            <rFont val="Tahoma"/>
            <family val="2"/>
          </rPr>
          <t>Wilson Javier Montenegro López:</t>
        </r>
        <r>
          <rPr>
            <sz val="10"/>
            <color indexed="81"/>
            <rFont val="Tahoma"/>
            <family val="2"/>
          </rPr>
          <t xml:space="preserve">
VER TAREA PARA DIVIDIR</t>
        </r>
      </text>
    </comment>
    <comment ref="M215" authorId="0" shapeId="0" xr:uid="{1F852F1E-6274-4C22-AC71-F1715F59014F}">
      <text>
        <r>
          <rPr>
            <b/>
            <sz val="10"/>
            <color indexed="81"/>
            <rFont val="Tahoma"/>
            <family val="2"/>
          </rPr>
          <t>Wilson Javier Montenegro López:</t>
        </r>
        <r>
          <rPr>
            <sz val="10"/>
            <color indexed="81"/>
            <rFont val="Tahoma"/>
            <family val="2"/>
          </rPr>
          <t xml:space="preserve">
cambio de nombre</t>
        </r>
      </text>
    </comment>
    <comment ref="N215" authorId="0" shapeId="0" xr:uid="{A97B0C62-AE27-4FD6-8C23-8D148F37ECA5}">
      <text>
        <r>
          <rPr>
            <b/>
            <sz val="10"/>
            <color indexed="81"/>
            <rFont val="Tahoma"/>
            <family val="2"/>
          </rPr>
          <t>Wilson Javier Montenegro López:</t>
        </r>
        <r>
          <rPr>
            <sz val="10"/>
            <color indexed="81"/>
            <rFont val="Tahoma"/>
            <family val="2"/>
          </rPr>
          <t xml:space="preserve">
revisar monto porque esta en ejecución 2021</t>
        </r>
      </text>
    </comment>
    <comment ref="M216" authorId="0" shapeId="0" xr:uid="{9686E558-F3F6-44DA-B6D8-66AE74792873}">
      <text>
        <r>
          <rPr>
            <b/>
            <sz val="10"/>
            <color indexed="81"/>
            <rFont val="Tahoma"/>
            <family val="2"/>
          </rPr>
          <t>Wilson Javier Montenegro López:</t>
        </r>
        <r>
          <rPr>
            <sz val="10"/>
            <color indexed="81"/>
            <rFont val="Tahoma"/>
            <family val="2"/>
          </rPr>
          <t xml:space="preserve">
REVISAR PARA COMPRA UNICA CON FILTROS</t>
        </r>
      </text>
    </comment>
    <comment ref="M225" authorId="0" shapeId="0" xr:uid="{1F8F3BCF-0085-49B6-BE7A-2EA2F864542B}">
      <text>
        <r>
          <rPr>
            <b/>
            <sz val="10"/>
            <color indexed="81"/>
            <rFont val="Tahoma"/>
            <family val="2"/>
          </rPr>
          <t>Wilson Javier Montenegro López:</t>
        </r>
        <r>
          <rPr>
            <sz val="10"/>
            <color indexed="81"/>
            <rFont val="Tahoma"/>
            <family val="2"/>
          </rPr>
          <t xml:space="preserve">
DEFINIR TAREA</t>
        </r>
      </text>
    </comment>
    <comment ref="M226" authorId="0" shapeId="0" xr:uid="{BB079BA9-D616-492F-90D3-1BAECDA3383A}">
      <text>
        <r>
          <rPr>
            <b/>
            <sz val="10"/>
            <color indexed="81"/>
            <rFont val="Tahoma"/>
            <family val="2"/>
          </rPr>
          <t>Wilson Javier Montenegro López:</t>
        </r>
        <r>
          <rPr>
            <sz val="10"/>
            <color indexed="81"/>
            <rFont val="Tahoma"/>
            <family val="2"/>
          </rPr>
          <t xml:space="preserve">
UNIDAD REQUIRENTE REVISAR
</t>
        </r>
      </text>
    </comment>
    <comment ref="M232" authorId="0" shapeId="0" xr:uid="{251D058C-83FF-4A77-8C87-5A957EC579F8}">
      <text>
        <r>
          <rPr>
            <b/>
            <sz val="10"/>
            <color indexed="81"/>
            <rFont val="Tahoma"/>
            <family val="2"/>
          </rPr>
          <t>Wilson Javier Montenegro López:</t>
        </r>
        <r>
          <rPr>
            <sz val="10"/>
            <color indexed="81"/>
            <rFont val="Tahoma"/>
            <family val="2"/>
          </rPr>
          <t xml:space="preserve">
DIVIDIR POR REPUESTO Y SERVICIOS</t>
        </r>
      </text>
    </comment>
    <comment ref="N236" authorId="0" shapeId="0" xr:uid="{1F13833A-FA87-47B3-BC4A-502C0D80851B}">
      <text>
        <r>
          <rPr>
            <b/>
            <sz val="10"/>
            <color indexed="81"/>
            <rFont val="Tahoma"/>
            <family val="2"/>
          </rPr>
          <t>Wilson Javier Montenegro López:</t>
        </r>
        <r>
          <rPr>
            <sz val="10"/>
            <color indexed="81"/>
            <rFont val="Tahoma"/>
            <family val="2"/>
          </rPr>
          <t xml:space="preserve">
VERIFICAR MONTO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QUITO</author>
  </authors>
  <commentList>
    <comment ref="A5" authorId="0" shapeId="0" xr:uid="{978D7D1D-79E9-4EDA-BD44-F39A846033DF}">
      <text>
        <r>
          <rPr>
            <b/>
            <sz val="9"/>
            <color indexed="81"/>
            <rFont val="Tahoma"/>
            <family val="2"/>
          </rPr>
          <t xml:space="preserve">SGP: </t>
        </r>
        <r>
          <rPr>
            <sz val="9"/>
            <color indexed="81"/>
            <rFont val="Tahoma"/>
            <family val="2"/>
          </rPr>
          <t xml:space="preserve">Explicar por que se define este indicador como herramienta para  medir el cumplimiento de objetivo y su interpretaciòn
</t>
        </r>
      </text>
    </comment>
    <comment ref="A6" authorId="0" shapeId="0" xr:uid="{C5747586-5320-42D2-968C-5D5F301403D8}">
      <text>
        <r>
          <rPr>
            <b/>
            <sz val="9"/>
            <color indexed="81"/>
            <rFont val="Tahoma"/>
            <family val="2"/>
          </rPr>
          <t xml:space="preserve">SGP: </t>
        </r>
        <r>
          <rPr>
            <sz val="9"/>
            <color indexed="81"/>
            <rFont val="Tahoma"/>
            <family val="2"/>
          </rPr>
          <t xml:space="preserve">Colocar la fórmula de cálculo
</t>
        </r>
      </text>
    </comment>
    <comment ref="A8" authorId="0" shapeId="0" xr:uid="{76551896-0025-474C-9AA1-2247C8CD5FC9}">
      <text>
        <r>
          <rPr>
            <b/>
            <sz val="9"/>
            <color indexed="81"/>
            <rFont val="Tahoma"/>
            <family val="2"/>
          </rPr>
          <t xml:space="preserve">SGP: </t>
        </r>
        <r>
          <rPr>
            <sz val="9"/>
            <color indexed="81"/>
            <rFont val="Tahoma"/>
            <family val="2"/>
          </rPr>
          <t xml:space="preserve">de donde se obtienen los datos para el calculo del indicador y citar medios de verificación
</t>
        </r>
      </text>
    </comment>
    <comment ref="A12" authorId="0" shapeId="0" xr:uid="{1D2131D9-70FD-4E7D-BCF7-69D5BD7853C6}">
      <text>
        <r>
          <rPr>
            <b/>
            <sz val="9"/>
            <color indexed="81"/>
            <rFont val="Tahoma"/>
            <family val="2"/>
          </rPr>
          <t>SGP: Fecha de incio de Reporte</t>
        </r>
        <r>
          <rPr>
            <sz val="9"/>
            <color indexed="81"/>
            <rFont val="Tahoma"/>
            <family val="2"/>
          </rPr>
          <t xml:space="preserve">
</t>
        </r>
      </text>
    </comment>
    <comment ref="D12" authorId="0" shapeId="0" xr:uid="{1197A58F-6324-47F1-A926-330BE353E8B3}">
      <text>
        <r>
          <rPr>
            <b/>
            <sz val="9"/>
            <color indexed="81"/>
            <rFont val="Tahoma"/>
            <family val="2"/>
          </rPr>
          <t>SGP:</t>
        </r>
        <r>
          <rPr>
            <sz val="9"/>
            <color indexed="81"/>
            <rFont val="Tahoma"/>
            <family val="2"/>
          </rPr>
          <t xml:space="preserve"> Expresiòn del indicador, por ejemplo nùmero, porcentaje entre otros.
</t>
        </r>
      </text>
    </comment>
    <comment ref="A13" authorId="0" shapeId="0" xr:uid="{93307178-0151-4C2F-941A-D565C2F12320}">
      <text>
        <r>
          <rPr>
            <b/>
            <sz val="9"/>
            <color indexed="81"/>
            <rFont val="Tahoma"/>
            <family val="2"/>
          </rPr>
          <t xml:space="preserve">SGP: </t>
        </r>
        <r>
          <rPr>
            <sz val="9"/>
            <color indexed="81"/>
            <rFont val="Tahoma"/>
            <family val="2"/>
          </rPr>
          <t xml:space="preserve">Seleccionar tipo de meta confrome el comportamiento del indicador 
</t>
        </r>
      </text>
    </comment>
    <comment ref="D13" authorId="0" shapeId="0" xr:uid="{323A556F-ED73-49CA-8E4E-D1E25E283FCB}">
      <text>
        <r>
          <rPr>
            <b/>
            <sz val="9"/>
            <color indexed="81"/>
            <rFont val="Tahoma"/>
            <family val="2"/>
          </rPr>
          <t>SGP:</t>
        </r>
        <r>
          <rPr>
            <sz val="9"/>
            <color indexed="81"/>
            <rFont val="Tahoma"/>
            <family val="2"/>
          </rPr>
          <t xml:space="preserve">
Corresponde al punto de inicio</t>
        </r>
      </text>
    </comment>
    <comment ref="A14" authorId="0" shapeId="0" xr:uid="{1732FBD3-B555-4149-8153-8EEF85B30043}">
      <text>
        <r>
          <rPr>
            <b/>
            <sz val="9"/>
            <color indexed="81"/>
            <rFont val="Tahoma"/>
            <family val="2"/>
          </rPr>
          <t xml:space="preserve">SGP: </t>
        </r>
        <r>
          <rPr>
            <sz val="9"/>
            <color indexed="81"/>
            <rFont val="Tahoma"/>
            <family val="2"/>
          </rPr>
          <t xml:space="preserve">Seleccionar la frecuencia de reporte del indicador
</t>
        </r>
      </text>
    </comment>
    <comment ref="D14" authorId="0" shapeId="0" xr:uid="{AA6F04D0-1094-4DF1-AB8C-C04DF608C579}">
      <text>
        <r>
          <rPr>
            <b/>
            <sz val="9"/>
            <color indexed="81"/>
            <rFont val="Tahoma"/>
            <family val="2"/>
          </rPr>
          <t>SGP:</t>
        </r>
        <r>
          <rPr>
            <sz val="9"/>
            <color indexed="81"/>
            <rFont val="Tahoma"/>
            <family val="2"/>
          </rPr>
          <t xml:space="preserve">
Es el año de la última medición del indicador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QUITO</author>
  </authors>
  <commentList>
    <comment ref="A5" authorId="0" shapeId="0" xr:uid="{EC12E780-F33C-48F9-B8FA-A68F534499B9}">
      <text>
        <r>
          <rPr>
            <b/>
            <sz val="9"/>
            <color indexed="81"/>
            <rFont val="Tahoma"/>
            <family val="2"/>
          </rPr>
          <t xml:space="preserve">SGP: </t>
        </r>
        <r>
          <rPr>
            <sz val="9"/>
            <color indexed="81"/>
            <rFont val="Tahoma"/>
            <family val="2"/>
          </rPr>
          <t xml:space="preserve">Explicar por que se define este indicador como herramienta para  medir el cumplimiento de objetivo y su interpretaciòn
</t>
        </r>
      </text>
    </comment>
    <comment ref="A6" authorId="0" shapeId="0" xr:uid="{62CED322-0F3F-423B-827B-800368CD6EBB}">
      <text>
        <r>
          <rPr>
            <b/>
            <sz val="9"/>
            <color indexed="81"/>
            <rFont val="Tahoma"/>
            <family val="2"/>
          </rPr>
          <t xml:space="preserve">SGP: </t>
        </r>
        <r>
          <rPr>
            <sz val="9"/>
            <color indexed="81"/>
            <rFont val="Tahoma"/>
            <family val="2"/>
          </rPr>
          <t xml:space="preserve">Colocar la fórmula de cálculo
</t>
        </r>
      </text>
    </comment>
    <comment ref="A8" authorId="0" shapeId="0" xr:uid="{DCEA4113-1B2C-454C-A817-6EE0F41074AB}">
      <text>
        <r>
          <rPr>
            <b/>
            <sz val="9"/>
            <color indexed="81"/>
            <rFont val="Tahoma"/>
            <family val="2"/>
          </rPr>
          <t xml:space="preserve">SGP: </t>
        </r>
        <r>
          <rPr>
            <sz val="9"/>
            <color indexed="81"/>
            <rFont val="Tahoma"/>
            <family val="2"/>
          </rPr>
          <t xml:space="preserve">de donde se obtienen los datos para el calculo del indicador y citar medios de verificación
</t>
        </r>
      </text>
    </comment>
    <comment ref="A12" authorId="0" shapeId="0" xr:uid="{86DE3706-2A37-435E-B449-1A8FFE61FBD2}">
      <text>
        <r>
          <rPr>
            <b/>
            <sz val="9"/>
            <color indexed="81"/>
            <rFont val="Tahoma"/>
            <family val="2"/>
          </rPr>
          <t>SGP: Fecha de incio de Reporte</t>
        </r>
        <r>
          <rPr>
            <sz val="9"/>
            <color indexed="81"/>
            <rFont val="Tahoma"/>
            <family val="2"/>
          </rPr>
          <t xml:space="preserve">
</t>
        </r>
      </text>
    </comment>
    <comment ref="D12" authorId="0" shapeId="0" xr:uid="{32F35E00-AD9A-46AA-851C-18F36489751B}">
      <text>
        <r>
          <rPr>
            <b/>
            <sz val="9"/>
            <color indexed="81"/>
            <rFont val="Tahoma"/>
            <family val="2"/>
          </rPr>
          <t>SGP:</t>
        </r>
        <r>
          <rPr>
            <sz val="9"/>
            <color indexed="81"/>
            <rFont val="Tahoma"/>
            <family val="2"/>
          </rPr>
          <t xml:space="preserve"> Expresiòn del indicador, por ejemplo nùmero, porcentaje entre otros.
</t>
        </r>
      </text>
    </comment>
    <comment ref="A13" authorId="0" shapeId="0" xr:uid="{4D45B192-B79B-4AEE-8BF5-7FFF87576D9B}">
      <text>
        <r>
          <rPr>
            <b/>
            <sz val="9"/>
            <color indexed="81"/>
            <rFont val="Tahoma"/>
            <family val="2"/>
          </rPr>
          <t xml:space="preserve">SGP: </t>
        </r>
        <r>
          <rPr>
            <sz val="9"/>
            <color indexed="81"/>
            <rFont val="Tahoma"/>
            <family val="2"/>
          </rPr>
          <t xml:space="preserve">Seleccionar tipo de meta confrome el comportamiento del indicador 
</t>
        </r>
      </text>
    </comment>
    <comment ref="D13" authorId="0" shapeId="0" xr:uid="{15B1F421-5CBC-42B5-A340-0DAD760BD6A9}">
      <text>
        <r>
          <rPr>
            <b/>
            <sz val="9"/>
            <color indexed="81"/>
            <rFont val="Tahoma"/>
            <family val="2"/>
          </rPr>
          <t>SGP:</t>
        </r>
        <r>
          <rPr>
            <sz val="9"/>
            <color indexed="81"/>
            <rFont val="Tahoma"/>
            <family val="2"/>
          </rPr>
          <t xml:space="preserve">
Corresponde al punto de inicio</t>
        </r>
      </text>
    </comment>
    <comment ref="A14" authorId="0" shapeId="0" xr:uid="{981ABC82-A12A-4B75-90A7-51D4AFF3B616}">
      <text>
        <r>
          <rPr>
            <b/>
            <sz val="9"/>
            <color indexed="81"/>
            <rFont val="Tahoma"/>
            <family val="2"/>
          </rPr>
          <t xml:space="preserve">SGP: </t>
        </r>
        <r>
          <rPr>
            <sz val="9"/>
            <color indexed="81"/>
            <rFont val="Tahoma"/>
            <family val="2"/>
          </rPr>
          <t xml:space="preserve">Seleccionar la frecuencia de reporte del indicador
</t>
        </r>
      </text>
    </comment>
    <comment ref="D14" authorId="0" shapeId="0" xr:uid="{196EF108-4076-49F7-971D-50A3FF5CDAF3}">
      <text>
        <r>
          <rPr>
            <b/>
            <sz val="9"/>
            <color indexed="81"/>
            <rFont val="Tahoma"/>
            <family val="2"/>
          </rPr>
          <t>SGP:</t>
        </r>
        <r>
          <rPr>
            <sz val="9"/>
            <color indexed="81"/>
            <rFont val="Tahoma"/>
            <family val="2"/>
          </rPr>
          <t xml:space="preserve">
Es el año de la última medición del indicador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QUITO</author>
  </authors>
  <commentList>
    <comment ref="B5" authorId="0" shapeId="0" xr:uid="{E121CE5B-ED2D-491E-AB87-851A027361FC}">
      <text>
        <r>
          <rPr>
            <b/>
            <sz val="9"/>
            <color indexed="81"/>
            <rFont val="Tahoma"/>
            <family val="2"/>
          </rPr>
          <t xml:space="preserve">SGP: </t>
        </r>
        <r>
          <rPr>
            <sz val="9"/>
            <color indexed="81"/>
            <rFont val="Tahoma"/>
            <family val="2"/>
          </rPr>
          <t xml:space="preserve">Explicar por que se define este indicador como herramienta para  medir el cumplimiento de objetivo y su interpretaciòn
</t>
        </r>
      </text>
    </comment>
    <comment ref="B6" authorId="0" shapeId="0" xr:uid="{D2AEE258-BFFB-424E-813C-356AE760F55A}">
      <text>
        <r>
          <rPr>
            <b/>
            <sz val="9"/>
            <color indexed="81"/>
            <rFont val="Tahoma"/>
            <family val="2"/>
          </rPr>
          <t xml:space="preserve">SGP: </t>
        </r>
        <r>
          <rPr>
            <sz val="9"/>
            <color indexed="81"/>
            <rFont val="Tahoma"/>
            <family val="2"/>
          </rPr>
          <t xml:space="preserve">Colocar la fórmula de cálculo
</t>
        </r>
      </text>
    </comment>
    <comment ref="B8" authorId="0" shapeId="0" xr:uid="{0B825BF1-2F46-4D67-B808-6BDDB8D22238}">
      <text>
        <r>
          <rPr>
            <b/>
            <sz val="9"/>
            <color indexed="81"/>
            <rFont val="Tahoma"/>
            <family val="2"/>
          </rPr>
          <t xml:space="preserve">SGP: </t>
        </r>
        <r>
          <rPr>
            <sz val="9"/>
            <color indexed="81"/>
            <rFont val="Tahoma"/>
            <family val="2"/>
          </rPr>
          <t xml:space="preserve">de donde se obtienen los datos para el calculo del indicador y citar medios de verificación
</t>
        </r>
      </text>
    </comment>
    <comment ref="B12" authorId="0" shapeId="0" xr:uid="{89129926-FD3A-4C53-A4BD-DC2A0AE3B695}">
      <text>
        <r>
          <rPr>
            <b/>
            <sz val="9"/>
            <color indexed="81"/>
            <rFont val="Tahoma"/>
            <family val="2"/>
          </rPr>
          <t>SGP: Fecha de incio de Reporte</t>
        </r>
        <r>
          <rPr>
            <sz val="9"/>
            <color indexed="81"/>
            <rFont val="Tahoma"/>
            <family val="2"/>
          </rPr>
          <t xml:space="preserve">
</t>
        </r>
      </text>
    </comment>
    <comment ref="E12" authorId="0" shapeId="0" xr:uid="{4E25E245-163D-4512-9FDA-B795A587AFE3}">
      <text>
        <r>
          <rPr>
            <b/>
            <sz val="9"/>
            <color indexed="81"/>
            <rFont val="Tahoma"/>
            <family val="2"/>
          </rPr>
          <t>SGP:</t>
        </r>
        <r>
          <rPr>
            <sz val="9"/>
            <color indexed="81"/>
            <rFont val="Tahoma"/>
            <family val="2"/>
          </rPr>
          <t xml:space="preserve"> Expresiòn del indicador, por ejemplo nùmero, porcentaje entre otros.
</t>
        </r>
      </text>
    </comment>
    <comment ref="B13" authorId="0" shapeId="0" xr:uid="{527D395E-43F4-42EF-9C43-FF616A2ADB06}">
      <text>
        <r>
          <rPr>
            <b/>
            <sz val="9"/>
            <color indexed="81"/>
            <rFont val="Tahoma"/>
            <family val="2"/>
          </rPr>
          <t xml:space="preserve">SGP: </t>
        </r>
        <r>
          <rPr>
            <sz val="9"/>
            <color indexed="81"/>
            <rFont val="Tahoma"/>
            <family val="2"/>
          </rPr>
          <t xml:space="preserve">Seleccionar tipo de meta confrome el comportamiento del indicador 
</t>
        </r>
      </text>
    </comment>
    <comment ref="E13" authorId="0" shapeId="0" xr:uid="{3DA85A76-75F0-4E59-9563-53AD0F80CBBE}">
      <text>
        <r>
          <rPr>
            <b/>
            <sz val="9"/>
            <color indexed="81"/>
            <rFont val="Tahoma"/>
            <family val="2"/>
          </rPr>
          <t>SGP:</t>
        </r>
        <r>
          <rPr>
            <sz val="9"/>
            <color indexed="81"/>
            <rFont val="Tahoma"/>
            <family val="2"/>
          </rPr>
          <t xml:space="preserve">
Corresponde al punto de inicio</t>
        </r>
      </text>
    </comment>
    <comment ref="B14" authorId="0" shapeId="0" xr:uid="{B7FB195C-0DCE-4508-8C4E-B9F4E3BB1EA6}">
      <text>
        <r>
          <rPr>
            <b/>
            <sz val="9"/>
            <color indexed="81"/>
            <rFont val="Tahoma"/>
            <family val="2"/>
          </rPr>
          <t xml:space="preserve">SGP: </t>
        </r>
        <r>
          <rPr>
            <sz val="9"/>
            <color indexed="81"/>
            <rFont val="Tahoma"/>
            <family val="2"/>
          </rPr>
          <t xml:space="preserve">Seleccionar la frecuencia de reporte del indicador
</t>
        </r>
      </text>
    </comment>
    <comment ref="E14" authorId="0" shapeId="0" xr:uid="{0B669A70-9B69-4A23-9227-E6BFEDB1B178}">
      <text>
        <r>
          <rPr>
            <b/>
            <sz val="9"/>
            <color indexed="81"/>
            <rFont val="Tahoma"/>
            <family val="2"/>
          </rPr>
          <t>SGP:</t>
        </r>
        <r>
          <rPr>
            <sz val="9"/>
            <color indexed="81"/>
            <rFont val="Tahoma"/>
            <family val="2"/>
          </rPr>
          <t xml:space="preserve">
Es el año de la última medición del indicador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Paulina Elizabeth Tipan Villacis</author>
  </authors>
  <commentList>
    <comment ref="E2" authorId="0" shapeId="0" xr:uid="{00000000-0006-0000-0200-000001000000}">
      <text>
        <r>
          <rPr>
            <b/>
            <sz val="9"/>
            <color indexed="81"/>
            <rFont val="Tahoma"/>
            <family val="2"/>
          </rPr>
          <t>Paulina Elizabeth Tipan Villacis:</t>
        </r>
        <r>
          <rPr>
            <sz val="9"/>
            <color indexed="81"/>
            <rFont val="Tahoma"/>
            <family val="2"/>
          </rPr>
          <t xml:space="preserve">
● Personas adultas mayores
● Niñas, niños y adolescentes
● Jóvenes
● Mujeres embarazadas
● Personas con discapacidad
● Movilidad humana
● Personas privadas de libertad
● Personas con enfermedades catastróficas o de alta complejidad 
● Personas en situación de riesgo
● Víctimas de violencia doméstica y sexual
● Maltrato infantil
● Desastres naturales o antropogénicos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Milton Salazar Timbiano</author>
    <author>Wilson Javier Montenegro López</author>
  </authors>
  <commentList>
    <comment ref="T81" authorId="0" shapeId="0" xr:uid="{8247B96A-4192-4C2C-987C-E60967FCBA46}">
      <text>
        <r>
          <rPr>
            <b/>
            <sz val="9"/>
            <color indexed="81"/>
            <rFont val="Tahoma"/>
            <family val="2"/>
          </rPr>
          <t>Milton Salazar Timbiano:</t>
        </r>
        <r>
          <rPr>
            <sz val="9"/>
            <color indexed="81"/>
            <rFont val="Tahoma"/>
            <family val="2"/>
          </rPr>
          <t xml:space="preserve">
obra</t>
        </r>
      </text>
    </comment>
    <comment ref="T84" authorId="0" shapeId="0" xr:uid="{A6649B1B-3055-495A-A9C5-C8A569A79EF1}">
      <text>
        <r>
          <rPr>
            <b/>
            <sz val="9"/>
            <color indexed="81"/>
            <rFont val="Tahoma"/>
            <family val="2"/>
          </rPr>
          <t>Milton Salazar Timbiano:</t>
        </r>
        <r>
          <rPr>
            <sz val="9"/>
            <color indexed="81"/>
            <rFont val="Tahoma"/>
            <family val="2"/>
          </rPr>
          <t xml:space="preserve">
obra</t>
        </r>
      </text>
    </comment>
    <comment ref="T161" authorId="0" shapeId="0" xr:uid="{E3524397-1366-42B4-B346-19488CE3192D}">
      <text>
        <r>
          <rPr>
            <b/>
            <sz val="9"/>
            <color indexed="81"/>
            <rFont val="Tahoma"/>
            <family val="2"/>
          </rPr>
          <t>Milton Salazar Timbiano:</t>
        </r>
        <r>
          <rPr>
            <sz val="9"/>
            <color indexed="81"/>
            <rFont val="Tahoma"/>
            <family val="2"/>
          </rPr>
          <t xml:space="preserve">
obra</t>
        </r>
      </text>
    </comment>
    <comment ref="T175" authorId="0" shapeId="0" xr:uid="{A1046809-9723-4D80-B8BA-175C12DC1720}">
      <text>
        <r>
          <rPr>
            <b/>
            <sz val="9"/>
            <color indexed="81"/>
            <rFont val="Tahoma"/>
            <family val="2"/>
          </rPr>
          <t>Milton Salazar Timbiano:</t>
        </r>
        <r>
          <rPr>
            <sz val="9"/>
            <color indexed="81"/>
            <rFont val="Tahoma"/>
            <family val="2"/>
          </rPr>
          <t xml:space="preserve">
obra</t>
        </r>
      </text>
    </comment>
    <comment ref="O201" authorId="1" shapeId="0" xr:uid="{F4A5DE77-104D-4236-B3C8-C6A8945D7B20}">
      <text>
        <r>
          <rPr>
            <b/>
            <sz val="10"/>
            <color indexed="81"/>
            <rFont val="Tahoma"/>
            <family val="2"/>
          </rPr>
          <t>Wilson Javier Montenegro López:</t>
        </r>
        <r>
          <rPr>
            <sz val="10"/>
            <color indexed="81"/>
            <rFont val="Tahoma"/>
            <family val="2"/>
          </rPr>
          <t xml:space="preserve">
se deja IVA por tema de importación</t>
        </r>
      </text>
    </comment>
  </commentList>
</comments>
</file>

<file path=xl/sharedStrings.xml><?xml version="1.0" encoding="utf-8"?>
<sst xmlns="http://schemas.openxmlformats.org/spreadsheetml/2006/main" count="14084" uniqueCount="704">
  <si>
    <t>PROGRAMA</t>
  </si>
  <si>
    <t xml:space="preserve">SECTOR: </t>
  </si>
  <si>
    <t>DEPENDENCIA:</t>
  </si>
  <si>
    <t>PROYECTO</t>
  </si>
  <si>
    <t>METAS DEL PROYECTO</t>
  </si>
  <si>
    <t>ACTIVIDAD</t>
  </si>
  <si>
    <t>F. INICIO</t>
  </si>
  <si>
    <t>F. FIN</t>
  </si>
  <si>
    <t>PARTIDA</t>
  </si>
  <si>
    <t>PRESUPUESTO</t>
  </si>
  <si>
    <t>RECURSOS FISCALES</t>
  </si>
  <si>
    <t>RECURSOS MUNICIPALES</t>
  </si>
  <si>
    <t>FONDOS PROPIOS</t>
  </si>
  <si>
    <t>OBJETIVO OPERATIVO</t>
  </si>
  <si>
    <t>INDICADOR DE GESTIÓN</t>
  </si>
  <si>
    <t>META DE GESTIÓN</t>
  </si>
  <si>
    <t>PRODUCTO</t>
  </si>
  <si>
    <t>OBRA</t>
  </si>
  <si>
    <t>PLAN OPERATIVO ANUAL 2022</t>
  </si>
  <si>
    <t>PROFORMA 2022</t>
  </si>
  <si>
    <t>INFORMACIÓN GENERAL</t>
  </si>
  <si>
    <t>1. FECHA DE DEFINICIÓN DE INDICADOR</t>
  </si>
  <si>
    <t>2. DEPENDENCIA:</t>
  </si>
  <si>
    <t>3. NOMBRE DEL INDICADOR:</t>
  </si>
  <si>
    <t>4. OBJETIVO OPERATIVO</t>
  </si>
  <si>
    <t>Formula de Cálculo</t>
  </si>
  <si>
    <t>Variables</t>
  </si>
  <si>
    <t>Fuente de informaciòn</t>
  </si>
  <si>
    <t>Medio de Verificación de resultados</t>
  </si>
  <si>
    <t>Fecha de Inicio:</t>
  </si>
  <si>
    <t>Periodicidad:</t>
  </si>
  <si>
    <t>Año de Lìnea Base:</t>
  </si>
  <si>
    <t>DATOS</t>
  </si>
  <si>
    <t>Meta</t>
  </si>
  <si>
    <t>ENERO</t>
  </si>
  <si>
    <t>FEBRERO</t>
  </si>
  <si>
    <t>MARZO</t>
  </si>
  <si>
    <t>ABRIL</t>
  </si>
  <si>
    <t>MAYO</t>
  </si>
  <si>
    <t>JUNIO</t>
  </si>
  <si>
    <t>JULIO</t>
  </si>
  <si>
    <t>AGOSTO</t>
  </si>
  <si>
    <t>SEPTIEMBRE</t>
  </si>
  <si>
    <t>OCTUBRE</t>
  </si>
  <si>
    <t>NOVIEMBRE</t>
  </si>
  <si>
    <t>DICIEMBRE</t>
  </si>
  <si>
    <t>TOTAL</t>
  </si>
  <si>
    <t>Notas:</t>
  </si>
  <si>
    <t xml:space="preserve">Si la frecuencia del indicador es bimensual, trimestral, semestral o anual, se solicita colocar los datos en el último mes del período.
</t>
  </si>
  <si>
    <t>Descripción:</t>
  </si>
  <si>
    <t>Meta:</t>
  </si>
  <si>
    <t>PERIODO  2022</t>
  </si>
  <si>
    <t>DESCRIPCIÓN DEL INDICADOR</t>
  </si>
  <si>
    <t>DESCRIPCIÓN DE LA META</t>
  </si>
  <si>
    <t>Tipo de Meta:</t>
  </si>
  <si>
    <t>Linea Base:</t>
  </si>
  <si>
    <t>Unidad de Medida:</t>
  </si>
  <si>
    <t xml:space="preserve">SECTOR </t>
  </si>
  <si>
    <t>DEPENDENCIA</t>
  </si>
  <si>
    <t>GRUPO DE ATENCIÓN PRIORITARIA</t>
  </si>
  <si>
    <t>NÚMERO DE PERSONAS</t>
  </si>
  <si>
    <t>PRESUPUESTO 2022</t>
  </si>
  <si>
    <t>*El presupuesto deberá ser desagregado por cada grupo de atención prioritaria.
*En el caso de las Administraciones Zonales, las Secretarías Rectoras deberán validar la información.</t>
  </si>
  <si>
    <t>CÓDIGO TAREA</t>
  </si>
  <si>
    <t>GERENCIA</t>
  </si>
  <si>
    <t>COORDINACIÓN</t>
  </si>
  <si>
    <t xml:space="preserve">PAC </t>
  </si>
  <si>
    <t>CPC</t>
  </si>
  <si>
    <t>TIPO DE PROCEDIMIENTO</t>
  </si>
  <si>
    <t>TIPO DE COMPRA</t>
  </si>
  <si>
    <t>MES DE COMPRA</t>
  </si>
  <si>
    <t>TAREA</t>
  </si>
  <si>
    <t>CODIFICADO INICIAL</t>
  </si>
  <si>
    <t>GRUPO DE GASTO</t>
  </si>
  <si>
    <t>PARTIDA PRESUPUESTARIA</t>
  </si>
  <si>
    <t>FINANCIAMIENTO</t>
  </si>
  <si>
    <t>MES 1</t>
  </si>
  <si>
    <t>MES 2</t>
  </si>
  <si>
    <t>MES 3</t>
  </si>
  <si>
    <t>MES 4</t>
  </si>
  <si>
    <t>MES 5</t>
  </si>
  <si>
    <t>MES 6</t>
  </si>
  <si>
    <t>MES 7</t>
  </si>
  <si>
    <t>MES 8</t>
  </si>
  <si>
    <t>MES 9</t>
  </si>
  <si>
    <t>MES 10</t>
  </si>
  <si>
    <t>MES 11</t>
  </si>
  <si>
    <t>MES 12</t>
  </si>
  <si>
    <t>CONTADOR DE MESES</t>
  </si>
  <si>
    <t>SUMA</t>
  </si>
  <si>
    <t>VERIFICADOR</t>
  </si>
  <si>
    <t>GERENCIA_DE_OPERACIONES</t>
  </si>
  <si>
    <t>COORDINACIÓN DE INFRAESTRUCTURA EN TRANSPORTE</t>
  </si>
  <si>
    <t>SISTEMA_DE_TRANSPORTE_PUBLICO_EFICIENTE</t>
  </si>
  <si>
    <t>PROYECTO_3_OPERACIÓN_DE_LOS_CORREDORES_DEL_SISTEMA_METROPOLITANO_DE_TRANSPORTE_PÚBLICO</t>
  </si>
  <si>
    <t>INFRAESTRUCTURA_DEL_SISTEMA_DE_TRANSPORTE_FORTALECIDA</t>
  </si>
  <si>
    <t>MANTENIMIENTO DE INFRAESTRUCTURA ADMINISTRADA POR LA EPMTPQ</t>
  </si>
  <si>
    <t>SI</t>
  </si>
  <si>
    <t xml:space="preserve">Subasta Inversa Electrónica </t>
  </si>
  <si>
    <t>BIEN</t>
  </si>
  <si>
    <t>Adquisicion de materiales de ferreteria</t>
  </si>
  <si>
    <t>73 BIENES Y SERVICIO PARA INVERSIÓN</t>
  </si>
  <si>
    <t>730811 Insumos, Materiales Y Suministros Para Construcción , Electricidad ,Plomería ,Carpintería ,Señalización Vial ,Navegación , Contra Incendios Y Placas</t>
  </si>
  <si>
    <t>MUNICIPALES</t>
  </si>
  <si>
    <t>X</t>
  </si>
  <si>
    <t>SERVICIO</t>
  </si>
  <si>
    <t>Repotenciación y mejora operativa integral de la estación Capulí</t>
  </si>
  <si>
    <t>730402 Edificios, Locales, Residencias Y Cableado Estructurado (Mantenimiento, Reparación E Instalación)</t>
  </si>
  <si>
    <t xml:space="preserve">Repotenciación y mejora operativa integral de la estación Playon Marín </t>
  </si>
  <si>
    <t>Repotenciación y mejora operativa integral de la estación Marín Central</t>
  </si>
  <si>
    <t xml:space="preserve">Adecuaciones para la instalación de sistemas contraincendios en estaciones </t>
  </si>
  <si>
    <t xml:space="preserve">Licitación </t>
  </si>
  <si>
    <t xml:space="preserve">Adecuaciones paradas ecovía </t>
  </si>
  <si>
    <t>Cotización</t>
  </si>
  <si>
    <t xml:space="preserve">Adecuaciones paradas Sur Oriental </t>
  </si>
  <si>
    <t>COORDINACIÓN DE GESTIÓN DEL SISTEMA INTEGRADO DE TRANSPORTE SAE</t>
  </si>
  <si>
    <t>OPERACIÓN_DEL_SISTEMA_INTEGRADO_DE_TRANSPORTE_PÚBLICO</t>
  </si>
  <si>
    <t>SERVICIO DE TRANSPORTE DE ALIMENTADORES</t>
  </si>
  <si>
    <t>NO</t>
  </si>
  <si>
    <t>Prestación de servicio de alimentadores para la ruta 6 de julio - terminal río coca</t>
  </si>
  <si>
    <t>730505 Vehículos (Arrendamiento)</t>
  </si>
  <si>
    <t>Prestación de servicio de alimentadores para la ruta agua clara – terminal río coca</t>
  </si>
  <si>
    <t>Prestación de servicio de alimentadores para la ruta  Argelia – terminal el Recreo</t>
  </si>
  <si>
    <t>Prestación de servicio de alimentadores para la ruta Cabuyal - calderón</t>
  </si>
  <si>
    <t>Prestación de servicio de alimentadores para la ruta -Carapungo - Eloy Alfaro - terminal río coca</t>
  </si>
  <si>
    <t>Prestación de servicio de alimentadores para la ruta Carapungo - simón bolívar - terminal río coca</t>
  </si>
  <si>
    <t>Prestación de servicio de alimentadores para la ruta Caupicho – estación capulí</t>
  </si>
  <si>
    <t>Prestación de servicio de alimentadores para las rutas Chillogallo – terminal el Recreo</t>
  </si>
  <si>
    <t>Prestación de servicio de alimentadores para la ruta cisne - Zabala</t>
  </si>
  <si>
    <t>Prestación de servicio de alimentadores para la ruta comité del pueblo - la bota – terminal río coca</t>
  </si>
  <si>
    <t>Prestación de servicio de alimentadores para la ruta comité del pueblo - terminal labrador</t>
  </si>
  <si>
    <t>Prestación de servicio de alimentadores para la ruta Cotocollao - terminal labrador</t>
  </si>
  <si>
    <t>Prestación de servicio de alimentadores para la ruta Cumbayá - terminal río coca</t>
  </si>
  <si>
    <t>Prestación  de servicio de alimentadores para la ruta  ferroviaria – terminal el Recreo</t>
  </si>
  <si>
    <t>Prestación de servicio de alimentadores para la ruta la forestal - Chimbacalle - estación multimodal la Magdalena</t>
  </si>
  <si>
    <t>Prestación de servicio de alimentadores para la ruta terminal sur Ecovía - terminal Quitumbe</t>
  </si>
  <si>
    <t>Prestación de servicio de alimentadores para la ruta héroes de Paquisha -  terminal sur Ecovía</t>
  </si>
  <si>
    <t>Prestación de servicio de alimentadores para la ruta Huarcay - girón - morán Valverde</t>
  </si>
  <si>
    <t>Prestación de servicio de alimentadores para la ruta Kennedy - edén - terminal labrador</t>
  </si>
  <si>
    <t>Prestación de servicio de alimentadores para la ruta la cocha – estación capulí</t>
  </si>
  <si>
    <t>Prestación de servicio de alimentadores para la ruta la joya - terminal sur Ecovía</t>
  </si>
  <si>
    <t>Prestación de servicio de alimentadores para la ruta la luz - terminal río coca</t>
  </si>
  <si>
    <t>Prestación de servicio de alimentadores para la ruta el porvenir - la victoria - terminal sur Ecovía</t>
  </si>
  <si>
    <t>Prestación de servicio de alimentadores para la ruta laureles - terminal labrador</t>
  </si>
  <si>
    <t>Prestación de servicio de alimentadores para la ruta llano chico - terminal río coca</t>
  </si>
  <si>
    <t>Prestación de servicio de alimentadores para la ruta llano grande</t>
  </si>
  <si>
    <t>Prestación de servicio de alimentadores para la ruta ciudadela Lozada - terminal sur Ecovía</t>
  </si>
  <si>
    <t>Prestación de servicio de alimentadores para la ruta lucha de los pobres - terminal el Recreo</t>
  </si>
  <si>
    <t>Prestación de servicio de alimentadores para la ruta Martha Bucaram - morán Valverde</t>
  </si>
  <si>
    <t>Prestación de servicio de alimentadores para la ruta Monteserrín - terminal río coca</t>
  </si>
  <si>
    <t>Prestación de servicio de alimentadores para la ruta Nayón - terminal río coca</t>
  </si>
  <si>
    <t>Prestación de servicio de alimentadores para la ruta oriente quiteño - terminal el Recreo</t>
  </si>
  <si>
    <t>Prestación de servicio alimentadores para la ruta Oyacoto - calderón</t>
  </si>
  <si>
    <t>Prestación de servicio de alimentadores para la ruta Paquisha - terminal Quitumbe</t>
  </si>
  <si>
    <t>Prestación de servicio de alimentadores para la ruta Rumiñahui - terminal labrador</t>
  </si>
  <si>
    <t>Prestación de servicio de alimentadores para la ruta san José de Cutuglahua – terminal sur Ecovía</t>
  </si>
  <si>
    <t>Prestación de servicio de alimentadores para la ruta san José de morán - Carapungo</t>
  </si>
  <si>
    <t>Prestación de servicio de alimentadores para la ruta san juan - bellavista</t>
  </si>
  <si>
    <t>Prestación de servicio de alimentadores para la ruta san juan de Turubamba – terminal sur Ecovía</t>
  </si>
  <si>
    <t>Prestación de servicio de alimentadores para la ruta san Martín - puente de Guajaló</t>
  </si>
  <si>
    <t>Prestación de servicio de alimentadores para la ruta santo Tomás 1 – terminal sur Ecovía</t>
  </si>
  <si>
    <t>Prestación de servicio de alimentadores para la ruta  Santospamba – terminal Quitumbe</t>
  </si>
  <si>
    <t>Prestación de servicio de alimentadores para la ruta Solanda - terminal el Recreo</t>
  </si>
  <si>
    <t>Prestación de servicio de alimentadores para la ruta terminal  Carcelén - terminal norte</t>
  </si>
  <si>
    <t>Prestación de servicio de alimentadores para la ruta tola - san roque</t>
  </si>
  <si>
    <t>Prestación de servicio de alimentadores para la ruta Venecia – terminal sur Ecovía</t>
  </si>
  <si>
    <t>Prestación de servicio de alimentadores para la ruta Zámbiza - terminal río coca</t>
  </si>
  <si>
    <t>Prestación de servicio de alimentadores para la ruta  manuelita Sáenz - terminal Quitumbe</t>
  </si>
  <si>
    <t>Prestación de servicio de alimentadores para la ruta Sur Occidental</t>
  </si>
  <si>
    <t>PROCESOS_POR_LIQUIDAR_AÑOS_ANTERIORES</t>
  </si>
  <si>
    <t>FINALIZAR LAS ACTIVIDADES PENDIENTES (ARRASTRES 2021)</t>
  </si>
  <si>
    <t>GERENCIA_ADMINISTRATIVA_FINANCIERA</t>
  </si>
  <si>
    <t>COORDINACIÓN DE RECAUDACIÓN</t>
  </si>
  <si>
    <t>SERVICIOS COMPLEMENTARIOS PARA EL FUNCIONAMIENTO DEL SITP</t>
  </si>
  <si>
    <t>Servicio de traslado y procesamiento de valores dela EPMTPQ 2021 - 2022</t>
  </si>
  <si>
    <t>730208 SERVICIO DE SEGURIDAD Y VIGILANCIA</t>
  </si>
  <si>
    <t>COORDINACIÓN ADMINISTRATIVA</t>
  </si>
  <si>
    <t>Abastecimiento de diésel premium para la flota operativa de la EPMTPQ</t>
  </si>
  <si>
    <t>730803 COMBUSTIBLES Y LUBRICANTES</t>
  </si>
  <si>
    <t>Limpieza de terminales terrestres interparroquiales o parqueaderos públicos (18 horas) por punto de servicio 2022</t>
  </si>
  <si>
    <t>730209 SERVICIOS DE ASEO, LAVADO DE VESTIMENTA DE TRABAJO, FUMIGACIÓN, DESINFECCIÓN, LIMPIEZA DE INSTALACIONES, MANEJO DE DESECHOS CONTAMINADOS, RECUPERACIÓN Y CLASIFICACIÓN DE MATERIALES RECICLABLES.</t>
  </si>
  <si>
    <t>Servicio de limpieza de paradas, unidades móviles y control de plagas de la infraestructura de la EPMTPQ 2021</t>
  </si>
  <si>
    <t>FORTALECIMIENTO_EMPRESARIAL</t>
  </si>
  <si>
    <t>PROYECTO_2_GESTION_DEL_TALENTO_HUMANO</t>
  </si>
  <si>
    <t>PROGRAMA_DE_BIENESTAR_LABORAL_DEL_PERSONAL_IMPLEMENTADO</t>
  </si>
  <si>
    <t xml:space="preserve">SEGURIDAD, SALUD OCUPACIONAL Y AMBIENTE </t>
  </si>
  <si>
    <t>53 BIENES Y SERVICIOS DE CONSUMO</t>
  </si>
  <si>
    <t>530209 SERVICIOS DE ASEO, LAVADO DE VESTIMENTA DE TRABAJO, FUMIGACIÓN, DESINFECCIÓN, LIMPIEZA DE INSTALACIONES, MANEJO DE DESECHOS CONTAMINADOS, RECUPERACIÓN Y CLASIFICACIÓN DE MATERIALES RECICLABLES</t>
  </si>
  <si>
    <t>PROPIOS</t>
  </si>
  <si>
    <t>GERENCIA_GENERAL</t>
  </si>
  <si>
    <t>COORDINACIÓN DE COMUNICACIÓN</t>
  </si>
  <si>
    <t>PROYECTO_1_GESTION_ADMINISTRATIVA</t>
  </si>
  <si>
    <t>OPERACIÓN_Y_FUNCIONAMIENTO_ADMINISTRATIVO_DE_LA_EMPRESA</t>
  </si>
  <si>
    <t>GESTIÓN DEL ÁREA COMUNICACIÓN</t>
  </si>
  <si>
    <t>Monitoreo de Prensa 2021 - 2022</t>
  </si>
  <si>
    <t>530241 SERVICIO DE MONITOREO DE LA INFORMACIÓN EN TELEVISIÓN, RADIO, PRENSA, MEDIOS ON-LINE Y OTROS</t>
  </si>
  <si>
    <t>GERENCIA_DE_TECNOLOGÍAS_DE_LA_INFORMACIÓN</t>
  </si>
  <si>
    <t>COORDINACIÓN DE SOLUCIONES TECNOLOGICAS, REDES Y COMUNICACIONES</t>
  </si>
  <si>
    <t>INFRAESTRUCTURA_TECNOLÓGICA_OPERANDO_Y_EN_FUNCIONAMIENTO</t>
  </si>
  <si>
    <t>BRINDAR UN SERVICIO TECNOLÓGICO INFORMÁTICO OPORTUNO</t>
  </si>
  <si>
    <t>Adquisición de equipos tecnológico y accesorios 2022</t>
  </si>
  <si>
    <t>84 BIENES DE LARGA DURACIÓN</t>
  </si>
  <si>
    <t>840107 Equipos Sistemas Y Paquetes Informáticos</t>
  </si>
  <si>
    <t>Adquisición de nodos para plataforma nutanix</t>
  </si>
  <si>
    <t>531407 Equipos, Sistemas Y Paquetes Informáticos</t>
  </si>
  <si>
    <t>COORDINACIÓN DE TALENTO HUMANO</t>
  </si>
  <si>
    <t xml:space="preserve">Contratación servicio de recolección, transporte y eliminación y/o disposición final de desechos peligrosos </t>
  </si>
  <si>
    <t>COORDINACIÓN DE PROYECTOS INFORMÁTICOS</t>
  </si>
  <si>
    <t>Contratación del soporte  y mantenimiento correctivo de fibra óptica corporativa y red de servicios wifi biarticulados 2022</t>
  </si>
  <si>
    <t>530402 Edificios, Locales, Residencias Y Cableado Estructurado (Mantenimiento, Reparación E Instalación)</t>
  </si>
  <si>
    <t>COORDINACIÓN DE SEGURIDAD</t>
  </si>
  <si>
    <t>Servicio de seguridad y vigilancia (fija, motorizados, movilización) para la EPMTPQ</t>
  </si>
  <si>
    <t>GERENCIA_TÉCNICA</t>
  </si>
  <si>
    <t>COORDINACIÓN DE MANTENIMIENTO DE LA FLOTA</t>
  </si>
  <si>
    <t>MANTENIMIENTO PREVENTIVO Y CORRECTIVO DE LOS BUSES: ARTICULADOS, BIARTICULADOS, TROLEBUSES Y POOL LIVIANO</t>
  </si>
  <si>
    <t>Adquisición repuestos Volvo</t>
  </si>
  <si>
    <t>730813 REPUESTOS Y ACCESORIOS</t>
  </si>
  <si>
    <t>GESTIÓN DEL ÁREA ADMINISTRATIVA</t>
  </si>
  <si>
    <t>Servicio de mantenimiento de áreas verdes y jardines (parques, plazas, redondeles, pasterres) 2021-2022</t>
  </si>
  <si>
    <t>Servicio de transporte de diésel premium hacia las instalaciones de la EPMTPQ</t>
  </si>
  <si>
    <t>730202 FLETES Y MANIOBRAS</t>
  </si>
  <si>
    <t>Soporte de fábrica para la plataforma hiperconvergente NUTANIX 2021</t>
  </si>
  <si>
    <t>530704 MANTENIMIENTO Y REPARACIÓN DE EQUIPOS Y SISTEMAS INFORMÁTICOS</t>
  </si>
  <si>
    <t>COORDINACIÓN DE MANTENIMIENTO DE INSTALACIONES</t>
  </si>
  <si>
    <t>Catálogo Electrónico</t>
  </si>
  <si>
    <t>Adquisición de neumáticos nuevos</t>
  </si>
  <si>
    <t>Contratación de pólizas de seguros ramos generales y vida</t>
  </si>
  <si>
    <t>57 OTROS EGRESOS CORRIENTES</t>
  </si>
  <si>
    <t>570201 SEGUROS</t>
  </si>
  <si>
    <t>Adquisición de repuestos mercedes Benz O-500</t>
  </si>
  <si>
    <t>Adquisición de repuestos mecánicos flota trolebús</t>
  </si>
  <si>
    <t>Servicio de reencauche</t>
  </si>
  <si>
    <t>730405 VEHÍCULOS (SERVICIO PARA MANTENIMIENTO Y REPARACIÓN)</t>
  </si>
  <si>
    <t>Servicio de reparación de transmisiones automáticas ZF</t>
  </si>
  <si>
    <t>Adquisición de repuestos de compresor y compresores para flotas</t>
  </si>
  <si>
    <t>Adquisición de lubricantes</t>
  </si>
  <si>
    <t>Adquisición de butacas nuevas de conductor</t>
  </si>
  <si>
    <t>Adquisición de filtros automotrices para mantenimiento preventivo de flotas</t>
  </si>
  <si>
    <t>Adquisición de transmisiones automáticas y repuestos cajas ZF</t>
  </si>
  <si>
    <t>Adquisición de insumos de ferretería (materiales varios)</t>
  </si>
  <si>
    <t>730811 INSUMOS, MATERIALES Y SUMINISTROS PARA CONSTRUCCIÓN , ELECTRICIDAD ,PLOMERÍA ,CARPINTERÍA ,SEÑALIZACIÓN VIAL ,NAVEGACIÓN , CONTRA INCENDIOS Y PLACAS</t>
  </si>
  <si>
    <t>Adquisición de pastillas de freno para la flota volvo</t>
  </si>
  <si>
    <t>Servicio de construcción y reparación de componentes de metalmecánica</t>
  </si>
  <si>
    <t>Adquisición de repuestos para caja voith diwa 3 y 5</t>
  </si>
  <si>
    <t xml:space="preserve">Adquisicion de kits para compresores flota volvo  </t>
  </si>
  <si>
    <t>Adquisición de kits de reparo de válvulas neumáticas chasis volvo B12M</t>
  </si>
  <si>
    <t>Adquisición de repuestos de carrocería de flotas</t>
  </si>
  <si>
    <t xml:space="preserve">Adquisición de repuestos electrónicos kiepe </t>
  </si>
  <si>
    <t>Adquisición de repuestos electrónicos mercedes Benz para flota trolebús</t>
  </si>
  <si>
    <t xml:space="preserve">Adquisición de baterías para la flota vehicular  </t>
  </si>
  <si>
    <t>Adquisición de refrigerante para la flota</t>
  </si>
  <si>
    <t>Adquisicion de repuestos electricos automotrices</t>
  </si>
  <si>
    <t>Adquisición de repuestos para reparación de alimentadores Volkswagen</t>
  </si>
  <si>
    <t xml:space="preserve">Adquisición de impermeabilizantes y sellantes </t>
  </si>
  <si>
    <t>Adquisición de aceites ZF</t>
  </si>
  <si>
    <t>Adquisición de accesorios neumáticos</t>
  </si>
  <si>
    <t>Adquisición de repuestos especiales para diferencial trolebús</t>
  </si>
  <si>
    <t>Adquisición de faros y lunas flota</t>
  </si>
  <si>
    <t xml:space="preserve">Adquisición de cristales, vidrios y parabrisas flota </t>
  </si>
  <si>
    <t>Adquisición de repuestos para LAC</t>
  </si>
  <si>
    <t>Adquisición de forros de zapatas para flota vehicular</t>
  </si>
  <si>
    <t>Adquisición de carbones para patín para la flota de trolebús</t>
  </si>
  <si>
    <t xml:space="preserve">Adquisición de repuestos tipo eléctrico/electrónico trolebuses </t>
  </si>
  <si>
    <t>Adquisición de kits de válvulas y cilindros neumáticos</t>
  </si>
  <si>
    <t>Adquisición de insumos y repuestos electrónicos</t>
  </si>
  <si>
    <t>Adquisición de mangueras automotrices para la flota</t>
  </si>
  <si>
    <t>Adquisición de cauchos de carrocería</t>
  </si>
  <si>
    <t>Adquisición de insumos en aerosol</t>
  </si>
  <si>
    <t>Adquisición de rodamientos para la flota</t>
  </si>
  <si>
    <t>Adquisición de insumos y materiales para reparación de mangueras</t>
  </si>
  <si>
    <t>Adquisición de filtros especiales para compresor eléctrico Mattei</t>
  </si>
  <si>
    <t>Adquisición de equipos, repuestos y accesorios de radiocomunicación</t>
  </si>
  <si>
    <t>Adquisición de material de eléctrica</t>
  </si>
  <si>
    <t>Adquisición de repuestos automotrices para mantenimiento del pool vehicular liviano</t>
  </si>
  <si>
    <t>Adquisición de aros de neumáticos de flotas</t>
  </si>
  <si>
    <t>Adquisicion de desengrasantes y descarbonizantes</t>
  </si>
  <si>
    <t>Adquisición de partes y piezas de fibra de vidrio flota</t>
  </si>
  <si>
    <t>Servicio de repotenciacion y mantenimiento de sistemas de radiocomunicacion y antenas</t>
  </si>
  <si>
    <t>730404 MAQUINARIAS Y EQUIPOS (INSTALACIÓN MANTENIMIENTO Y REPARACIÓN)</t>
  </si>
  <si>
    <t>Adquisición de aceite de compresor</t>
  </si>
  <si>
    <t>Servicio de mantenimiento de compresor y sistema neumático talleres</t>
  </si>
  <si>
    <t>Adquisición de pinturas e insumos automotrices</t>
  </si>
  <si>
    <t>Servicio de mejoramiento del sistema de enfriamiento para la flota B340M</t>
  </si>
  <si>
    <t xml:space="preserve">Adquisición de semiconductores para flota de trolebús </t>
  </si>
  <si>
    <t>Servicio de reparación de radiadores, intercooler para la flota</t>
  </si>
  <si>
    <t>Adquisición de insumos de soldadura y reparación de carrocerías flotas</t>
  </si>
  <si>
    <t>Adquisición de sensores inductivos y frotadores de pavimento para la flota trolebús</t>
  </si>
  <si>
    <t>Servicio de reparacion de estatores de motor electrico trolebus</t>
  </si>
  <si>
    <t>Servicio de mantenimiento de transformadores de potencia de subestaciones</t>
  </si>
  <si>
    <t>Adquisición de bombillos automotrices (focos)</t>
  </si>
  <si>
    <t>Adquisición de plumas y brazos de plumas</t>
  </si>
  <si>
    <t>ADQUISICION REPTOS ESTACIONES DESPACHO COMBUSTIBLES</t>
  </si>
  <si>
    <t>Adquisición de guardapolvos de juntas homocinética</t>
  </si>
  <si>
    <t>Adquisición de repuestos para máquinas recaudadoras</t>
  </si>
  <si>
    <t>Adquisición de pernos y tuercas especiales</t>
  </si>
  <si>
    <t>Adquisición de amortiguadores de carrocería par la flota</t>
  </si>
  <si>
    <t>Servicio de mantenimiento y reparacion de UPS</t>
  </si>
  <si>
    <t>Adquisicion e instalacion de ventiladores extractores en cabinas</t>
  </si>
  <si>
    <t>Adquisición de captadores de tensión</t>
  </si>
  <si>
    <t>Adquisición de hmi para subestación de tracción</t>
  </si>
  <si>
    <t>840104 MAQUINARIAS Y EQUIPOS</t>
  </si>
  <si>
    <t xml:space="preserve">ínfima Cuantía </t>
  </si>
  <si>
    <t>Adquisición de repuestos y accesorios para automatismos de puertas de paradas de los corredores</t>
  </si>
  <si>
    <t>Servicio de reparación, calibración, de turbos, inyectores y bombas de inyección</t>
  </si>
  <si>
    <t>Servicio de implementacion del sistema de transferencia automatica del generador de parada capuli</t>
  </si>
  <si>
    <t>Servicio de rectificación de cabezotes y motores flota</t>
  </si>
  <si>
    <t>Servicio de mantenimiento del sistema hidraulico de los castilletes de los camiones de mantenimiento de lac</t>
  </si>
  <si>
    <t>Servicio de analisis de aceite de transformadores de potencia</t>
  </si>
  <si>
    <t>Servicio de mantenimiento overhault del compresor de aire 50 hp</t>
  </si>
  <si>
    <t>Servicio de reparación de elementos del pantógrafo</t>
  </si>
  <si>
    <t>Adquisición de cable de latiguillo</t>
  </si>
  <si>
    <t>Adquisición de repuestos electrónicos para máquinas de recaudo</t>
  </si>
  <si>
    <t>Servicio del sistema secador concept etapa 3</t>
  </si>
  <si>
    <t xml:space="preserve">servicio de mantenimiento herramienta hidraulica extraccnion de pines frontal </t>
  </si>
  <si>
    <t>Servicio de reparación de mangueras y cañerías para volvo B12M</t>
  </si>
  <si>
    <t>Adquisición de wype</t>
  </si>
  <si>
    <t>Adquisición de repuestos para subestaciones</t>
  </si>
  <si>
    <t>Contratación directa / consultoría</t>
  </si>
  <si>
    <t>Servicio de Certificación de calidad iso 9001:2015 para el taller de mantenimiento de Chiriyacu</t>
  </si>
  <si>
    <t>730607 SERVICIOS TÉCNICOS ESPECIALIZADOS EGRESOS POR SERVICIOS DE INSPECCIÓN TÉCNICA AGROPECUARIA Y OTROS ESPECIALIZADOS</t>
  </si>
  <si>
    <t>Servicio de recarga de gases industriales</t>
  </si>
  <si>
    <t>Servicio de mantenimiento de maquinas soldadoras</t>
  </si>
  <si>
    <t>Servicio de mantenimiento de maquina cortadora hidraulica y dobladora de tool</t>
  </si>
  <si>
    <t>Adquisición de impermeabilizantes y sellante</t>
  </si>
  <si>
    <t>Servicio de Calibración y mantenimiento de equipos de medición</t>
  </si>
  <si>
    <t>Servicio de mantenimiento de prensas y enllantadoras</t>
  </si>
  <si>
    <t>Adquisición de repuestos y servicio de mantenimiento de  máquinas clasificadoras de monedas</t>
  </si>
  <si>
    <t>Adquisición de repuestos especiales de freno para volvo B12M</t>
  </si>
  <si>
    <t>Adquisicion de repuestos para compresor MATTEI</t>
  </si>
  <si>
    <t>Servicio de rebobinaje de transformadores e inducidos automotrices</t>
  </si>
  <si>
    <t>Adquisición de repuestos de compresor de tornillo de talleres</t>
  </si>
  <si>
    <t>Adquisición de materiales para reparación estructural</t>
  </si>
  <si>
    <t>Servicio de mantenimiento de torno</t>
  </si>
  <si>
    <t>Adquisicion de lonas de zanfona</t>
  </si>
  <si>
    <t xml:space="preserve">Adquisición de insumos de vulcanizado </t>
  </si>
  <si>
    <t xml:space="preserve">Adquisición de grasa de altas revoluciones para cardan Eléctrico y grasa para motor eléctrico trolebús </t>
  </si>
  <si>
    <t>ADQUISICION DE REPUESTOS PARA RADIOCOMUNICACION Y SISTEMAS DE AUDIO</t>
  </si>
  <si>
    <t>Aquisición de amplificadores</t>
  </si>
  <si>
    <t>Adquisición de equipos y herramientas especiales para talleres</t>
  </si>
  <si>
    <t>Insumos metálicos para trabajos de torno</t>
  </si>
  <si>
    <t>Servicio de recarga de gases</t>
  </si>
  <si>
    <t>Adquisicion e instalacion de lamparas de emergencia</t>
  </si>
  <si>
    <t>Servicio de tapizado de butacas de conductor para flotas</t>
  </si>
  <si>
    <t>Adquisición de espejos y brazos de retrovisor</t>
  </si>
  <si>
    <t>Adquisición de repuestos,  servicio de reparación y mantenimiento de guías de puertas en paradas.</t>
  </si>
  <si>
    <t>Adquisición de postes para iluminación y LAC</t>
  </si>
  <si>
    <t xml:space="preserve">Adquisición de material eléctrico de instalaciones </t>
  </si>
  <si>
    <t>Servicio de reparación de equipos de radiocomunicación</t>
  </si>
  <si>
    <t>Adquisición de tarjetas electrónicas de convertidor estático flota trolebús</t>
  </si>
  <si>
    <t>Adquisicion de equipos de Proteccion Personal</t>
  </si>
  <si>
    <t>730802 VESTUARIO, LENCERÍA, PRENDAS DE PROTECCIÓN Y ACCESORIOS PARA UNIFORMES DEL PERSONAL DE PROTECCIÓN, VIGILANCIA Y SEGURIDAD</t>
  </si>
  <si>
    <t>Adquisición de repuestos de audio para la flota vehicular</t>
  </si>
  <si>
    <t>Servicio de reparación de amplificadores de audio de la flota</t>
  </si>
  <si>
    <t>Servicio de Mantenimiento de hidro lavadoras</t>
  </si>
  <si>
    <t xml:space="preserve">servicio de mantenimiento fibra y pintura techos de las 40 unidades volvo B12M FACE 1 </t>
  </si>
  <si>
    <t>Servicio de actualizacion tecnologica de plc en subestaciones de traccion</t>
  </si>
  <si>
    <t>Campaña educomunicacional de la gestión de la EPMTPQ</t>
  </si>
  <si>
    <t>530204 Edición,Impresión,Reproducción, Publicaciones, Suscripciones, Fotocopiado, Traducción, Empastado</t>
  </si>
  <si>
    <t>Campaña comunicacional para informar sobre la integración al Metro de Quito</t>
  </si>
  <si>
    <t>Campaña comunicacional respecto al cambio de tarifa del SIT</t>
  </si>
  <si>
    <t>Campaña comunicacional para socializar el uso de medios tecnológicos para pago de tarifa (SIR)</t>
  </si>
  <si>
    <t>Señalética operativa y comunicacional de la EPMTPQ</t>
  </si>
  <si>
    <t>Monitoreo de Prensa 2022 - 2023</t>
  </si>
  <si>
    <t>GERENCIA_JURÍDICA</t>
  </si>
  <si>
    <t>COORDINACIÓN DE NORMATIVA Y CRITERIOS</t>
  </si>
  <si>
    <t>Liberación de vehículo retenidos y pago de wincha y de parqueadero a la AMT por retención vehicular</t>
  </si>
  <si>
    <t>570206 Costas Judiciales, Trámites Notariales, Legalización De Documentos Y Arreglos Extrajudiciales</t>
  </si>
  <si>
    <t xml:space="preserve">Adquisición de cámaras video vigilancia y almacenamiento del corredor central trolebus </t>
  </si>
  <si>
    <t>530420 Instalación, Mantenimiento Y Reparación De Edificios, Locales Y Residencias De Propiedad De Las Entidades Públicas</t>
  </si>
  <si>
    <t>Sistema de asistencia a través de biométrico</t>
  </si>
  <si>
    <t>Contratación del servicio de mantenimiento y repuestos para equipos UPS en data center y oficinas</t>
  </si>
  <si>
    <t xml:space="preserve">530813 Repuestos Y Accesorios </t>
  </si>
  <si>
    <t>Adquisición de una plataforma integral ERP</t>
  </si>
  <si>
    <t>530702 Arrendamiento Y Licencias De Uso De Paquetes Informáticos</t>
  </si>
  <si>
    <t>Adquisición de UPS para paradas corredores Oriental</t>
  </si>
  <si>
    <t>Adquisición de repuestos y accesorios para gestión TI</t>
  </si>
  <si>
    <t>Soporte especializado de Hardward y networking 2022</t>
  </si>
  <si>
    <t>530704 Mantenimiento Y Reparación De Equipos Y Sistemas Informáticos</t>
  </si>
  <si>
    <t>530404 MAQUINARIAS Y EQUIPOS (INSTALACIÓN, MANTENIMIENTO Y REPARACIÓN)</t>
  </si>
  <si>
    <t>Licencias Sistemas Informáticos</t>
  </si>
  <si>
    <t>Contratación de servicio principal de internet, datos y  hosting para uso corporativo e internet principal  (2022- 2023)</t>
  </si>
  <si>
    <t>530105 Telecomunicaciones</t>
  </si>
  <si>
    <t>Contratación de servicio principal de internet, datos y  hosting para uso corporativo e internet principal (2021- 2022)</t>
  </si>
  <si>
    <t xml:space="preserve">Antivirus </t>
  </si>
  <si>
    <t>Contratación del servicio de Mantenimiento Wifi 317 AP y Video Streaming 80 Buses biarticulados 2022</t>
  </si>
  <si>
    <t>Contratación del servicio de Mantenimiento firewalls 2022</t>
  </si>
  <si>
    <t>Contratación del servicio de mantenimiento para equipos de aire acondicionado</t>
  </si>
  <si>
    <t>530404 Maquinarias Y Equipos (Instalación, Mantenimiento Y Reparación)</t>
  </si>
  <si>
    <t>Mantenimiento correctivo para sistema video vigilancia entregado según convenio EMSEGURIDAD Y EPMTPQ</t>
  </si>
  <si>
    <t>Contratación del servicio de consultas legales</t>
  </si>
  <si>
    <t>Contratación de soporte y mantenimiento de sistema de nomina (2021)</t>
  </si>
  <si>
    <t>Contratación del soporte  y mantenimiento correctivo de fibra óptica corporativa y red de servicios wifi biarticulados 2021</t>
  </si>
  <si>
    <t>730420 INSTALACIÓN, MANTENIMIENTO Y REPARACIÓN DE EDIFICIOS, LOCALES Y RESIDENCIAS DE PROPIEDAD DE LAS ENTIDADES PÚBLICAS</t>
  </si>
  <si>
    <t>Repotenciación Fibra Optica  y equipamiento de red Corredor Central Trolebus y Upgrade de AB a 10 GB</t>
  </si>
  <si>
    <t>Servicio de plan de datos móvil para video vigilancia para  80 buses biarticulados (2022- 2023)</t>
  </si>
  <si>
    <t>Servicio del sistemas de monitoreo en tiempo real  SAE (troncales y alimentadores) y plan de datos de video vigilancia para buses troncales.</t>
  </si>
  <si>
    <t>530420 INSTALACIÓN, MANTENIMIENTO Y REPARACIÓN DE EDIFICIOS, LOCALES Y RESIDENCIAS DE PROPIEDAD DE LAS ENTIDADES PÚBLICAS</t>
  </si>
  <si>
    <t xml:space="preserve">Sistema video vigilancia y SAE en buses, y SIU en paradas y buses. </t>
  </si>
  <si>
    <t>Adquisición de equipos tecnológico y accesorios 2021</t>
  </si>
  <si>
    <t>Contratación del servicio de Mantenimiento firewalls 2021</t>
  </si>
  <si>
    <t xml:space="preserve">Repotenciación del sistema de radio comunicación Digital </t>
  </si>
  <si>
    <t>Servicio de seguridad y vigilancia (fija, motorizados, movilización) para la EPMTPQ (2022-2023)</t>
  </si>
  <si>
    <t>Adquisición de Montacargas</t>
  </si>
  <si>
    <t>840105 VEHÍCULOS</t>
  </si>
  <si>
    <t>Formación y capacitación</t>
  </si>
  <si>
    <t>530612 Capacitación A Servidores Públicos</t>
  </si>
  <si>
    <t>Retiro voluntario</t>
  </si>
  <si>
    <t>51 GASTOS EN PERSONAL</t>
  </si>
  <si>
    <t>510709 Renuncia Voluntaria</t>
  </si>
  <si>
    <t>Décimotercer sueldo</t>
  </si>
  <si>
    <t>510203 Decimotercer Sueldo</t>
  </si>
  <si>
    <t>Décimocuarto sueldo</t>
  </si>
  <si>
    <t>510204 Decimocuarto Sueldo</t>
  </si>
  <si>
    <t>Compensación de transporte</t>
  </si>
  <si>
    <t>510304 Compensacion Por Transporte</t>
  </si>
  <si>
    <t>Horas extraordinarias y suplementarias</t>
  </si>
  <si>
    <t>510509 Horas Extraordinarias Y Suplementarias</t>
  </si>
  <si>
    <t>Aporte patronal</t>
  </si>
  <si>
    <t>510601 Aporte Patronal</t>
  </si>
  <si>
    <t>Fondos de reserva</t>
  </si>
  <si>
    <t>510602 Fondo De Reserva</t>
  </si>
  <si>
    <t>Salarios unificados</t>
  </si>
  <si>
    <t>510106 Salarios Unificados</t>
  </si>
  <si>
    <t>Remuneraciones unificadas</t>
  </si>
  <si>
    <t>510105 Remuneraciones Unificadas</t>
  </si>
  <si>
    <t>Cargas familiares</t>
  </si>
  <si>
    <t>510401 Por Cargas Familiares</t>
  </si>
  <si>
    <t>Subsidio de antigüedad</t>
  </si>
  <si>
    <t>510408 Subsidio De Antigüedad</t>
  </si>
  <si>
    <t>Alimentación de empleados - refrigerios</t>
  </si>
  <si>
    <t>510306 Alimentación</t>
  </si>
  <si>
    <t>Subrogación</t>
  </si>
  <si>
    <t>510512 Subrogacion</t>
  </si>
  <si>
    <t>Encargos</t>
  </si>
  <si>
    <t>510513 Encargos</t>
  </si>
  <si>
    <t>Administración y medicamentos del dispensario médico</t>
  </si>
  <si>
    <t>530809 MEDICAMENTOS</t>
  </si>
  <si>
    <t>Adquisición de insumos para atención médica del personal de la Empresa</t>
  </si>
  <si>
    <t>530826 Dispositivos Médicos De Uso General</t>
  </si>
  <si>
    <t>Jubilación patronal</t>
  </si>
  <si>
    <t>510706 Beneficio por Jubilación</t>
  </si>
  <si>
    <t>Servicio de guardería</t>
  </si>
  <si>
    <t>530801 Alimentos Y Bebidas</t>
  </si>
  <si>
    <t>Servicio de transporte 2022</t>
  </si>
  <si>
    <t>530201 Transporte De Personal</t>
  </si>
  <si>
    <t>Adquisición de prendas de protección personal</t>
  </si>
  <si>
    <t>530802 Vestuario, Lencería, Prendas De Protección Y Accesorios Para Uniformes Del Personal De Protección, Vigilancia Y Seguridad</t>
  </si>
  <si>
    <t>Uniformes del personal LOEP</t>
  </si>
  <si>
    <t>Servicio de medición cuantitativa de factores de riesgo (a través de instrumentos de medición)</t>
  </si>
  <si>
    <t>Adquisición de escaleras especiales con punto de anclaje para medición de diésel sobre tanqueros de combustible (Río Coca, Labrador, Recreo, Guamaní, Quitumbe)</t>
  </si>
  <si>
    <t>840104 Maquinarias Y Equipos</t>
  </si>
  <si>
    <t>Mantenimiento y recarga de extintores 2022</t>
  </si>
  <si>
    <t>530203 Almacenamiento, Embalaje, Desembalaje, Envase, Desenvase Y Recarga De Extintores</t>
  </si>
  <si>
    <t xml:space="preserve">Adquisición e instalación de extractores de gases en Taller Chiriyacu y Taller Río Coca y dotación de 10 mangueras para extractores para renovación </t>
  </si>
  <si>
    <t>Implementación de líneas de vida en hangar de Talleres Recreo, Chiriyacu y Río Coca</t>
  </si>
  <si>
    <t>Adquisición de sillas ergonómicas para cabinas de recaudo</t>
  </si>
  <si>
    <t>Adquisición de polarizado para cabinas</t>
  </si>
  <si>
    <t>530811 Insumos, Materiales Y Suministros Para Construcción , Electricidad ,Plomería ,Carpintería ,Señalización Vial ,Navegación , Contra Incendios Y Placas</t>
  </si>
  <si>
    <t>Adquisición de implementos para prevención de riesgos para servidores de la EPMTPQ</t>
  </si>
  <si>
    <t>Adquisición de vestimenta para prevención de riesgos para servidores de la EPMTPQ</t>
  </si>
  <si>
    <t>Adquisición de equipos de protección personal por Catálogo Electrónico</t>
  </si>
  <si>
    <t>Servicios Básicos - Agua Potable</t>
  </si>
  <si>
    <t>530101 AGUA POTABLE</t>
  </si>
  <si>
    <t>Servicio de rastreo satelital y GPS para los vehículos del pool vehicular liviano</t>
  </si>
  <si>
    <t>530105 TELECOMUNICACIONES</t>
  </si>
  <si>
    <t>Servicios básicos - Radiofrecuencias</t>
  </si>
  <si>
    <t>Servicios Básicos - Telefonía Fija</t>
  </si>
  <si>
    <t>Elaboración formularios pre impresos</t>
  </si>
  <si>
    <t>Contratación del servicio para la provisión de gasolina para el pool liviano</t>
  </si>
  <si>
    <t>530803 COMBUSTIBLES Y LUBRICANTES</t>
  </si>
  <si>
    <t>Adquisición de materiales de oficina (Tonners, insumos de impresión)</t>
  </si>
  <si>
    <t>530804 MATERIALES DE OFICINA</t>
  </si>
  <si>
    <t>Adquisición de Estanterías Metálicas</t>
  </si>
  <si>
    <t>840103 Mobiliario</t>
  </si>
  <si>
    <t>Adquisición materiales de oficina</t>
  </si>
  <si>
    <t>Adquisición materiales de oficina fuera de catálogo</t>
  </si>
  <si>
    <t>Adquisición de salvoconductos Ingreso a Vía Exclusiva pool liviano EPMTPQ</t>
  </si>
  <si>
    <t>570102 TASAS GENERALES, IMPUESTOS, CONTRIBUCIONES, PERMISOS, LICENCIAS Y PATENTES</t>
  </si>
  <si>
    <t>Matriculación flota vehicular 2022</t>
  </si>
  <si>
    <t>GESTIÓN DEL ÁREA FINANCIERA</t>
  </si>
  <si>
    <t>Pago impuesto predial</t>
  </si>
  <si>
    <t>Revisión Técnica Vehicular 2022</t>
  </si>
  <si>
    <t>Pago de deducibles y rasa</t>
  </si>
  <si>
    <t>Servicios básicos - energía eléctrica</t>
  </si>
  <si>
    <t>Servicio de limpieza de paradas, unidades móviles y control de plagas de la infraestructura de la EPMTPQ 2022</t>
  </si>
  <si>
    <t xml:space="preserve">Mantenimiento de los surtidores de combustibles </t>
  </si>
  <si>
    <t>Adquisición camión pequeño para traslado de bienes</t>
  </si>
  <si>
    <t xml:space="preserve">840105 Vehículos </t>
  </si>
  <si>
    <t>Adquisición de lectores de códigos QR</t>
  </si>
  <si>
    <t>Mantenimiento de mobiliario</t>
  </si>
  <si>
    <t>530403 Mobiliarios (Instalación, mantenimiento y reparación)</t>
  </si>
  <si>
    <t>Elevador de carga</t>
  </si>
  <si>
    <t>Adquisición camionetas doble cabina a diesel</t>
  </si>
  <si>
    <t>Actualización de tecnología</t>
  </si>
  <si>
    <t>530703 Arrendamiento y Licencias de Uso de Paquetes Informáticos</t>
  </si>
  <si>
    <t>x</t>
  </si>
  <si>
    <t>COORDINACIÓN FINANCIERA</t>
  </si>
  <si>
    <t>Caja chica</t>
  </si>
  <si>
    <t>530405 Vehículos (Servicio Para Mantenimiento Y Reparación)</t>
  </si>
  <si>
    <t>Servicio de auditoria a los estados financieros de la EPMTPQ correspondiente al año 2020 - 2021</t>
  </si>
  <si>
    <t>530602 Servicio De Auditoría</t>
  </si>
  <si>
    <t>Servicio de auditoria a los estados financieros de la EPMTPQ correspondiente al año 2021 - 2022</t>
  </si>
  <si>
    <t>530803 Combustibles Y Lubricantes</t>
  </si>
  <si>
    <t>Comisiones bancarias</t>
  </si>
  <si>
    <t>570203 Comisiones Bancarias</t>
  </si>
  <si>
    <t>Contribución del 5 por mil</t>
  </si>
  <si>
    <t>58 TRANSFERENCIA O DONACIONES CORRIENTES</t>
  </si>
  <si>
    <t>580101 A Entidades Del Presupuesto General Del Estado</t>
  </si>
  <si>
    <t>730208 Servicio De Seguridad Y Vigilancia</t>
  </si>
  <si>
    <t>Impresión de boletos 2022 - QR</t>
  </si>
  <si>
    <t>730204 Edición,Impresión,Reproducción, Publicaciones, Suscripciones, Fotocopiado, Traducción, Empastado</t>
  </si>
  <si>
    <t>Adquisición de fundas</t>
  </si>
  <si>
    <t>730804 Materiales De Oficina</t>
  </si>
  <si>
    <t>Compra recontadora de monedas</t>
  </si>
  <si>
    <t>Etiquetas de fila</t>
  </si>
  <si>
    <t>Total general</t>
  </si>
  <si>
    <t xml:space="preserve">CODIFICADO INICIAL </t>
  </si>
  <si>
    <t>Etiquetas de columna</t>
  </si>
  <si>
    <t>MOVILIDAD</t>
  </si>
  <si>
    <t>EMPRESA PÚBLICA METROPOLITANA DE TRANSPORTE DE PASAJEROS DE QUITO</t>
  </si>
  <si>
    <t>EJECUTAR EL 100% DEL PRESUPUESTO DE GESTIÓN ADMINISTRATIVA</t>
  </si>
  <si>
    <t>N/A</t>
  </si>
  <si>
    <t>PARTIDA CON DESCRIPCIÓN</t>
  </si>
  <si>
    <t>TOTAL BRINDAR UN SERVICIO TECNOLÓGICO INFORMÁTICO OPORTUNO</t>
  </si>
  <si>
    <t>TOTAL INFRAESTRUCTURA_TECNOLÓGICA_OPERANDO_Y_EN_FUNCIONAMIENTO</t>
  </si>
  <si>
    <t>TOTAL GESTIÓN DEL ÁREA COMUNICACIÓN</t>
  </si>
  <si>
    <t>530607 SERVICIOS TÉCNICOS ESPECIALIZADOS EGRESOS POR SERVICIOS DE INSPECCIÓN TÉCNICA AGROPECUARIA Y OTROS ESPECIALIZADOS</t>
  </si>
  <si>
    <t>530417 INFRAESTRUCTURA</t>
  </si>
  <si>
    <t>530802 VESTUARIO, LENCERÍA, PRENDAS DE PROTECCIÓN Y ACCESORIOS PARA UNIFORMES DEL PERSONAL DE PROTECCIÓN, VIGILANCIA Y SEGURIDAD</t>
  </si>
  <si>
    <t>530104 ENERGÍA ELÉCTRICA</t>
  </si>
  <si>
    <t>530404 MAQUINARIAS Y EQUIPOS (INSTALACIÓN MANTENIMIENTO Y REPARACIÓN)</t>
  </si>
  <si>
    <t>Servicio de traslado y procesamiento de valores de la EPMTPQ 2022</t>
  </si>
  <si>
    <t>ACTIVIDADES DE ARRASTRE 2021</t>
  </si>
  <si>
    <t>GERENCIA_DE_PLANIFICACIÓN</t>
  </si>
  <si>
    <t>COORDINACIÓN DE DESARROLLO INSTITUCIONAL</t>
  </si>
  <si>
    <t>Servicio de Auditoría de Seguimiento del Sistema de Gestión de Calidad del Taller de Chiriyacu de la EPMTPQ, bajo la Norma ISO 9001:2015</t>
  </si>
  <si>
    <t>Servicio de Auditoría de Certificación del Sistema de Gestión de Calidad del servicio de transporte público de pasajeros de la EPMTPQ, bajo la Norma UNE EN 13826</t>
  </si>
  <si>
    <t>(Todas)</t>
  </si>
  <si>
    <t>TOTAL GESTIÓN DEL ÁREA ADMINISTRATIVA</t>
  </si>
  <si>
    <t>TOTAL GESTIÓN DEL ÁREA FINANCIERA</t>
  </si>
  <si>
    <t>TOTAL OPERACIÓN_Y_FUNCIONAMIENTO_ADMINISTRATIVO_DE_LA_EMPRESA</t>
  </si>
  <si>
    <t>TOTAL PROYECTO_1_GESTION_ADMINISTRATIVA</t>
  </si>
  <si>
    <t>EJECUTAR EL 100% DEL PRESUPUESTO DE GESTIÓN TALENTO HUMANO</t>
  </si>
  <si>
    <t>GESTIÓN DE ADMINISTRACIÓN DE TALENTO HUMANO</t>
  </si>
  <si>
    <t>EJECUTAR PROCESOS POR DESVINCULACIÓN</t>
  </si>
  <si>
    <t>NÓMINA</t>
  </si>
  <si>
    <t>MEDICINA PREVENTIVA Y SALUD OCUPACIONAL</t>
  </si>
  <si>
    <t>PRESTACIÓN DE SERVICIOS AL PERSONAL</t>
  </si>
  <si>
    <t>TOTAL NÓMINA</t>
  </si>
  <si>
    <t>TOTAL EJECUTAR PROCESOS POR DESVINCULACIÓN</t>
  </si>
  <si>
    <t xml:space="preserve">TOTAL SEGURIDAD, SALUD OCUPACIONAL Y AMBIENTE </t>
  </si>
  <si>
    <t>TOTAL PRESTACIÓN DE SERVICIOS AL PERSONAL</t>
  </si>
  <si>
    <t>TOTAL PROGRAMA_DE_BIENESTAR_LABORAL_DEL_PERSONAL_IMPLEMENTADO</t>
  </si>
  <si>
    <t>TOTAL FINALIZAR LAS ACTIVIDADES PENDIENTES (ARRASTRES 2021)</t>
  </si>
  <si>
    <t>TOTAL GESTIÓN DE ADMINISTRACIÓN DE TALENTO HUMANO</t>
  </si>
  <si>
    <t>TOTAL PROYECTO_2_GESTION_DEL_TALENTO_HUMANO</t>
  </si>
  <si>
    <t>TOTAL FORTALECIMIENTO_EMPRESARIAL</t>
  </si>
  <si>
    <t>TOTAL MANTENIMIENTO DE INFRAESTRUCTURA ADMINISTRADA POR LA EPMTPQ</t>
  </si>
  <si>
    <t>TOTAL INFRAESTRUCTURA_DEL_SISTEMA_DE_TRANSPORTE_FORTALECIDA</t>
  </si>
  <si>
    <t>TOTAL SERVICIO DE TRANSPORTE DE ALIMENTADORES</t>
  </si>
  <si>
    <t>TOTAL SERVICIOS COMPLEMENTARIOS PARA EL FUNCIONAMIENTO DEL SITP</t>
  </si>
  <si>
    <t>TOTAL MANTENIMIENTO PREVENTIVO Y CORRECTIVO DE LOS BUSES: ARTICULADOS, BIARTICULADOS, TROLEBUSES Y POOL LIVIANO</t>
  </si>
  <si>
    <t>TOTAL OPERACIÓN_DEL_SISTEMA_INTEGRADO_DE_TRANSPORTE_PÚBLICO</t>
  </si>
  <si>
    <t>TOTAL PROYECTO_3_OPERACIÓN_DE_LOS_CORREDORES_DEL_SISTEMA_METROPOLITANO_DE_TRANSPORTE_PÚBLICO</t>
  </si>
  <si>
    <t>TOTAL EPMTPQ</t>
  </si>
  <si>
    <t>PROYECTO_4_MODERNIZACIÓN_DEL_SISTEMA_DE_TRANSPORTE_PÚBLICO_METROPOLITANO_DE_PASAJEROS</t>
  </si>
  <si>
    <t>IMPLEMENTAR_UNIDADES_DE_TRANSPORTE_MASIVO_DE_PASAJEROS_CON_TECNOLOGIA_ELECTRICA</t>
  </si>
  <si>
    <t>PUESTA EN MARCHA DE UNIDADES CERO EMISIONES 100% ELÉCTRICAS</t>
  </si>
  <si>
    <t>Adquisición de 42 buses eléctricos</t>
  </si>
  <si>
    <t>840105 Vehículos</t>
  </si>
  <si>
    <t>Construcción de Electrolineras</t>
  </si>
  <si>
    <t>Remodelación paradas</t>
  </si>
  <si>
    <t>IMPLEMENTACION_DEL_SISTEMA_INTEGRADO_DE_RECAUDO</t>
  </si>
  <si>
    <t>Implementación Fase 1 Metro y multimodales</t>
  </si>
  <si>
    <t xml:space="preserve">730703 ARRENDAMIENTO DE EQUIPOS INFORMÁTICOS </t>
  </si>
  <si>
    <t>TOTAL IMPLEMENTACION_DEL_SISTEMA_INTEGRADO_DE_RECAUDO</t>
  </si>
  <si>
    <t>TOTAL PROYECTO_4_MODERNIZACIÓN_DEL_SISTEMA_DE_TRANSPORTE_PÚBLICO_METROPOLITANO_DE_PASAJEROS</t>
  </si>
  <si>
    <t>NO APLICA</t>
  </si>
  <si>
    <t>Empresa Pública Metropolitana de Pasajeros de Quito.</t>
  </si>
  <si>
    <t xml:space="preserve"> % de buses con tecnología eléctrica incorporados en el servicio de transporte</t>
  </si>
  <si>
    <t>Mejorar la experiencia del usuario</t>
  </si>
  <si>
    <t>Entre las acciones que el Municipio del DMQ se proyecta ejecutar, para cumplir los compromisos de mitigación del cambio climático, está la introducción de nuevas tecnologías de movilidad con el fin de reemplazar vehículos a combustión e ir a un proceso de des carbonización que sustituya a los combustibles fósiles por tecnologías limpias y amigables con el ambiente ofreciendo, además, un impacto positivo en la caldiad de vida de los usuarios, y en general, de los habitantes del DMQ.</t>
  </si>
  <si>
    <t>(Número de buses con tecnología eléctrica incorporados  / Número de buses con tecnología eléctrica planificados) * 100</t>
  </si>
  <si>
    <t xml:space="preserve">Hitos a considerar dentro de la fórmula de cálculo:
Adquisición de la flota vehicular a buses eléctricos: 15 meses (2021-2022)
Etapa preparatoria (17/1/2022) 10%
Etapa Precontractual (28/4/2022) 30%
Fabricación e importación de buses, instalación electrolineras (26/10/2022) 55%
Pruebas de funcionamiento e inicio de operación (6/12/2022) 5%
</t>
  </si>
  <si>
    <t>Informes de avance del proyecto</t>
  </si>
  <si>
    <t>Actas entrega recepción definitivas, contrato, reportes de ejecución.</t>
  </si>
  <si>
    <t>42 Buses eléctricos en operación a diciembre del 2022</t>
  </si>
  <si>
    <t>%</t>
  </si>
  <si>
    <t>Acumulativa</t>
  </si>
  <si>
    <t>Tipo de Bus: TROLEBÚS I
Cantidad: 41
Tipo de Bus: TROLEBÚS II
Cantidad: 46</t>
  </si>
  <si>
    <t>Anual</t>
  </si>
  <si>
    <t>% de evasión dentro del SITP</t>
  </si>
  <si>
    <t xml:space="preserve">Reducir la presencia de evasión y defraudación que afecta económica y operativamente al Sub Sistema Metrobus Q.
</t>
  </si>
  <si>
    <t xml:space="preserve">
IEv=(1-(Número de pasajeros validados reportados por el sistema )/(Número de pasajeros transportados))x100</t>
  </si>
  <si>
    <t xml:space="preserve">Para el cálculo se deben considerar las siguientes variables:
 Iev: Índice de evasión
El índice de evasión permitirá determinar el porcentaje de pasajeros que usan el sistema sin haber utilizado el validador y se calculará de la siguiente manera:
• Número de pasajeros validados reportados por el sistema, se obtendrá mediante reporte entregado por el Sistema Integrado de Recaudo.
• Número de pasajeros transportados, se obtendrá de conteos independientes realizados considerando:
o Tipo de tarifa: integral, reducida y diferencial
o Conteo por franjas horarias desde las 05h00 hasta las 22h00 
</t>
  </si>
  <si>
    <t>Sistema Integrado de Recaudo y Conteos manuales  de Usuarios</t>
  </si>
  <si>
    <t>Análisis exploratorio de datos</t>
  </si>
  <si>
    <t>Reducción del 2% en el período evaluado</t>
  </si>
  <si>
    <t>lun 17/10/22</t>
  </si>
  <si>
    <t>Decreciente</t>
  </si>
  <si>
    <t>14  y  24%</t>
  </si>
  <si>
    <t xml:space="preserve"> % de confiabilidad del SITP</t>
  </si>
  <si>
    <t>La confiabilidad al respecto del servicio de transporte se refiere a la confianza que expresa el usuario con relación a la capacidad con la que el servicio de transporte se desempeña.</t>
  </si>
  <si>
    <t>Número de Usuarios conformes con el servicio / Demanda total</t>
  </si>
  <si>
    <t>Las variables a considerar son:
- Tiempo de viaje
- Frecuencia del servicio
- La presencia de daños a lo largo de la ruta
- La capacidad de respuesta ante los cambios de la demanda
- Atención y reajuste de la operación para la atención inmediata de eventualidades
- El nivel de respuesta ante impacto de externalidades del servicio</t>
  </si>
  <si>
    <t>Encuestas</t>
  </si>
  <si>
    <t xml:space="preserve">Estudios de percepción de servicio </t>
  </si>
  <si>
    <t>Cumplimiento de al menos el 80%.</t>
  </si>
  <si>
    <t>730105 Telecomunicaciones</t>
  </si>
  <si>
    <t>731407 Equipos, Sistemas Y Paquetes Informáticos</t>
  </si>
  <si>
    <t>TOTAL PUESTA EN MARCHA DE UNIDADES CERO EMISIONES 100% ELÉCTRICAS</t>
  </si>
  <si>
    <t>TOTAL IMPLEMENTAR_UNIDADES_DE_TRANSPORTE_MASIVO_DE_PASAJEROS_CON_TECNOLOGIA_ELECTRICA</t>
  </si>
  <si>
    <t>TOTAL SISTEMA_DE_TRANSPORTE_PUBLICO_EFICIENTE</t>
  </si>
  <si>
    <t>Incrementar el número de pasajeros pago viaje transportados en el Sistema Integrado de Transporte Municipal</t>
  </si>
  <si>
    <t>Número de Pasajeros Pago- Viaje transportados</t>
  </si>
  <si>
    <t xml:space="preserve">174 millones de pasajeros pago viaje transportados en el Sistema Integrado de Transporte Municipal </t>
  </si>
  <si>
    <t>174 MILLONES DE PASAJEROS PAGO VIAJE TRANSPORTADOS EN EL SISTEMA INTEGRADO DE TRANSPORTE MUNICIPAL</t>
  </si>
  <si>
    <t>21% de modernización del sistema de Transporte Público Metropolitano de Pasajeros.</t>
  </si>
  <si>
    <t>PUESTA EN MARCHA DE UNIDADES ELÉCTRICAS</t>
  </si>
  <si>
    <t>PORCENTAJE DE AVANCE DE LA MODERNIZACIÓN DEL SISTEMA DE TRANSPORTE PÚBLICO METROLITANO</t>
  </si>
  <si>
    <t>LOGRAR EL 23% DE AVANCE DE LA MODERNIZACIÓN DEL SISTEMA DE TRANSPORTE PÚBLICO METROLITANO</t>
  </si>
  <si>
    <t>UNIDAD EJECUTORA</t>
  </si>
  <si>
    <t>ALINEACIÓN ESTRATEGICA</t>
  </si>
  <si>
    <t>PROGRAMACIÓN PRESUPUESTARIA</t>
  </si>
  <si>
    <t>PROGRAMACIÓN DEL COMPROMETIDO (INICIO DEL PROCESO DE COMPRA)</t>
  </si>
  <si>
    <t>CRONOGRAMA DE COMPROMISO</t>
  </si>
  <si>
    <t>CRONOGRAMA DE DEVENGO VALORADO</t>
  </si>
  <si>
    <t>NÚMERO</t>
  </si>
  <si>
    <t>OBJETIVO PND</t>
  </si>
  <si>
    <t>OBJETIVOS DEL PLAN DE DESARROLLO Y ORDENAMIENTO TERRITORIAL DEL DMQ</t>
  </si>
  <si>
    <t>INDICADOR</t>
  </si>
  <si>
    <t>META</t>
  </si>
  <si>
    <t>ÍTEM PRESUPUESTARIO</t>
  </si>
  <si>
    <t>PAC</t>
  </si>
  <si>
    <t>TIPO DDE PROCEDIMIENTO</t>
  </si>
  <si>
    <t>ENE</t>
  </si>
  <si>
    <t>FEB</t>
  </si>
  <si>
    <t>MAR</t>
  </si>
  <si>
    <t>ABR</t>
  </si>
  <si>
    <t>MAY</t>
  </si>
  <si>
    <t>JUN</t>
  </si>
  <si>
    <t>JUL</t>
  </si>
  <si>
    <t>AGO</t>
  </si>
  <si>
    <t>SEP</t>
  </si>
  <si>
    <t>OCT</t>
  </si>
  <si>
    <t>NOV</t>
  </si>
  <si>
    <t>DIC</t>
  </si>
  <si>
    <t>CONTADOR</t>
  </si>
  <si>
    <t>VERIFICAR</t>
  </si>
  <si>
    <t>OBJETIVO 14: FORTALECER LAS CAPACIDADES DEL ESTADO CON ÉNFASIS EN LA ADMINISTRACIÓN DE JUSTICIA Y EFICIENCIA EN LOS PROCESOS DE REGULACIÓN Y CONTROL, CON INDEPENDENCIA Y AUTONOMÍA</t>
  </si>
  <si>
    <t>OBJETIVO 4: BRINDAR OPCIONES DE MOVILIDAD Y CONECTIVIDAD CONFIABLES, DE CALIDAD, EFICIENTES Y SEGURAS.</t>
  </si>
  <si>
    <t>NÚMERO DE PASAJEROS PAGO- VIAJE TRANSPORTADOS</t>
  </si>
  <si>
    <t>TRANSPORTAR 174 MILLONES DE PASAJEROS PAGO VIAJE EN EL SISTEMA INTEGRADO DE TRANSPORTE MUNICIPAL </t>
  </si>
  <si>
    <t>Servicio</t>
  </si>
  <si>
    <t>FORTALECIMIENTO_INSTITUCIONAL</t>
  </si>
  <si>
    <t>PORCENTAJE DE EJECUCIÓN PRESUPUESTARIA DE GESTIÓN DE TALENTO HUMANO</t>
  </si>
  <si>
    <t>Infima Cuantía</t>
  </si>
  <si>
    <t>PORCENTAJE DE EJECUCIÓN PRESUPUESTARIA DE GESTIÓN ADMINISTRATIVA</t>
  </si>
  <si>
    <t xml:space="preserve">Ferias Inclusivas </t>
  </si>
  <si>
    <t xml:space="preserve">Impresión de boletos 2022 </t>
  </si>
  <si>
    <t xml:space="preserve">Contrato entre Entidades Públicas </t>
  </si>
  <si>
    <t>541210014</t>
  </si>
  <si>
    <t>LOGRAR EL 21% DE AVANCE DE LA MODERNIZACIÓN DEL SISTEMA DE TRANSPORTE PÚBLICO METROLITANO</t>
  </si>
  <si>
    <t xml:space="preserve">Adquisición de 10 buses </t>
  </si>
  <si>
    <t>Auditoría de Seguimiento del Sistema de Gestión de Calidad del Taller de Chiriyacu de la EPMTPQ, bajo la Norma ISO 9001:2015</t>
  </si>
  <si>
    <t>Auditoría de Certificación del Sistema de Gestión de Calidad del servicio de transporte público de pasajeros de la EPMTPQ, bajo la Norma UNE EN 13826</t>
  </si>
  <si>
    <t>Lista Corta</t>
  </si>
  <si>
    <t xml:space="preserve">Adquisición y Matenimiento de UPS </t>
  </si>
  <si>
    <t>Soporte especializado de Hardware y networking 2022</t>
  </si>
  <si>
    <t xml:space="preserve">Contratación de soporte y mantenimiento de sistema de nomina </t>
  </si>
  <si>
    <t>Servicio de sistema de control operacional para el monitoreo en tiempo real de la flota de buses administrados por la EPMTPQ</t>
  </si>
  <si>
    <t>Sistema  SAE Y SIU</t>
  </si>
  <si>
    <t xml:space="preserve">Implementación SIR Fase 1 </t>
  </si>
  <si>
    <t>871410471</t>
  </si>
  <si>
    <t>491290517</t>
  </si>
  <si>
    <t>432201016</t>
  </si>
  <si>
    <t>471732011</t>
  </si>
  <si>
    <t>465100211</t>
  </si>
  <si>
    <t>482650014</t>
  </si>
  <si>
    <t>353220012</t>
  </si>
  <si>
    <t>841600111</t>
  </si>
  <si>
    <t>351100111</t>
  </si>
  <si>
    <t>871410017</t>
  </si>
  <si>
    <t>547601111</t>
  </si>
  <si>
    <t>871520012</t>
  </si>
  <si>
    <t>451700312</t>
  </si>
  <si>
    <t>439310012</t>
  </si>
  <si>
    <t>542900317</t>
  </si>
  <si>
    <t>871590111</t>
  </si>
  <si>
    <t>835610015</t>
  </si>
  <si>
    <t xml:space="preserve">Servicio de mantenimiento herramienta hidraulica extracción de pines frontal </t>
  </si>
  <si>
    <t>3899309110</t>
  </si>
  <si>
    <t>831190021</t>
  </si>
  <si>
    <t>871590811</t>
  </si>
  <si>
    <t>871590611</t>
  </si>
  <si>
    <t>354302311</t>
  </si>
  <si>
    <t>Adquisición de Repuestos para Radiocomunicación y Sistemas de Audio</t>
  </si>
  <si>
    <t>472200611</t>
  </si>
  <si>
    <t>271400211</t>
  </si>
  <si>
    <t>371160011</t>
  </si>
  <si>
    <t>ARRASTRE PROYECTO 1</t>
  </si>
  <si>
    <t>ARRASTRE PROYECTO 2</t>
  </si>
  <si>
    <t>SUMA POA 2021</t>
  </si>
  <si>
    <t xml:space="preserve"> CODIFICADO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</si>
</sst>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quot;$&quot;* #,##0.00_ ;_ &quot;$&quot;* \-#,##0.00_ ;_ &quot;$&quot;* &quot;-&quot;??_ ;_ @_ "/>
    <numFmt numFmtId="165" formatCode="_ * #,##0.00_ ;_ * \-#,##0.00_ ;_ * &quot;-&quot;??_ ;_ @_ "/>
    <numFmt numFmtId="166" formatCode="_([$$-300A]\ * #,##0.00_);_([$$-300A]\ * \(#,##0.00\);_([$$-300A]\ * &quot;-&quot;??_);_(@_)"/>
    <numFmt numFmtId="167" formatCode="dd/mm/yyyy;@"/>
    <numFmt numFmtId="168" formatCode="ddd\ d/m/yyyy"/>
  </numFmts>
  <fonts count="28" x14ac:knownFonts="1">
    <font>
      <sz val="11"/>
      <color theme="1"/>
      <name val="Calibri"/>
      <family val="2"/>
      <scheme val="minor"/>
    </font>
    <font>
      <sz val="11"/>
      <color theme="1"/>
      <name val="Calibri"/>
      <family val="2"/>
      <scheme val="minor"/>
    </font>
    <font>
      <sz val="10"/>
      <name val="Arial"/>
      <family val="2"/>
    </font>
    <font>
      <b/>
      <sz val="10"/>
      <color theme="1"/>
      <name val="Calibri"/>
      <family val="2"/>
      <scheme val="minor"/>
    </font>
    <font>
      <b/>
      <sz val="8"/>
      <color theme="1"/>
      <name val="Calibri"/>
      <family val="2"/>
      <scheme val="minor"/>
    </font>
    <font>
      <sz val="8"/>
      <color theme="1"/>
      <name val="Calibri"/>
      <family val="2"/>
      <scheme val="minor"/>
    </font>
    <font>
      <b/>
      <sz val="9"/>
      <color indexed="81"/>
      <name val="Tahoma"/>
      <family val="2"/>
    </font>
    <font>
      <sz val="9"/>
      <color indexed="81"/>
      <name val="Tahoma"/>
      <family val="2"/>
    </font>
    <font>
      <sz val="9"/>
      <color theme="1"/>
      <name val="Calibri"/>
      <family val="2"/>
      <scheme val="minor"/>
    </font>
    <font>
      <b/>
      <sz val="10"/>
      <color theme="0"/>
      <name val="Bierstadt"/>
      <family val="2"/>
    </font>
    <font>
      <sz val="10"/>
      <color theme="1"/>
      <name val="Bierstadt"/>
      <family val="2"/>
    </font>
    <font>
      <sz val="10"/>
      <name val="Bierstadt"/>
      <family val="2"/>
    </font>
    <font>
      <sz val="10"/>
      <color theme="8" tint="-0.249977111117893"/>
      <name val="Bierstadt"/>
      <family val="2"/>
    </font>
    <font>
      <sz val="10"/>
      <color theme="4" tint="-0.249977111117893"/>
      <name val="Bierstadt"/>
      <family val="2"/>
    </font>
    <font>
      <b/>
      <sz val="10"/>
      <color indexed="81"/>
      <name val="Tahoma"/>
      <family val="2"/>
    </font>
    <font>
      <sz val="10"/>
      <color indexed="81"/>
      <name val="Tahoma"/>
      <family val="2"/>
    </font>
    <font>
      <sz val="14"/>
      <color theme="1"/>
      <name val="Calibri"/>
      <family val="2"/>
      <scheme val="minor"/>
    </font>
    <font>
      <sz val="10"/>
      <color theme="1"/>
      <name val="Calibri"/>
      <family val="2"/>
      <scheme val="minor"/>
    </font>
    <font>
      <sz val="10"/>
      <color theme="0"/>
      <name val="Calibri"/>
      <family val="2"/>
      <scheme val="minor"/>
    </font>
    <font>
      <b/>
      <sz val="18"/>
      <color theme="1"/>
      <name val="Tahoma"/>
      <family val="2"/>
    </font>
    <font>
      <b/>
      <sz val="12"/>
      <color theme="0"/>
      <name val="Calibri"/>
      <family val="2"/>
      <scheme val="minor"/>
    </font>
    <font>
      <sz val="10"/>
      <color theme="1"/>
      <name val="Calibri"/>
      <family val="2"/>
    </font>
    <font>
      <sz val="10"/>
      <color theme="1"/>
      <name val="Arial"/>
      <family val="2"/>
    </font>
    <font>
      <b/>
      <sz val="12"/>
      <color theme="1"/>
      <name val="Calibri"/>
      <family val="2"/>
    </font>
    <font>
      <b/>
      <sz val="10"/>
      <color theme="1"/>
      <name val="Calibri"/>
      <family val="2"/>
    </font>
    <font>
      <b/>
      <sz val="10"/>
      <color rgb="FF0070C0"/>
      <name val="Calibri"/>
      <family val="2"/>
    </font>
    <font>
      <sz val="10"/>
      <name val="Calibri"/>
      <family val="2"/>
    </font>
    <font>
      <b/>
      <sz val="11"/>
      <color theme="1"/>
      <name val="Calibri"/>
      <family val="2"/>
    </font>
  </fonts>
  <fills count="20">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theme="7" tint="-0.249977111117893"/>
        <bgColor indexed="64"/>
      </patternFill>
    </fill>
    <fill>
      <patternFill patternType="solid">
        <fgColor theme="0" tint="-0.14999847407452621"/>
        <bgColor theme="0" tint="-0.14999847407452621"/>
      </patternFill>
    </fill>
    <fill>
      <patternFill patternType="solid">
        <fgColor theme="8" tint="-0.249977111117893"/>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rgb="FFFFC000"/>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s>
  <cellStyleXfs count="16">
    <xf numFmtId="0" fontId="0" fillId="0" borderId="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2" fillId="0" borderId="0"/>
    <xf numFmtId="165" fontId="22" fillId="0" borderId="0" applyFont="0" applyFill="0" applyBorder="0" applyAlignment="0" applyProtection="0"/>
    <xf numFmtId="164" fontId="22" fillId="0" borderId="0" applyFont="0" applyFill="0" applyBorder="0" applyAlignment="0" applyProtection="0"/>
  </cellStyleXfs>
  <cellXfs count="175">
    <xf numFmtId="0" fontId="0" fillId="0" borderId="0" xfId="0"/>
    <xf numFmtId="0" fontId="3" fillId="4" borderId="1" xfId="0" applyFont="1" applyFill="1" applyBorder="1" applyAlignment="1">
      <alignment horizontal="center"/>
    </xf>
    <xf numFmtId="0" fontId="4" fillId="4" borderId="1" xfId="0" applyFont="1" applyFill="1" applyBorder="1" applyAlignment="1">
      <alignment vertical="center" wrapText="1"/>
    </xf>
    <xf numFmtId="0" fontId="0" fillId="0" borderId="0" xfId="0" applyAlignment="1">
      <alignment vertical="center"/>
    </xf>
    <xf numFmtId="0" fontId="0" fillId="0" borderId="1" xfId="0" applyBorder="1"/>
    <xf numFmtId="0" fontId="5" fillId="0" borderId="1" xfId="0" applyFont="1" applyBorder="1" applyAlignment="1">
      <alignment horizontal="left" vertical="top" wrapText="1"/>
    </xf>
    <xf numFmtId="0" fontId="5" fillId="0" borderId="8" xfId="0" applyFont="1" applyBorder="1" applyAlignment="1">
      <alignment horizontal="left" vertical="top"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164" fontId="9" fillId="7" borderId="1" xfId="11"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164" fontId="10" fillId="9" borderId="1" xfId="11" applyFont="1" applyFill="1" applyBorder="1" applyAlignment="1">
      <alignment horizontal="center" vertical="center" wrapText="1"/>
    </xf>
    <xf numFmtId="164" fontId="10" fillId="9" borderId="1" xfId="11" applyFont="1" applyFill="1" applyBorder="1" applyAlignment="1">
      <alignment horizontal="right"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0" fillId="0" borderId="1" xfId="11" applyFont="1" applyBorder="1" applyAlignment="1">
      <alignment horizontal="center" vertical="center" wrapText="1"/>
    </xf>
    <xf numFmtId="164" fontId="10" fillId="0" borderId="1" xfId="11" applyFont="1" applyBorder="1" applyAlignment="1">
      <alignment horizontal="right" vertical="center" wrapText="1"/>
    </xf>
    <xf numFmtId="0" fontId="12"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9" borderId="2" xfId="0" applyFont="1" applyFill="1" applyBorder="1" applyAlignment="1">
      <alignment horizontal="center" vertical="center" wrapText="1"/>
    </xf>
    <xf numFmtId="164" fontId="10" fillId="9" borderId="2" xfId="11" applyFont="1" applyFill="1" applyBorder="1" applyAlignment="1">
      <alignment horizontal="center" vertical="center" wrapText="1"/>
    </xf>
    <xf numFmtId="0" fontId="10" fillId="0" borderId="2" xfId="0" applyFont="1" applyBorder="1" applyAlignment="1">
      <alignment horizontal="center" vertical="center" wrapText="1"/>
    </xf>
    <xf numFmtId="164" fontId="10" fillId="0" borderId="2" xfId="11" applyFont="1" applyBorder="1" applyAlignment="1">
      <alignment horizontal="center" vertical="center" wrapText="1"/>
    </xf>
    <xf numFmtId="0" fontId="10" fillId="9"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9" borderId="2" xfId="0" applyFont="1" applyFill="1" applyBorder="1" applyAlignment="1">
      <alignment horizontal="center" vertical="center" wrapText="1"/>
    </xf>
    <xf numFmtId="0" fontId="11" fillId="0" borderId="2" xfId="0" applyFont="1" applyBorder="1" applyAlignment="1">
      <alignment horizontal="center" vertical="center" wrapText="1"/>
    </xf>
    <xf numFmtId="164" fontId="11" fillId="9" borderId="1" xfId="11" applyFont="1" applyFill="1" applyBorder="1" applyAlignment="1">
      <alignment horizontal="center" vertical="center" wrapText="1"/>
    </xf>
    <xf numFmtId="0" fontId="16" fillId="0" borderId="0" xfId="0" pivotButton="1" applyFont="1"/>
    <xf numFmtId="0" fontId="16" fillId="0" borderId="0" xfId="0" applyFont="1"/>
    <xf numFmtId="0" fontId="16" fillId="0" borderId="0" xfId="0" applyFont="1" applyAlignment="1">
      <alignment horizontal="left"/>
    </xf>
    <xf numFmtId="4" fontId="16" fillId="0" borderId="0" xfId="0" applyNumberFormat="1" applyFont="1"/>
    <xf numFmtId="168" fontId="8" fillId="0" borderId="10" xfId="0" applyNumberFormat="1" applyFont="1" applyBorder="1" applyAlignment="1">
      <alignment horizontal="left" vertical="center"/>
    </xf>
    <xf numFmtId="0" fontId="8"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9" fontId="5" fillId="0" borderId="1" xfId="0" applyNumberFormat="1" applyFont="1" applyBorder="1" applyAlignment="1">
      <alignment vertical="center" wrapText="1"/>
    </xf>
    <xf numFmtId="0" fontId="17" fillId="0" borderId="0" xfId="0" applyFont="1" applyAlignment="1">
      <alignment wrapText="1"/>
    </xf>
    <xf numFmtId="0" fontId="3" fillId="0" borderId="0" xfId="0" applyFont="1" applyAlignment="1">
      <alignment horizontal="center" vertical="center" wrapText="1"/>
    </xf>
    <xf numFmtId="0" fontId="17" fillId="0" borderId="0" xfId="0" applyFont="1" applyBorder="1" applyAlignment="1">
      <alignment horizontal="left" wrapText="1"/>
    </xf>
    <xf numFmtId="0" fontId="3" fillId="0" borderId="0" xfId="0" applyFont="1" applyAlignment="1">
      <alignment horizont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3" fillId="3" borderId="1" xfId="0" applyFont="1" applyFill="1" applyBorder="1" applyAlignment="1">
      <alignment horizontal="center" vertical="center" wrapText="1"/>
    </xf>
    <xf numFmtId="167" fontId="17" fillId="0" borderId="1" xfId="0" applyNumberFormat="1" applyFont="1" applyBorder="1" applyAlignment="1">
      <alignment horizontal="center" vertical="center" wrapText="1"/>
    </xf>
    <xf numFmtId="164" fontId="17" fillId="0" borderId="1" xfId="11" applyFont="1" applyBorder="1" applyAlignment="1">
      <alignment horizontal="center" vertical="center" wrapText="1"/>
    </xf>
    <xf numFmtId="164" fontId="3" fillId="11" borderId="1" xfId="11" applyFont="1" applyFill="1" applyBorder="1" applyAlignment="1">
      <alignment horizontal="center" vertical="center" wrapText="1"/>
    </xf>
    <xf numFmtId="164" fontId="3" fillId="10" borderId="1" xfId="11" applyFont="1" applyFill="1" applyBorder="1" applyAlignment="1">
      <alignment horizontal="center" vertical="center" wrapText="1"/>
    </xf>
    <xf numFmtId="164" fontId="3" fillId="12" borderId="1" xfId="11" applyFont="1" applyFill="1" applyBorder="1" applyAlignment="1">
      <alignment horizontal="center" vertical="center" wrapText="1"/>
    </xf>
    <xf numFmtId="164" fontId="17" fillId="13" borderId="1" xfId="11" applyFont="1" applyFill="1" applyBorder="1" applyAlignment="1">
      <alignment horizontal="center" vertical="center" wrapText="1"/>
    </xf>
    <xf numFmtId="164" fontId="3" fillId="13" borderId="1" xfId="11" applyFont="1" applyFill="1" applyBorder="1" applyAlignment="1">
      <alignment horizontal="center" vertical="center" wrapText="1"/>
    </xf>
    <xf numFmtId="164" fontId="17" fillId="0" borderId="0" xfId="11" applyFont="1" applyAlignment="1">
      <alignment horizontal="center" vertical="center" wrapText="1"/>
    </xf>
    <xf numFmtId="0" fontId="3" fillId="0" borderId="0" xfId="0" applyFont="1" applyAlignment="1">
      <alignment horizontal="left" vertical="center" wrapText="1"/>
    </xf>
    <xf numFmtId="0" fontId="17" fillId="0" borderId="0" xfId="0" applyFont="1" applyAlignment="1">
      <alignment horizontal="left" vertical="center" wrapText="1"/>
    </xf>
    <xf numFmtId="0" fontId="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17" fillId="0" borderId="0" xfId="0" applyFont="1" applyAlignment="1">
      <alignment horizontal="center" wrapText="1"/>
    </xf>
    <xf numFmtId="0" fontId="17" fillId="0" borderId="1" xfId="0" applyFont="1" applyBorder="1" applyAlignment="1">
      <alignment horizontal="center" wrapText="1"/>
    </xf>
    <xf numFmtId="164" fontId="20" fillId="14" borderId="1" xfId="11" applyFont="1" applyFill="1" applyBorder="1" applyAlignment="1">
      <alignment horizontal="center" vertical="center" wrapText="1"/>
    </xf>
    <xf numFmtId="0" fontId="3" fillId="0" borderId="1" xfId="0" applyFont="1" applyBorder="1" applyAlignment="1">
      <alignment horizontal="center" vertical="center" wrapText="1"/>
    </xf>
    <xf numFmtId="0" fontId="17" fillId="0" borderId="1" xfId="0" applyFont="1" applyBorder="1" applyAlignment="1">
      <alignment horizontal="center" vertical="center" wrapText="1"/>
    </xf>
    <xf numFmtId="167" fontId="17" fillId="0" borderId="1" xfId="0" applyNumberFormat="1" applyFont="1" applyBorder="1" applyAlignment="1">
      <alignment horizontal="left" vertical="center" wrapText="1"/>
    </xf>
    <xf numFmtId="164" fontId="21" fillId="0" borderId="2" xfId="11" applyFont="1" applyFill="1" applyBorder="1" applyAlignment="1">
      <alignment horizontal="center" vertical="center" wrapText="1"/>
    </xf>
    <xf numFmtId="164" fontId="21" fillId="0" borderId="1" xfId="11" applyFont="1" applyFill="1" applyBorder="1" applyAlignment="1">
      <alignment horizontal="center" vertical="center" wrapText="1"/>
    </xf>
    <xf numFmtId="0" fontId="3" fillId="13" borderId="1" xfId="0" applyFont="1" applyFill="1" applyBorder="1" applyAlignment="1">
      <alignment vertical="center" wrapText="1"/>
    </xf>
    <xf numFmtId="9" fontId="3" fillId="13" borderId="1" xfId="12" applyFont="1" applyFill="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13" borderId="1" xfId="0" applyFont="1" applyFill="1" applyBorder="1" applyAlignment="1">
      <alignment horizontal="right" vertical="center" wrapText="1"/>
    </xf>
    <xf numFmtId="0" fontId="3" fillId="11" borderId="1" xfId="0" applyFont="1" applyFill="1" applyBorder="1" applyAlignment="1">
      <alignment horizontal="right"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10" borderId="1" xfId="0" applyFont="1" applyFill="1" applyBorder="1" applyAlignment="1">
      <alignment horizontal="right" vertical="center" wrapText="1"/>
    </xf>
    <xf numFmtId="0" fontId="19" fillId="0" borderId="0" xfId="0" applyFont="1" applyAlignment="1">
      <alignment horizontal="center" wrapText="1"/>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Alignment="1">
      <alignment horizontal="center" wrapText="1"/>
    </xf>
    <xf numFmtId="0" fontId="3" fillId="0" borderId="4" xfId="0" applyFont="1" applyBorder="1" applyAlignment="1">
      <alignment horizontal="center" vertical="center" wrapText="1"/>
    </xf>
    <xf numFmtId="0" fontId="3" fillId="4" borderId="1" xfId="0" applyFont="1" applyFill="1" applyBorder="1" applyAlignment="1">
      <alignment horizontal="left" vertical="center" wrapText="1"/>
    </xf>
    <xf numFmtId="0" fontId="3" fillId="12" borderId="1" xfId="0" applyFont="1" applyFill="1" applyBorder="1" applyAlignment="1">
      <alignment horizontal="right" vertical="center" wrapText="1"/>
    </xf>
    <xf numFmtId="0" fontId="18" fillId="14" borderId="1" xfId="0" applyFont="1" applyFill="1" applyBorder="1" applyAlignment="1">
      <alignment horizontal="right" vertical="center" wrapText="1"/>
    </xf>
    <xf numFmtId="0" fontId="3" fillId="0" borderId="1" xfId="0" applyFont="1" applyBorder="1" applyAlignment="1">
      <alignment vertical="center" wrapText="1"/>
    </xf>
    <xf numFmtId="9" fontId="3" fillId="0" borderId="3" xfId="12" applyFont="1" applyBorder="1" applyAlignment="1">
      <alignment horizontal="center" vertical="center" wrapText="1"/>
    </xf>
    <xf numFmtId="9" fontId="3" fillId="0" borderId="11" xfId="12" applyFont="1" applyBorder="1" applyAlignment="1">
      <alignment horizontal="center" vertical="center" wrapText="1"/>
    </xf>
    <xf numFmtId="9" fontId="3" fillId="0" borderId="2" xfId="12" applyFont="1" applyBorder="1" applyAlignment="1">
      <alignment horizontal="center" vertical="center"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xf>
    <xf numFmtId="14" fontId="5" fillId="0" borderId="1" xfId="0" applyNumberFormat="1" applyFont="1" applyBorder="1" applyAlignment="1">
      <alignment horizontal="left" vertical="center"/>
    </xf>
    <xf numFmtId="0" fontId="5" fillId="0" borderId="1" xfId="0" applyFont="1" applyBorder="1" applyAlignment="1">
      <alignment horizontal="left" vertical="center"/>
    </xf>
    <xf numFmtId="0" fontId="5" fillId="0" borderId="1" xfId="0" quotePrefix="1" applyFont="1" applyBorder="1" applyAlignment="1">
      <alignment horizontal="left" vertical="center" wrapText="1"/>
    </xf>
    <xf numFmtId="0" fontId="5" fillId="0" borderId="1" xfId="0" applyFont="1" applyBorder="1" applyAlignment="1">
      <alignment horizontal="left"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9" fontId="5" fillId="0" borderId="1" xfId="0" applyNumberFormat="1" applyFont="1" applyBorder="1" applyAlignment="1">
      <alignment horizontal="left" vertical="center" wrapText="1"/>
    </xf>
    <xf numFmtId="14" fontId="5" fillId="0" borderId="1" xfId="0" applyNumberFormat="1"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8" xfId="0" applyFont="1" applyBorder="1" applyAlignment="1">
      <alignment horizontal="left" vertical="top"/>
    </xf>
    <xf numFmtId="0" fontId="3" fillId="0" borderId="1" xfId="0" applyFont="1" applyBorder="1" applyAlignment="1">
      <alignment horizont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left" vertical="top" wrapText="1"/>
    </xf>
    <xf numFmtId="9" fontId="3" fillId="0" borderId="1" xfId="0" applyNumberFormat="1" applyFont="1" applyBorder="1" applyAlignment="1">
      <alignment horizontal="center"/>
    </xf>
    <xf numFmtId="0" fontId="5" fillId="0" borderId="8" xfId="0" applyFont="1" applyBorder="1" applyAlignment="1">
      <alignment horizontal="left" vertical="center" wrapText="1"/>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top"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8" fillId="0" borderId="6" xfId="0" applyFont="1" applyBorder="1" applyAlignment="1">
      <alignment horizontal="left" wrapText="1"/>
    </xf>
    <xf numFmtId="0" fontId="21" fillId="0" borderId="1" xfId="13" applyFont="1" applyBorder="1"/>
    <xf numFmtId="0" fontId="21" fillId="0" borderId="1" xfId="13" applyFont="1" applyBorder="1" applyAlignment="1">
      <alignment horizontal="center"/>
    </xf>
    <xf numFmtId="0" fontId="23" fillId="0" borderId="1" xfId="13" applyFont="1" applyBorder="1" applyAlignment="1">
      <alignment horizontal="center"/>
    </xf>
    <xf numFmtId="0" fontId="21" fillId="0" borderId="0" xfId="13" applyFont="1"/>
    <xf numFmtId="0" fontId="24" fillId="15" borderId="11" xfId="13" applyFont="1" applyFill="1" applyBorder="1" applyAlignment="1">
      <alignment horizontal="center" vertical="center"/>
    </xf>
    <xf numFmtId="0" fontId="24" fillId="15" borderId="11" xfId="13" applyFont="1" applyFill="1" applyBorder="1" applyAlignment="1">
      <alignment horizontal="center" vertical="center" wrapText="1"/>
    </xf>
    <xf numFmtId="0" fontId="24" fillId="16" borderId="11" xfId="13" applyFont="1" applyFill="1" applyBorder="1" applyAlignment="1">
      <alignment horizontal="center" vertical="center" wrapText="1"/>
    </xf>
    <xf numFmtId="0" fontId="24" fillId="17" borderId="11" xfId="13" applyFont="1" applyFill="1" applyBorder="1" applyAlignment="1">
      <alignment horizontal="center" vertical="center" wrapText="1"/>
    </xf>
    <xf numFmtId="165" fontId="25" fillId="2" borderId="11" xfId="14" applyFont="1" applyFill="1" applyBorder="1" applyAlignment="1" applyProtection="1">
      <alignment horizontal="center" vertical="center" wrapText="1"/>
    </xf>
    <xf numFmtId="165" fontId="24" fillId="3" borderId="11" xfId="14" applyFont="1" applyFill="1" applyBorder="1" applyAlignment="1" applyProtection="1">
      <alignment horizontal="center" vertical="center" wrapText="1"/>
    </xf>
    <xf numFmtId="0" fontId="24" fillId="11" borderId="11" xfId="13" applyFont="1" applyFill="1" applyBorder="1" applyAlignment="1">
      <alignment horizontal="center" vertical="center" wrapText="1"/>
    </xf>
    <xf numFmtId="0" fontId="24" fillId="4" borderId="11" xfId="13" applyFont="1" applyFill="1" applyBorder="1" applyAlignment="1">
      <alignment horizontal="center" vertical="center" wrapText="1"/>
    </xf>
    <xf numFmtId="0" fontId="24" fillId="4" borderId="3" xfId="13" applyFont="1" applyFill="1" applyBorder="1" applyAlignment="1">
      <alignment horizontal="center" vertical="center" wrapText="1"/>
    </xf>
    <xf numFmtId="0" fontId="24" fillId="18" borderId="3" xfId="13" applyFont="1" applyFill="1" applyBorder="1" applyAlignment="1">
      <alignment horizontal="center" vertical="center" wrapText="1"/>
    </xf>
    <xf numFmtId="0" fontId="24" fillId="0" borderId="1" xfId="13" applyFont="1" applyBorder="1" applyAlignment="1">
      <alignment horizontal="center" vertical="center"/>
    </xf>
    <xf numFmtId="0" fontId="21" fillId="0" borderId="1" xfId="13" applyFont="1" applyBorder="1" applyAlignment="1">
      <alignment horizontal="center" vertical="center" wrapText="1"/>
    </xf>
    <xf numFmtId="0" fontId="21" fillId="0" borderId="1" xfId="13" applyFont="1" applyBorder="1" applyAlignment="1">
      <alignment horizontal="left" vertical="center" wrapText="1"/>
    </xf>
    <xf numFmtId="0" fontId="26" fillId="0" borderId="1" xfId="13" applyFont="1" applyBorder="1" applyAlignment="1">
      <alignment horizontal="center" vertical="center" wrapText="1"/>
    </xf>
    <xf numFmtId="164" fontId="21" fillId="0" borderId="1" xfId="15" applyFont="1" applyFill="1" applyBorder="1" applyAlignment="1">
      <alignment horizontal="center" vertical="center" wrapText="1"/>
    </xf>
    <xf numFmtId="1" fontId="21" fillId="0" borderId="1" xfId="15" applyNumberFormat="1" applyFont="1" applyFill="1" applyBorder="1" applyAlignment="1">
      <alignment horizontal="center" vertical="center" wrapText="1"/>
    </xf>
    <xf numFmtId="0" fontId="21" fillId="0" borderId="1" xfId="13" applyFont="1" applyBorder="1" applyAlignment="1">
      <alignment horizontal="center" vertical="center"/>
    </xf>
    <xf numFmtId="164" fontId="21" fillId="0" borderId="1" xfId="15" applyFont="1" applyFill="1" applyBorder="1" applyAlignment="1">
      <alignment vertical="center"/>
    </xf>
    <xf numFmtId="164" fontId="21" fillId="0" borderId="1" xfId="13" applyNumberFormat="1" applyFont="1" applyBorder="1" applyAlignment="1">
      <alignment horizontal="center" vertical="center"/>
    </xf>
    <xf numFmtId="0" fontId="21" fillId="0" borderId="2" xfId="13" applyFont="1" applyBorder="1" applyAlignment="1">
      <alignment horizontal="center" vertical="center" wrapText="1"/>
    </xf>
    <xf numFmtId="0" fontId="21" fillId="0" borderId="2" xfId="13" applyFont="1" applyBorder="1" applyAlignment="1">
      <alignment horizontal="left" vertical="center" wrapText="1"/>
    </xf>
    <xf numFmtId="164" fontId="21" fillId="0" borderId="2" xfId="15" applyFont="1" applyFill="1" applyBorder="1" applyAlignment="1">
      <alignment horizontal="center" vertical="center" wrapText="1"/>
    </xf>
    <xf numFmtId="0" fontId="21" fillId="0" borderId="3" xfId="13" applyFont="1" applyBorder="1" applyAlignment="1">
      <alignment horizontal="center" vertical="center" wrapText="1"/>
    </xf>
    <xf numFmtId="164" fontId="21" fillId="0" borderId="1" xfId="15" applyFont="1" applyFill="1" applyBorder="1" applyAlignment="1">
      <alignment horizontal="right" vertical="center" wrapText="1"/>
    </xf>
    <xf numFmtId="164" fontId="10" fillId="0" borderId="1" xfId="15" applyFont="1" applyFill="1" applyBorder="1" applyAlignment="1">
      <alignment horizontal="center" vertical="center" wrapText="1"/>
    </xf>
    <xf numFmtId="164" fontId="10" fillId="0" borderId="2" xfId="15" applyFont="1" applyFill="1" applyBorder="1" applyAlignment="1">
      <alignment horizontal="center" vertical="center" wrapText="1"/>
    </xf>
    <xf numFmtId="164" fontId="21" fillId="0" borderId="2" xfId="15" applyFont="1" applyFill="1" applyBorder="1" applyAlignment="1">
      <alignment horizontal="right" vertical="center" wrapText="1"/>
    </xf>
    <xf numFmtId="0" fontId="26" fillId="0" borderId="2" xfId="13" applyFont="1" applyBorder="1" applyAlignment="1">
      <alignment horizontal="center" vertical="center" wrapText="1"/>
    </xf>
    <xf numFmtId="0" fontId="10" fillId="0" borderId="1" xfId="13" applyFont="1" applyBorder="1" applyAlignment="1">
      <alignment horizontal="center" vertical="center" wrapText="1"/>
    </xf>
    <xf numFmtId="0" fontId="11" fillId="0" borderId="1" xfId="13" applyFont="1" applyBorder="1" applyAlignment="1">
      <alignment horizontal="center" vertical="center" wrapText="1"/>
    </xf>
    <xf numFmtId="0" fontId="21" fillId="0" borderId="0" xfId="13" applyFont="1" applyAlignment="1">
      <alignment horizontal="left"/>
    </xf>
    <xf numFmtId="0" fontId="23" fillId="0" borderId="1" xfId="13" applyFont="1" applyBorder="1" applyAlignment="1">
      <alignment horizontal="center" vertical="center"/>
    </xf>
    <xf numFmtId="164" fontId="23" fillId="0" borderId="1" xfId="13" applyNumberFormat="1" applyFont="1" applyBorder="1" applyAlignment="1">
      <alignment horizontal="center" vertical="center"/>
    </xf>
    <xf numFmtId="164" fontId="24" fillId="0" borderId="1" xfId="13" applyNumberFormat="1" applyFont="1" applyBorder="1" applyAlignment="1">
      <alignment horizontal="center" vertical="center"/>
    </xf>
    <xf numFmtId="164" fontId="27" fillId="19" borderId="1" xfId="13" applyNumberFormat="1" applyFont="1" applyFill="1" applyBorder="1"/>
    <xf numFmtId="44" fontId="21" fillId="0" borderId="0" xfId="13"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center" vertical="center"/>
    </xf>
    <xf numFmtId="43" fontId="0" fillId="0" borderId="0" xfId="0" applyNumberFormat="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indent="4"/>
    </xf>
  </cellXfs>
  <cellStyles count="16">
    <cellStyle name="Millares 2" xfId="4" xr:uid="{00000000-0005-0000-0000-000000000000}"/>
    <cellStyle name="Millares 3" xfId="14" xr:uid="{C32C92EF-6C30-4A60-8F84-41A1EBE25AC3}"/>
    <cellStyle name="Moneda" xfId="11" builtinId="4"/>
    <cellStyle name="Moneda 2" xfId="5" xr:uid="{00000000-0005-0000-0000-000001000000}"/>
    <cellStyle name="Moneda 3" xfId="15" xr:uid="{FAE6405C-D9E3-469F-9578-6364B08D2A66}"/>
    <cellStyle name="Normal" xfId="0" builtinId="0"/>
    <cellStyle name="Normal 2" xfId="2" xr:uid="{00000000-0005-0000-0000-000003000000}"/>
    <cellStyle name="Normal 2 2" xfId="6" xr:uid="{00000000-0005-0000-0000-000004000000}"/>
    <cellStyle name="Normal 3" xfId="1" xr:uid="{00000000-0005-0000-0000-000005000000}"/>
    <cellStyle name="Normal 3 2" xfId="7" xr:uid="{00000000-0005-0000-0000-000006000000}"/>
    <cellStyle name="Normal 4" xfId="8" xr:uid="{00000000-0005-0000-0000-000007000000}"/>
    <cellStyle name="Normal 5" xfId="13" xr:uid="{3A3BE272-02EE-4856-8531-4FAC211C2EE6}"/>
    <cellStyle name="Porcentaje" xfId="12" builtinId="5"/>
    <cellStyle name="Porcentaje 2" xfId="9" xr:uid="{00000000-0005-0000-0000-000008000000}"/>
    <cellStyle name="Porcentual 2" xfId="3" xr:uid="{00000000-0005-0000-0000-000009000000}"/>
    <cellStyle name="Porcentual 2 2" xfId="10" xr:uid="{00000000-0005-0000-0000-00000A000000}"/>
  </cellStyles>
  <dxfs count="324">
    <dxf>
      <alignment horizontal="center"/>
    </dxf>
    <dxf>
      <alignment vertical="center"/>
    </dxf>
    <dxf>
      <numFmt numFmtId="35" formatCode="_(* #,##0.00_);_(* \(#,##0.00\);_(* &quot;-&quot;??_);_(@_)"/>
    </dxf>
    <dxf>
      <alignment horizontal="center"/>
    </dxf>
    <dxf>
      <alignment vertical="center"/>
    </dxf>
    <dxf>
      <numFmt numFmtId="35" formatCode="_(* #,##0.00_);_(* \(#,##0.00\);_(* &quot;-&quot;??_);_(@_)"/>
    </dxf>
    <dxf>
      <alignment horizontal="center"/>
    </dxf>
    <dxf>
      <alignment vertical="center"/>
    </dxf>
    <dxf>
      <numFmt numFmtId="35" formatCode="_(* #,##0.00_);_(* \(#,##0.00\);_(* &quot;-&quot;??_);_(@_)"/>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center"/>
    </dxf>
    <dxf>
      <alignment vertical="center"/>
    </dxf>
    <dxf>
      <numFmt numFmtId="35" formatCode="_(* #,##0.00_);_(* \(#,##0.00\);_(* &quot;-&quot;??_);_(@_)"/>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center"/>
    </dxf>
    <dxf>
      <alignment vertical="center"/>
    </dxf>
    <dxf>
      <numFmt numFmtId="35" formatCode="_(* #,##0.00_);_(* \(#,##0.00\);_(* &quot;-&quot;??_);_(@_)"/>
    </dxf>
    <dxf>
      <alignment horizontal="center"/>
    </dxf>
    <dxf>
      <alignment vertical="center"/>
    </dxf>
    <dxf>
      <numFmt numFmtId="35" formatCode="_(* #,##0.00_);_(* \(#,##0.00\);_(* &quot;-&quot;??_);_(@_)"/>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center"/>
    </dxf>
    <dxf>
      <alignment vertical="center"/>
    </dxf>
    <dxf>
      <numFmt numFmtId="35" formatCode="_(* #,##0.00_);_(* \(#,##0.00\);_(* &quot;-&quot;??_);_(@_)"/>
    </dxf>
    <dxf>
      <alignment horizontal="center"/>
    </dxf>
    <dxf>
      <alignment vertical="center"/>
    </dxf>
    <dxf>
      <numFmt numFmtId="35" formatCode="_(* #,##0.00_);_(* \(#,##0.00\);_(* &quot;-&quot;??_);_(@_)"/>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center"/>
    </dxf>
    <dxf>
      <alignment vertical="center"/>
    </dxf>
    <dxf>
      <numFmt numFmtId="35" formatCode="_(* #,##0.00_);_(* \(#,##0.00\);_(* &quot;-&quot;??_);_(@_)"/>
    </dxf>
    <dxf>
      <alignment horizontal="center"/>
    </dxf>
    <dxf>
      <alignment vertical="center"/>
    </dxf>
    <dxf>
      <numFmt numFmtId="35" formatCode="_(* #,##0.00_);_(* \(#,##0.00\);_(* &quot;-&quot;??_);_(@_)"/>
    </dxf>
    <dxf>
      <alignment horizontal="center"/>
    </dxf>
    <dxf>
      <alignment vertical="center"/>
    </dxf>
    <dxf>
      <numFmt numFmtId="35" formatCode="_(* #,##0.00_);_(* \(#,##0.00\);_(* &quot;-&quot;??_);_(@_)"/>
    </dxf>
    <dxf>
      <alignment horizontal="center"/>
    </dxf>
    <dxf>
      <alignment vertical="center"/>
    </dxf>
    <dxf>
      <numFmt numFmtId="35" formatCode="_(* #,##0.00_);_(* \(#,##0.00\);_(* &quot;-&quot;??_);_(@_)"/>
    </dxf>
    <dxf>
      <numFmt numFmtId="35" formatCode="_(* #,##0.00_);_(* \(#,##0.00\);_(* &quot;-&quot;??_);_(@_)"/>
    </dxf>
    <dxf>
      <alignment vertical="center"/>
    </dxf>
    <dxf>
      <alignment horizontal="center"/>
    </dxf>
    <dxf>
      <font>
        <b/>
        <i val="0"/>
      </font>
      <fill>
        <patternFill>
          <bgColor theme="2" tint="-9.9948118533890809E-2"/>
        </patternFill>
      </fill>
    </dxf>
    <dxf>
      <font>
        <color rgb="FF9C0006"/>
      </font>
      <fill>
        <patternFill>
          <bgColor rgb="FFFFC7CE"/>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color rgb="FF9C0006"/>
      </font>
      <fill>
        <patternFill>
          <bgColor rgb="FFFFC7CE"/>
        </patternFill>
      </fill>
    </dxf>
    <dxf>
      <font>
        <b/>
        <i val="0"/>
        <color theme="0"/>
      </font>
      <fill>
        <patternFill>
          <bgColor theme="4" tint="-0.24994659260841701"/>
        </patternFill>
      </fill>
    </dxf>
    <dxf>
      <font>
        <color rgb="FF006100"/>
      </font>
      <fill>
        <patternFill>
          <bgColor rgb="FFC6EFCE"/>
        </patternFill>
      </fill>
    </dxf>
    <dxf>
      <font>
        <b/>
        <i val="0"/>
        <color theme="0"/>
      </font>
      <fill>
        <patternFill>
          <bgColor theme="1" tint="0.34998626667073579"/>
        </patternFill>
      </fill>
    </dxf>
    <dxf>
      <font>
        <color rgb="FF9C0006"/>
      </font>
      <fill>
        <patternFill>
          <bgColor rgb="FFFFC7CE"/>
        </patternFill>
      </fill>
    </dxf>
    <dxf>
      <font>
        <b/>
        <i val="0"/>
      </font>
      <fill>
        <patternFill>
          <bgColor theme="2" tint="-9.9948118533890809E-2"/>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b/>
        <i val="0"/>
      </font>
      <fill>
        <patternFill>
          <bgColor theme="2" tint="-9.9948118533890809E-2"/>
        </patternFill>
      </fill>
    </dxf>
    <dxf>
      <font>
        <b/>
        <i val="0"/>
        <color theme="0"/>
      </font>
      <fill>
        <patternFill>
          <bgColor theme="1" tint="0.34998626667073579"/>
        </patternFill>
      </fill>
    </dxf>
    <dxf>
      <font>
        <color rgb="FF9C0006"/>
      </font>
      <fill>
        <patternFill>
          <bgColor rgb="FFFFC7CE"/>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b/>
        <i val="0"/>
      </font>
      <fill>
        <patternFill>
          <bgColor theme="2" tint="-9.9948118533890809E-2"/>
        </patternFill>
      </fill>
    </dxf>
    <dxf>
      <font>
        <b/>
        <i val="0"/>
        <color theme="0"/>
      </font>
      <fill>
        <patternFill>
          <bgColor theme="1" tint="0.34998626667073579"/>
        </patternFill>
      </fill>
    </dxf>
    <dxf>
      <font>
        <color rgb="FF9C0006"/>
      </font>
      <fill>
        <patternFill>
          <bgColor rgb="FFFFC7CE"/>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b/>
        <i val="0"/>
      </font>
      <fill>
        <patternFill>
          <bgColor theme="2" tint="-9.9948118533890809E-2"/>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b/>
        <i val="0"/>
        <color theme="0"/>
      </font>
      <fill>
        <patternFill>
          <bgColor theme="1" tint="0.34998626667073579"/>
        </patternFill>
      </fill>
    </dxf>
    <dxf>
      <font>
        <b/>
        <i val="0"/>
        <color theme="0"/>
      </font>
      <fill>
        <patternFill>
          <bgColor theme="4" tint="-0.24994659260841701"/>
        </patternFill>
      </fill>
    </dxf>
    <dxf>
      <font>
        <color rgb="FF006100"/>
      </font>
      <fill>
        <patternFill>
          <bgColor rgb="FFC6EFCE"/>
        </patternFill>
      </fill>
    </dxf>
    <dxf>
      <font>
        <b/>
        <i val="0"/>
        <color theme="0"/>
      </font>
      <fill>
        <patternFill>
          <bgColor theme="4" tint="-0.24994659260841701"/>
        </patternFill>
      </fill>
    </dxf>
    <dxf>
      <font>
        <color rgb="FF006100"/>
      </font>
      <fill>
        <patternFill>
          <bgColor rgb="FFC6EFCE"/>
        </patternFill>
      </fill>
    </dxf>
    <dxf>
      <font>
        <b/>
        <i val="0"/>
        <color theme="0"/>
      </font>
      <fill>
        <patternFill>
          <bgColor theme="4" tint="-0.24994659260841701"/>
        </patternFill>
      </fill>
    </dxf>
    <dxf>
      <font>
        <color rgb="FF006100"/>
      </font>
      <fill>
        <patternFill>
          <bgColor rgb="FFC6EFCE"/>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1" tint="0.34998626667073579"/>
        </patternFill>
      </fill>
    </dxf>
    <dxf>
      <font>
        <b/>
        <i val="0"/>
      </font>
      <fill>
        <patternFill>
          <bgColor theme="2" tint="-9.9948118533890809E-2"/>
        </patternFill>
      </fill>
    </dxf>
    <dxf>
      <font>
        <b/>
        <i val="0"/>
      </font>
      <fill>
        <patternFill>
          <bgColor theme="2" tint="-9.9948118533890809E-2"/>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2" tint="-9.9948118533890809E-2"/>
        </patternFill>
      </fill>
    </dxf>
    <dxf>
      <font>
        <b/>
        <i val="0"/>
      </font>
      <fill>
        <patternFill>
          <bgColor theme="2" tint="-9.9948118533890809E-2"/>
        </patternFill>
      </fill>
    </dxf>
    <dxf>
      <font>
        <b/>
        <i val="0"/>
        <color theme="0"/>
      </font>
      <fill>
        <patternFill>
          <bgColor theme="4" tint="-0.24994659260841701"/>
        </patternFill>
      </fill>
    </dxf>
    <dxf>
      <font>
        <color rgb="FF006100"/>
      </font>
      <fill>
        <patternFill>
          <bgColor rgb="FFC6EFCE"/>
        </patternFill>
      </fill>
    </dxf>
    <dxf>
      <font>
        <color rgb="FF006100"/>
      </font>
      <fill>
        <patternFill>
          <bgColor rgb="FFC6EFCE"/>
        </patternFill>
      </fill>
    </dxf>
    <dxf>
      <font>
        <b/>
        <i val="0"/>
        <color theme="0"/>
      </font>
      <fill>
        <patternFill>
          <bgColor theme="1" tint="0.499984740745262"/>
        </patternFill>
      </fill>
    </dxf>
    <dxf>
      <font>
        <b/>
        <i val="0"/>
        <color theme="0"/>
      </font>
      <fill>
        <patternFill>
          <bgColor theme="1" tint="0.34998626667073579"/>
        </patternFill>
      </fill>
    </dxf>
    <dxf>
      <font>
        <b/>
        <i val="0"/>
      </font>
      <fill>
        <patternFill>
          <bgColor theme="2" tint="-9.9948118533890809E-2"/>
        </patternFill>
      </fill>
    </dxf>
    <dxf>
      <font>
        <b/>
        <i val="0"/>
        <color theme="0"/>
      </font>
      <fill>
        <patternFill>
          <bgColor theme="4" tint="-0.24994659260841701"/>
        </patternFill>
      </fill>
    </dxf>
    <dxf>
      <font>
        <color rgb="FF006100"/>
      </font>
      <fill>
        <patternFill>
          <bgColor rgb="FFC6EFCE"/>
        </patternFill>
      </fill>
    </dxf>
    <dxf>
      <font>
        <color rgb="FF006100"/>
      </font>
      <fill>
        <patternFill>
          <bgColor rgb="FFC6EFCE"/>
        </patternFill>
      </fill>
    </dxf>
    <dxf>
      <font>
        <b/>
        <i val="0"/>
        <color theme="0"/>
      </font>
      <fill>
        <patternFill>
          <bgColor theme="1" tint="0.499984740745262"/>
        </patternFill>
      </fill>
    </dxf>
    <dxf>
      <font>
        <b/>
        <i val="0"/>
        <color theme="0"/>
      </font>
      <fill>
        <patternFill>
          <bgColor theme="1" tint="0.34998626667073579"/>
        </patternFill>
      </fill>
    </dxf>
    <dxf>
      <font>
        <b/>
        <i val="0"/>
      </font>
      <fill>
        <patternFill>
          <bgColor theme="2" tint="-9.9948118533890809E-2"/>
        </patternFill>
      </fill>
    </dxf>
    <dxf>
      <font>
        <b/>
        <i val="0"/>
      </font>
      <fill>
        <patternFill>
          <bgColor theme="2" tint="-9.9948118533890809E-2"/>
        </patternFill>
      </fill>
    </dxf>
    <dxf>
      <font>
        <b/>
        <i val="0"/>
      </font>
      <fill>
        <patternFill>
          <bgColor theme="2" tint="-9.9948118533890809E-2"/>
        </patternFill>
      </fill>
    </dxf>
    <dxf>
      <font>
        <b/>
        <i val="0"/>
        <color theme="0"/>
      </font>
      <fill>
        <patternFill>
          <bgColor theme="4"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theme="1" tint="0.499984740745262"/>
        </patternFill>
      </fill>
    </dxf>
    <dxf>
      <font>
        <b/>
        <i val="0"/>
        <color theme="0"/>
      </font>
      <fill>
        <patternFill>
          <bgColor theme="1" tint="0.34998626667073579"/>
        </patternFill>
      </fill>
    </dxf>
    <dxf>
      <font>
        <color rgb="FF9C0006"/>
      </font>
      <fill>
        <patternFill>
          <bgColor rgb="FFFFC7CE"/>
        </patternFill>
      </fill>
    </dxf>
    <dxf>
      <font>
        <color rgb="FF006100"/>
      </font>
      <fill>
        <patternFill>
          <bgColor rgb="FFC6EFCE"/>
        </patternFill>
      </fill>
    </dxf>
    <dxf>
      <font>
        <b/>
        <i val="0"/>
        <color theme="0"/>
      </font>
      <fill>
        <patternFill>
          <bgColor theme="1" tint="0.499984740745262"/>
        </patternFill>
      </fill>
    </dxf>
    <dxf>
      <font>
        <b/>
        <i val="0"/>
        <color theme="0"/>
      </font>
      <fill>
        <patternFill>
          <bgColor theme="1" tint="0.34998626667073579"/>
        </patternFill>
      </fill>
    </dxf>
    <dxf>
      <font>
        <b/>
        <i val="0"/>
      </font>
      <fill>
        <patternFill>
          <bgColor theme="2" tint="-9.9948118533890809E-2"/>
        </patternFill>
      </fill>
    </dxf>
    <dxf>
      <font>
        <color rgb="FF9C0006"/>
      </font>
      <fill>
        <patternFill>
          <bgColor rgb="FFFFC7CE"/>
        </patternFill>
      </fill>
    </dxf>
    <dxf>
      <font>
        <color rgb="FF9C0006"/>
      </font>
      <fill>
        <patternFill>
          <bgColor rgb="FFFFC7CE"/>
        </patternFill>
      </fill>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9a9bb4130151136f/EPMTPQ%202021/MATRIZ%20DE%20NECESIDADES%202022/MATRIZ%20DE%20NECESIDADES%202022%20V2%20PARTIDA%20rev%201%20se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9a9bb4130151136f/EPMTPQ%202021/MATRIZ%20DE%20NECESIDADES%202022/MATRIZ%20DE%20NECESIDADES%202022%20AJUSTE%2017%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2"/>
      <sheetName val="MATRIZ NECESIDADES 2022"/>
      <sheetName val="C CAMBIOS"/>
      <sheetName val="GERENCIA"/>
      <sheetName val="PROYECTO"/>
      <sheetName val="PRODUCTO"/>
      <sheetName val="PARTIDA"/>
      <sheetName val="FUENTE"/>
      <sheetName val="Hoja1"/>
      <sheetName val="TAREA"/>
    </sheetNames>
    <sheetDataSet>
      <sheetData sheetId="0">
        <row r="2">
          <cell r="A2" t="str">
            <v>FORTALECIMIENTO_EMPRESARIAL</v>
          </cell>
          <cell r="F2" t="str">
            <v>GERENCIA_GENERAL</v>
          </cell>
          <cell r="K2" t="str">
            <v>SI</v>
          </cell>
          <cell r="M2" t="str">
            <v xml:space="preserve">Subasta Inversa Electrónica </v>
          </cell>
          <cell r="O2" t="str">
            <v>BIEN</v>
          </cell>
          <cell r="Q2" t="str">
            <v>ENERO</v>
          </cell>
        </row>
        <row r="3">
          <cell r="A3" t="str">
            <v>SISTEMA_DE_TRANSPORTE_PUBLICO_EFICIENTE</v>
          </cell>
          <cell r="F3" t="str">
            <v>GERENCIA_JURÍDICA</v>
          </cell>
          <cell r="K3" t="str">
            <v>NO</v>
          </cell>
          <cell r="M3" t="str">
            <v>Catálogo Electrónico</v>
          </cell>
          <cell r="O3" t="str">
            <v>SERVICIO</v>
          </cell>
          <cell r="Q3" t="str">
            <v>FEBRERO</v>
          </cell>
        </row>
        <row r="4">
          <cell r="F4" t="str">
            <v>GERENCIA_DE_PLANIFICACIÓN</v>
          </cell>
          <cell r="M4" t="str">
            <v xml:space="preserve">ínfima Cuantía </v>
          </cell>
          <cell r="O4" t="str">
            <v>OBRA</v>
          </cell>
          <cell r="Q4" t="str">
            <v>MARZO</v>
          </cell>
        </row>
        <row r="5">
          <cell r="F5" t="str">
            <v>GERENCIA_DE_TECNOLOGÍAS_DE_LA_INFORMACIÓN</v>
          </cell>
          <cell r="M5" t="str">
            <v>Bienes y Servicio Únicos</v>
          </cell>
          <cell r="Q5" t="str">
            <v>ABRIL</v>
          </cell>
        </row>
        <row r="6">
          <cell r="F6" t="str">
            <v>GERENCIA_ADMINISTRATIVA_FINANCIERA</v>
          </cell>
          <cell r="M6" t="str">
            <v xml:space="preserve">Contrato entre Entidades Públicas </v>
          </cell>
          <cell r="Q6" t="str">
            <v>MAYO</v>
          </cell>
        </row>
        <row r="7">
          <cell r="F7" t="str">
            <v>GERENCIA_TÉCNICA</v>
          </cell>
          <cell r="M7" t="str">
            <v xml:space="preserve">Ferias Inclusivas </v>
          </cell>
          <cell r="Q7" t="str">
            <v>JUNIO</v>
          </cell>
        </row>
        <row r="8">
          <cell r="F8" t="str">
            <v>GERENCIA_DE_OPERACIONES</v>
          </cell>
          <cell r="M8" t="str">
            <v xml:space="preserve">Licitación </v>
          </cell>
          <cell r="Q8" t="str">
            <v>JULIO</v>
          </cell>
        </row>
        <row r="9">
          <cell r="M9" t="str">
            <v xml:space="preserve">Licitación de Seguros </v>
          </cell>
          <cell r="Q9" t="str">
            <v>AGOSTO</v>
          </cell>
        </row>
        <row r="10">
          <cell r="M10" t="str">
            <v xml:space="preserve">Repuestos o Accesorios </v>
          </cell>
          <cell r="Q10" t="str">
            <v>SEPTIEMBRE</v>
          </cell>
        </row>
        <row r="11">
          <cell r="M11" t="str">
            <v>Contratación directa / consultoría</v>
          </cell>
          <cell r="Q11" t="str">
            <v>OCTUBRE</v>
          </cell>
        </row>
        <row r="12">
          <cell r="M12" t="str">
            <v>Cotización</v>
          </cell>
          <cell r="Q12" t="str">
            <v>NOVIEMBRE</v>
          </cell>
        </row>
        <row r="13">
          <cell r="Q13" t="str">
            <v>DICIEMBRE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MATRIZ NECESIDADES 2022"/>
      <sheetName val="C CAMBIOS"/>
      <sheetName val="GERENCIA"/>
      <sheetName val="PROYECTO"/>
      <sheetName val="PRODUCTO"/>
      <sheetName val="PARTIDA"/>
      <sheetName val="FUENTE"/>
      <sheetName val="TAREA"/>
    </sheetNames>
    <sheetDataSet>
      <sheetData sheetId="0">
        <row r="2">
          <cell r="A2" t="str">
            <v>FORTALECIMIENTO_INSTITUCIONAL</v>
          </cell>
          <cell r="F2" t="str">
            <v>GERENCIA_GENERAL</v>
          </cell>
          <cell r="K2" t="str">
            <v>SI</v>
          </cell>
          <cell r="M2" t="str">
            <v xml:space="preserve">Subasta Inversa Electrónica </v>
          </cell>
          <cell r="O2" t="str">
            <v>BIEN</v>
          </cell>
          <cell r="Q2" t="str">
            <v>ENERO</v>
          </cell>
        </row>
        <row r="3">
          <cell r="A3" t="str">
            <v>SISTEMA_DE_TRANSPORTE_PUBLICO_EFICIENTE</v>
          </cell>
          <cell r="F3" t="str">
            <v>GERENCIA_JURÍDICA</v>
          </cell>
          <cell r="K3" t="str">
            <v>NO</v>
          </cell>
          <cell r="M3" t="str">
            <v>Catálogo Electrónico</v>
          </cell>
          <cell r="O3" t="str">
            <v>SERVICIO</v>
          </cell>
          <cell r="Q3" t="str">
            <v>FEBRERO</v>
          </cell>
        </row>
        <row r="4">
          <cell r="F4" t="str">
            <v>GERENCIA_DE_PLANIFICACIÓN</v>
          </cell>
          <cell r="M4" t="str">
            <v xml:space="preserve">ínfima Cuantía </v>
          </cell>
          <cell r="O4" t="str">
            <v>OBRA</v>
          </cell>
          <cell r="Q4" t="str">
            <v>MARZO</v>
          </cell>
        </row>
        <row r="5">
          <cell r="F5" t="str">
            <v>GERENCIA_DE_TECNOLOGÍAS_DE_LA_INFORMACIÓN</v>
          </cell>
          <cell r="M5" t="str">
            <v>Bienes y Servicio Únicos</v>
          </cell>
          <cell r="Q5" t="str">
            <v>ABRIL</v>
          </cell>
        </row>
        <row r="6">
          <cell r="F6" t="str">
            <v>GERENCIA_ADMINISTRATIVA_FINANCIERA</v>
          </cell>
          <cell r="M6" t="str">
            <v xml:space="preserve">Contrato entre Entidades Públicas </v>
          </cell>
          <cell r="Q6" t="str">
            <v>MAYO</v>
          </cell>
        </row>
        <row r="7">
          <cell r="F7" t="str">
            <v>GERENCIA_TÉCNICA</v>
          </cell>
          <cell r="M7" t="str">
            <v xml:space="preserve">Ferias Inclusivas </v>
          </cell>
          <cell r="Q7" t="str">
            <v>JUNIO</v>
          </cell>
        </row>
        <row r="8">
          <cell r="F8" t="str">
            <v>GERENCIA_DE_OPERACIONES</v>
          </cell>
          <cell r="M8" t="str">
            <v xml:space="preserve">Licitación </v>
          </cell>
          <cell r="Q8" t="str">
            <v>JULIO</v>
          </cell>
        </row>
        <row r="9">
          <cell r="M9" t="str">
            <v xml:space="preserve">Licitación de Seguros </v>
          </cell>
          <cell r="Q9" t="str">
            <v>AGOSTO</v>
          </cell>
        </row>
        <row r="10">
          <cell r="M10" t="str">
            <v xml:space="preserve">Repuestos o Accesorios </v>
          </cell>
          <cell r="Q10" t="str">
            <v>SEPTIEMBRE</v>
          </cell>
        </row>
        <row r="11">
          <cell r="M11" t="str">
            <v>Contratación directa / consultoría</v>
          </cell>
          <cell r="Q11" t="str">
            <v>OCTUBRE</v>
          </cell>
        </row>
        <row r="12">
          <cell r="M12" t="str">
            <v>Cotización</v>
          </cell>
          <cell r="Q12" t="str">
            <v>NOVIEMBRE</v>
          </cell>
        </row>
        <row r="13">
          <cell r="M13" t="str">
            <v>Lista Corta</v>
          </cell>
          <cell r="Q13" t="str">
            <v>DICIEMBRE</v>
          </cell>
        </row>
      </sheetData>
      <sheetData sheetId="1"/>
      <sheetData sheetId="2"/>
      <sheetData sheetId="3"/>
      <sheetData sheetId="4"/>
      <sheetData sheetId="5"/>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son Javier Montenegro López" refreshedDate="44442.658310879633" createdVersion="7" refreshedVersion="7" minRefreshableVersion="3" recordCount="357" xr:uid="{34CA7FE7-63AB-4949-8212-E689C6A58396}">
  <cacheSource type="worksheet">
    <worksheetSource ref="A1:AR358" sheet="EPMTPQ MN"/>
  </cacheSource>
  <cacheFields count="44">
    <cacheField name="CÓDIGO TAREA" numFmtId="0">
      <sharedItems containsSemiMixedTypes="0" containsString="0" containsNumber="1" containsInteger="1" minValue="1" maxValue="357"/>
    </cacheField>
    <cacheField name="GERENCIA" numFmtId="0">
      <sharedItems/>
    </cacheField>
    <cacheField name="COORDINACIÓN" numFmtId="0">
      <sharedItems/>
    </cacheField>
    <cacheField name="PROGRAMA" numFmtId="0">
      <sharedItems count="2">
        <s v="SISTEMA_DE_TRANSPORTE_PUBLICO_EFICIENTE"/>
        <s v="FORTALECIMIENTO_EMPRESARIAL"/>
      </sharedItems>
    </cacheField>
    <cacheField name="PROYECTO" numFmtId="0">
      <sharedItems count="4">
        <s v="PROYECTO_3_OPERACIÓN_DE_LOS_CORREDORES_DEL_SISTEMA_METROPOLITANO_DE_TRANSPORTE_PÚBLICO"/>
        <s v="PROYECTO_2_GESTION_DEL_TALENTO_HUMANO"/>
        <s v="PROYECTO_1_GESTION_ADMINISTRATIVA"/>
        <s v="PROYECTO_4_MODERNIZACIÓN_DEL_SISTEMA_DE_TRANSPORTE_PÚBLICO_METROPOLITANO_DE_PASAJEROS"/>
      </sharedItems>
    </cacheField>
    <cacheField name="PRODUCTO" numFmtId="0">
      <sharedItems count="8">
        <s v="INFRAESTRUCTURA_DEL_SISTEMA_DE_TRANSPORTE_FORTALECIDA"/>
        <s v="OPERACIÓN_DEL_SISTEMA_INTEGRADO_DE_TRANSPORTE_PÚBLICO"/>
        <s v="PROCESOS_POR_LIQUIDAR_AÑOS_ANTERIORES"/>
        <s v="PROGRAMA_DE_BIENESTAR_LABORAL_DEL_PERSONAL_IMPLEMENTADO"/>
        <s v="OPERACIÓN_Y_FUNCIONAMIENTO_ADMINISTRATIVO_DE_LA_EMPRESA"/>
        <s v="INFRAESTRUCTURA_TECNOLÓGICA_OPERANDO_Y_EN_FUNCIONAMIENTO"/>
        <s v="IMPLEMENTAR_UNIDADES_DE_TRANSPORTE_MASIVO_DE_PASAJEROS_CON_TECNOLOGIA_ELECTRICA"/>
        <s v="IMPLEMENTACION_DEL_SISTEMA_INTEGRADO_DE_RECAUDO"/>
      </sharedItems>
    </cacheField>
    <cacheField name="ACTIVIDAD" numFmtId="0">
      <sharedItems count="17">
        <s v="MANTENIMIENTO DE INFRAESTRUCTURA ADMINISTRADA POR LA EPMTPQ"/>
        <s v="SERVICIO DE TRANSPORTE DE ALIMENTADORES"/>
        <s v="FINALIZAR LAS ACTIVIDADES PENDIENTES (ARRASTRES 2021)"/>
        <s v="SERVICIOS COMPLEMENTARIOS PARA EL FUNCIONAMIENTO DEL SITP"/>
        <s v="SEGURIDAD, SALUD OCUPACIONAL Y AMBIENTE "/>
        <s v="GESTIÓN DEL ÁREA COMUNICACIÓN"/>
        <s v="BRINDAR UN SERVICIO TECNOLÓGICO INFORMÁTICO OPORTUNO"/>
        <s v="MANTENIMIENTO PREVENTIVO Y CORRECTIVO DE LOS BUSES: ARTICULADOS, BIARTICULADOS, TROLEBUSES Y POOL LIVIANO"/>
        <s v="GESTIÓN DEL ÁREA ADMINISTRATIVA"/>
        <s v="GESTIÓN DE ADMINISTRACIÓN DE TALENTO HUMANO"/>
        <s v="EJECUTAR PROCESOS POR DESVINCULACIÓN"/>
        <s v="NÓMINA"/>
        <s v="MEDICINA PREVENTIVA Y SALUD OCUPACIONAL"/>
        <s v="PRESTACIÓN DE SERVICIOS AL PERSONAL"/>
        <s v="GESTIÓN DEL ÁREA FINANCIERA"/>
        <s v="PUESTA EN MARCHA DE UNIDADES CERO EMISIONES 100% ELÉCTRICAS"/>
        <s v="IMPLEMENTACION_DEL_SISTEMA_INTEGRADO_DE_RECAUDO"/>
      </sharedItems>
    </cacheField>
    <cacheField name="PAC " numFmtId="0">
      <sharedItems containsBlank="1"/>
    </cacheField>
    <cacheField name="CPC" numFmtId="0">
      <sharedItems containsString="0" containsBlank="1" containsNumber="1" containsInteger="1" minValue="42950001" maxValue="882190014"/>
    </cacheField>
    <cacheField name="TIPO DE PROCEDIMIENTO" numFmtId="0">
      <sharedItems containsBlank="1"/>
    </cacheField>
    <cacheField name="TIPO DE COMPRA" numFmtId="0">
      <sharedItems containsBlank="1"/>
    </cacheField>
    <cacheField name="MES DE COMPRA" numFmtId="0">
      <sharedItems containsBlank="1"/>
    </cacheField>
    <cacheField name="TAREA" numFmtId="0">
      <sharedItems/>
    </cacheField>
    <cacheField name="CODIFICADO INICIAL" numFmtId="164">
      <sharedItems containsSemiMixedTypes="0" containsString="0" containsNumber="1" minValue="0" maxValue="13330748.040000064"/>
    </cacheField>
    <cacheField name="GRUPO DE GASTO" numFmtId="164">
      <sharedItems/>
    </cacheField>
    <cacheField name="PARTIDA PRESUPUESTARIA" numFmtId="164">
      <sharedItems count="71">
        <s v="730811 Insumos, Materiales Y Suministros Para Construcción , Electricidad ,Plomería ,Carpintería ,Señalización Vial ,Navegación , Contra Incendios Y Placas"/>
        <s v="730402 Edificios, Locales, Residencias Y Cableado Estructurado (Mantenimiento, Reparación E Instalación)"/>
        <s v="730505 Vehículos (Arrendamiento)"/>
        <s v="730208 SERVICIO DE SEGURIDAD Y VIGILANCIA"/>
        <s v="730803 COMBUSTIBLES Y LUBRICANTES"/>
        <s v="730209 SERVICIOS DE ASEO, LAVADO DE VESTIMENTA DE TRABAJO, FUMIGACIÓN, DESINFECCIÓN, LIMPIEZA DE INSTALACIONES, MANEJO DE DESECHOS CONTAMINADOS, RECUPERACIÓN Y CLASIFICACIÓN DE MATERIALES RECICLABLES."/>
        <s v="530209 SERVICIOS DE ASEO, LAVADO DE VESTIMENTA DE TRABAJO, FUMIGACIÓN, DESINFECCIÓN, LIMPIEZA DE INSTALACIONES, MANEJO DE DESECHOS CONTAMINADOS, RECUPERACIÓN Y CLASIFICACIÓN DE MATERIALES RECICLABLES"/>
        <s v="530241 SERVICIO DE MONITOREO DE LA INFORMACIÓN EN TELEVISIÓN, RADIO, PRENSA, MEDIOS ON-LINE Y OTROS"/>
        <s v="840107 Equipos Sistemas Y Paquetes Informáticos"/>
        <s v="531407 Equipos, Sistemas Y Paquetes Informáticos"/>
        <s v="530402 Edificios, Locales, Residencias Y Cableado Estructurado (Mantenimiento, Reparación E Instalación)"/>
        <s v="730813 REPUESTOS Y ACCESORIOS"/>
        <s v="730202 FLETES Y MANIOBRAS"/>
        <s v="530704 MANTENIMIENTO Y REPARACIÓN DE EQUIPOS Y SISTEMAS INFORMÁTICOS"/>
        <s v="570201 SEGUROS"/>
        <s v="730405 VEHÍCULOS (SERVICIO PARA MANTENIMIENTO Y REPARACIÓN)"/>
        <s v="730404 MAQUINARIAS Y EQUIPOS (INSTALACIÓN MANTENIMIENTO Y REPARACIÓN)"/>
        <s v="840104 MAQUINARIAS Y EQUIPOS"/>
        <s v="730607 SERVICIOS TÉCNICOS ESPECIALIZADOS EGRESOS POR SERVICIOS DE INSPECCIÓN TÉCNICA AGROPECUARIA Y OTROS ESPECIALIZADOS"/>
        <s v="730802 VESTUARIO, LENCERÍA, PRENDAS DE PROTECCIÓN Y ACCESORIOS PARA UNIFORMES DEL PERSONAL DE PROTECCIÓN, VIGILANCIA Y SEGURIDAD"/>
        <s v="530204 Edición,Impresión,Reproducción, Publicaciones, Suscripciones, Fotocopiado, Traducción, Empastado"/>
        <s v="570206 Costas Judiciales, Trámites Notariales, Legalización De Documentos Y Arreglos Extrajudiciales"/>
        <s v="530420 Instalación, Mantenimiento Y Reparación De Edificios, Locales Y Residencias De Propiedad De Las Entidades Públicas"/>
        <s v="530813 Repuestos Y Accesorios "/>
        <s v="530702 Arrendamiento Y Licencias De Uso De Paquetes Informáticos"/>
        <s v="530404 MAQUINARIAS Y EQUIPOS (INSTALACIÓN, MANTENIMIENTO Y REPARACIÓN)"/>
        <s v="530105 Telecomunicaciones"/>
        <s v="730420 INSTALACIÓN, MANTENIMIENTO Y REPARACIÓN DE EDIFICIOS, LOCALES Y RESIDENCIAS DE PROPIEDAD DE LAS ENTIDADES PÚBLICAS"/>
        <s v="840105 VEHÍCULOS"/>
        <s v="530612 Capacitación A Servidores Públicos"/>
        <s v="510709 Renuncia Voluntaria"/>
        <s v="510203 Decimotercer Sueldo"/>
        <s v="510204 Decimocuarto Sueldo"/>
        <s v="510304 Compensacion Por Transporte"/>
        <s v="510509 Horas Extraordinarias Y Suplementarias"/>
        <s v="510601 Aporte Patronal"/>
        <s v="510602 Fondo De Reserva"/>
        <s v="510106 Salarios Unificados"/>
        <s v="510105 Remuneraciones Unificadas"/>
        <s v="510401 Por Cargas Familiares"/>
        <s v="510408 Subsidio De Antigüedad"/>
        <s v="510306 Alimentación"/>
        <s v="510512 Subrogacion"/>
        <s v="510513 Encargos"/>
        <s v="530809 MEDICAMENTOS"/>
        <s v="530826 Dispositivos Médicos De Uso General"/>
        <s v="510706 Beneficio por Jubilación"/>
        <s v="530801 Alimentos Y Bebidas"/>
        <s v="530201 Transporte De Personal"/>
        <s v="530802 Vestuario, Lencería, Prendas De Protección Y Accesorios Para Uniformes Del Personal De Protección, Vigilancia Y Seguridad"/>
        <s v="530607 SERVICIOS TÉCNICOS ESPECIALIZADOS EGRESOS POR SERVICIOS DE INSPECCIÓN TÉCNICA AGROPECUARIA Y OTROS ESPECIALIZADOS"/>
        <s v="530203 Almacenamiento, Embalaje, Desembalaje, Envase, Desenvase Y Recarga De Extintores"/>
        <s v="530417 INFRAESTRUCTURA"/>
        <s v="530811 Insumos, Materiales Y Suministros Para Construcción , Electricidad ,Plomería ,Carpintería ,Señalización Vial ,Navegación , Contra Incendios Y Placas"/>
        <s v="530101 AGUA POTABLE"/>
        <s v="530803 COMBUSTIBLES Y LUBRICANTES"/>
        <s v="530804 MATERIALES DE OFICINA"/>
        <s v="840103 Mobiliario"/>
        <s v="570102 TASAS GENERALES, IMPUESTOS, CONTRIBUCIONES, PERMISOS, LICENCIAS Y PATENTES"/>
        <s v="530104 ENERGÍA ELÉCTRICA"/>
        <s v="530404 MAQUINARIAS Y EQUIPOS (INSTALACIÓN MANTENIMIENTO Y REPARACIÓN)"/>
        <s v="840105 Vehículos "/>
        <s v="530403 Mobiliarios (Instalación, mantenimiento y reparación)"/>
        <s v="530703 Arrendamiento y Licencias de Uso de Paquetes Informáticos"/>
        <s v="530405 Vehículos (Servicio Para Mantenimiento Y Reparación)"/>
        <s v="530602 Servicio De Auditoría"/>
        <s v="570203 Comisiones Bancarias"/>
        <s v="580101 A Entidades Del Presupuesto General Del Estado"/>
        <s v="730204 Edición,Impresión,Reproducción, Publicaciones, Suscripciones, Fotocopiado, Traducción, Empastado"/>
        <s v="730804 Materiales De Oficina"/>
        <s v="730703 ARRENDAMIENTO DE EQUIPOS INFORMÁTICOS "/>
      </sharedItems>
    </cacheField>
    <cacheField name="FINANCIAMIENTO" numFmtId="164">
      <sharedItems count="2">
        <s v="MUNICIPALES"/>
        <s v="PROPIOS"/>
      </sharedItems>
    </cacheField>
    <cacheField name="MES 1" numFmtId="0">
      <sharedItems containsBlank="1" count="2">
        <m/>
        <s v="X"/>
      </sharedItems>
    </cacheField>
    <cacheField name="MES 2" numFmtId="0">
      <sharedItems containsBlank="1" count="2">
        <m/>
        <s v="X"/>
      </sharedItems>
    </cacheField>
    <cacheField name="MES 3" numFmtId="0">
      <sharedItems containsBlank="1" count="2">
        <m/>
        <s v="X"/>
      </sharedItems>
    </cacheField>
    <cacheField name="MES 4" numFmtId="0">
      <sharedItems containsBlank="1" count="2">
        <m/>
        <s v="X"/>
      </sharedItems>
    </cacheField>
    <cacheField name="MES 5" numFmtId="0">
      <sharedItems containsBlank="1" count="2">
        <s v="X"/>
        <m/>
      </sharedItems>
    </cacheField>
    <cacheField name="MES 6" numFmtId="0">
      <sharedItems containsBlank="1" count="2">
        <s v="X"/>
        <m/>
      </sharedItems>
    </cacheField>
    <cacheField name="MES 7" numFmtId="0">
      <sharedItems containsBlank="1" count="2">
        <m/>
        <s v="X"/>
      </sharedItems>
    </cacheField>
    <cacheField name="MES 8" numFmtId="0">
      <sharedItems containsBlank="1" count="2">
        <m/>
        <s v="X"/>
      </sharedItems>
    </cacheField>
    <cacheField name="MES 9" numFmtId="0">
      <sharedItems containsBlank="1" count="2">
        <m/>
        <s v="X"/>
      </sharedItems>
    </cacheField>
    <cacheField name="MES 10" numFmtId="0">
      <sharedItems containsBlank="1" count="2">
        <m/>
        <s v="X"/>
      </sharedItems>
    </cacheField>
    <cacheField name="MES 11" numFmtId="0">
      <sharedItems containsBlank="1" count="2">
        <m/>
        <s v="X"/>
      </sharedItems>
    </cacheField>
    <cacheField name="MES 12" numFmtId="0">
      <sharedItems containsBlank="1" count="2">
        <m/>
        <s v="X"/>
      </sharedItems>
    </cacheField>
    <cacheField name="CONTADOR DE MESES" numFmtId="0">
      <sharedItems containsSemiMixedTypes="0" containsString="0" containsNumber="1" containsInteger="1" minValue="1" maxValue="12"/>
    </cacheField>
    <cacheField name="ENERO" numFmtId="164">
      <sharedItems containsSemiMixedTypes="0" containsString="0" containsNumber="1" minValue="0" maxValue="1110895.6700000053"/>
    </cacheField>
    <cacheField name="FEBRERO" numFmtId="164">
      <sharedItems containsSemiMixedTypes="0" containsString="0" containsNumber="1" minValue="0" maxValue="1110895.6700000053"/>
    </cacheField>
    <cacheField name="MARZO" numFmtId="164">
      <sharedItems containsSemiMixedTypes="0" containsString="0" containsNumber="1" minValue="0" maxValue="1110895.6700000053"/>
    </cacheField>
    <cacheField name="ABRIL" numFmtId="164">
      <sharedItems containsSemiMixedTypes="0" containsString="0" containsNumber="1" minValue="0" maxValue="1260000"/>
    </cacheField>
    <cacheField name="MAYO" numFmtId="164">
      <sharedItems containsSemiMixedTypes="0" containsString="0" containsNumber="1" minValue="0" maxValue="1110895.6700000053"/>
    </cacheField>
    <cacheField name="JUNIO" numFmtId="164">
      <sharedItems containsSemiMixedTypes="0" containsString="0" containsNumber="1" minValue="0" maxValue="1365272.420714285"/>
    </cacheField>
    <cacheField name="JULIO" numFmtId="164">
      <sharedItems containsSemiMixedTypes="0" containsString="0" containsNumber="1" minValue="0" maxValue="1110895.6700000053"/>
    </cacheField>
    <cacheField name="AGOSTO" numFmtId="164">
      <sharedItems containsSemiMixedTypes="0" containsString="0" containsNumber="1" minValue="0" maxValue="1110895.6700000053"/>
    </cacheField>
    <cacheField name="SEPTIEMBRE" numFmtId="164">
      <sharedItems containsSemiMixedTypes="0" containsString="0" containsNumber="1" minValue="0" maxValue="1110895.6700000053"/>
    </cacheField>
    <cacheField name="OCTUBRE" numFmtId="164">
      <sharedItems containsSemiMixedTypes="0" containsString="0" containsNumber="1" minValue="0" maxValue="1800000"/>
    </cacheField>
    <cacheField name="NOVIEMBRE" numFmtId="164">
      <sharedItems containsSemiMixedTypes="0" containsString="0" containsNumber="1" minValue="0" maxValue="1110895.6700000053"/>
    </cacheField>
    <cacheField name="DICIEMBRE" numFmtId="164">
      <sharedItems containsSemiMixedTypes="0" containsString="0" containsNumber="1" minValue="0" maxValue="1260000"/>
    </cacheField>
    <cacheField name="SUMA" numFmtId="164">
      <sharedItems containsSemiMixedTypes="0" containsString="0" containsNumber="1" minValue="0" maxValue="13330748.040000064"/>
    </cacheField>
    <cacheField name="VERIFICADOR"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CELO PAZMIÑO" refreshedDate="44522.361394907406" createdVersion="7" refreshedVersion="7" minRefreshableVersion="3" recordCount="307" xr:uid="{51CCDC21-23E9-4C2D-960D-5E7796AB3F47}">
  <cacheSource type="worksheet">
    <worksheetSource ref="A2:BH309" sheet="POA 2022 10 NOV"/>
  </cacheSource>
  <cacheFields count="60">
    <cacheField name="NÚMERO" numFmtId="0">
      <sharedItems containsSemiMixedTypes="0" containsString="0" containsNumber="1" containsInteger="1" minValue="1" maxValue="307"/>
    </cacheField>
    <cacheField name="GERENCIA" numFmtId="0">
      <sharedItems/>
    </cacheField>
    <cacheField name="COORDINACIÓN" numFmtId="0">
      <sharedItems/>
    </cacheField>
    <cacheField name="OBJETIVO PND" numFmtId="0">
      <sharedItems/>
    </cacheField>
    <cacheField name="OBJETIVOS DEL PLAN DE DESARROLLO Y ORDENAMIENTO TERRITORIAL DEL DMQ" numFmtId="0">
      <sharedItems/>
    </cacheField>
    <cacheField name="PROGRAMA" numFmtId="0">
      <sharedItems/>
    </cacheField>
    <cacheField name="PROYECTO" numFmtId="0">
      <sharedItems count="4">
        <s v="PROYECTO_3_OPERACIÓN_DE_LOS_CORREDORES_DEL_SISTEMA_METROPOLITANO_DE_TRANSPORTE_PÚBLICO"/>
        <s v="PROYECTO_2_GESTION_DEL_TALENTO_HUMANO"/>
        <s v="PROYECTO_1_GESTION_ADMINISTRATIVA"/>
        <s v="PROYECTO_4_MODERNIZACIÓN_DEL_SISTEMA_DE_TRANSPORTE_PÚBLICO_METROPOLITANO_DE_PASAJEROS"/>
      </sharedItems>
    </cacheField>
    <cacheField name="INDICADOR" numFmtId="0">
      <sharedItems/>
    </cacheField>
    <cacheField name="META" numFmtId="0">
      <sharedItems/>
    </cacheField>
    <cacheField name="PRODUCTO" numFmtId="0">
      <sharedItems count="8">
        <s v="OPERACIÓN_DEL_SISTEMA_INTEGRADO_DE_TRANSPORTE_PÚBLICO"/>
        <s v="PROGRAMA_DE_BIENESTAR_LABORAL_DEL_PERSONAL_IMPLEMENTADO"/>
        <s v="OPERACIÓN_Y_FUNCIONAMIENTO_ADMINISTRATIVO_DE_LA_EMPRESA"/>
        <s v="INFRAESTRUCTURA_DEL_SISTEMA_DE_TRANSPORTE_FORTALECIDA"/>
        <s v="PROCESOS_POR_LIQUIDAR_AÑOS_ANTERIORES"/>
        <s v="IMPLEMENTAR_UNIDADES_DE_TRANSPORTE_MASIVO_DE_PASAJEROS_CON_TECNOLOGIA_ELECTRICA"/>
        <s v="INFRAESTRUCTURA_TECNOLÓGICA_OPERANDO_Y_EN_FUNCIONAMIENTO"/>
        <s v="IMPLEMENTACION_DEL_SISTEMA_INTEGRADO_DE_RECAUDO"/>
      </sharedItems>
    </cacheField>
    <cacheField name="ACTIVIDAD" numFmtId="0">
      <sharedItems count="17">
        <s v="SERVICIOS COMPLEMENTARIOS PARA EL FUNCIONAMIENTO DEL SITP"/>
        <s v="SEGURIDAD, SALUD OCUPACIONAL Y AMBIENTE "/>
        <s v="GESTIÓN DEL ÁREA ADMINISTRATIVA"/>
        <s v="GESTIÓN DE ADMINISTRACIÓN DE TALENTO HUMANO"/>
        <s v="EJECUTAR PROCESOS POR DESVINCULACIÓN"/>
        <s v="NÓMINA"/>
        <s v="MEDICINA PREVENTIVA Y SALUD OCUPACIONAL"/>
        <s v="PRESTACIÓN DE SERVICIOS AL PERSONAL"/>
        <s v="GESTIÓN DEL ÁREA FINANCIERA"/>
        <s v="MANTENIMIENTO DE INFRAESTRUCTURA ADMINISTRADA POR LA EPMTPQ"/>
        <s v="SERVICIO DE TRANSPORTE DE ALIMENTADORES"/>
        <s v="FINALIZAR LAS ACTIVIDADES PENDIENTES (ARRASTRES 2021)"/>
        <s v="PUESTA EN MARCHA DE UNIDADES CERO EMISIONES 100% ELÉCTRICAS"/>
        <s v="BRINDAR UN SERVICIO TECNOLÓGICO INFORMÁTICO OPORTUNO"/>
        <s v="IMPLEMENTACION_DEL_SISTEMA_INTEGRADO_DE_RECAUDO"/>
        <s v="GESTIÓN DEL ÁREA COMUNICACIÓN"/>
        <s v="MANTENIMIENTO PREVENTIVO Y CORRECTIVO DE LOS BUSES: ARTICULADOS, BIARTICULADOS, TROLEBUSES Y POOL LIVIANO"/>
      </sharedItems>
    </cacheField>
    <cacheField name="TAREA" numFmtId="0">
      <sharedItems/>
    </cacheField>
    <cacheField name="GRUPO DE GASTO" numFmtId="164">
      <sharedItems count="6">
        <s v="73 BIENES Y SERVICIO PARA INVERSIÓN"/>
        <s v="53 BIENES Y SERVICIOS DE CONSUMO"/>
        <s v="57 OTROS EGRESOS CORRIENTES"/>
        <s v="51 GASTOS EN PERSONAL"/>
        <s v="84 BIENES DE LARGA DURACIÓN"/>
        <s v="58 TRANSFERENCIA O DONACIONES CORRIENTES"/>
      </sharedItems>
    </cacheField>
    <cacheField name="ÍTEM PRESUPUESTARIO" numFmtId="164">
      <sharedItems count="66">
        <s v="730209 SERVICIOS DE ASEO, LAVADO DE VESTIMENTA DE TRABAJO, FUMIGACIÓN, DESINFECCIÓN, LIMPIEZA DE INSTALACIONES, MANEJO DE DESECHOS CONTAMINADOS, RECUPERACIÓN Y CLASIFICACIÓN DE MATERIALES RECICLABLES."/>
        <s v="730202 FLETES Y MANIOBRAS"/>
        <s v="530209 SERVICIOS DE ASEO, LAVADO DE VESTIMENTA DE TRABAJO, FUMIGACIÓN, DESINFECCIÓN, LIMPIEZA DE INSTALACIONES, MANEJO DE DESECHOS CONTAMINADOS, RECUPERACIÓN Y CLASIFICACIÓN DE MATERIALES RECICLABLES"/>
        <s v="570201 SEGUROS"/>
        <s v="530612 Capacitación A Servidores Públicos"/>
        <s v="510709 Renuncia Voluntaria"/>
        <s v="510203 Decimotercer Sueldo"/>
        <s v="510204 Decimocuarto Sueldo"/>
        <s v="510304 Compensacion Por Transporte"/>
        <s v="510509 Horas Extraordinarias Y Suplementarias"/>
        <s v="510601 Aporte Patronal"/>
        <s v="510602 Fondo De Reserva"/>
        <s v="510106 Salarios Unificados"/>
        <s v="510105 Remuneraciones Unificadas"/>
        <s v="510401 Por Cargas Familiares"/>
        <s v="510408 Subsidio De Antigüedad"/>
        <s v="510306 Alimentación"/>
        <s v="510512 Subrogacion"/>
        <s v="510513 Encargos"/>
        <s v="530809 MEDICAMENTOS"/>
        <s v="530826 Dispositivos Médicos De Uso General"/>
        <s v="510706 Beneficio por Jubilación"/>
        <s v="530801 Alimentos Y Bebidas"/>
        <s v="530201 Transporte De Personal"/>
        <s v="530802 Vestuario, Lencería, Prendas De Protección Y Accesorios Para Uniformes Del Personal De Protección, Vigilancia Y Seguridad"/>
        <s v="530607 SERVICIOS TÉCNICOS ESPECIALIZADOS EGRESOS POR SERVICIOS DE INSPECCIÓN TÉCNICA AGROPECUARIA Y OTROS ESPECIALIZADOS"/>
        <s v="840104 Maquinarias Y Equipos"/>
        <s v="530203 Almacenamiento, Embalaje, Desembalaje, Envase, Desenvase Y Recarga De Extintores"/>
        <s v="530417 INFRAESTRUCTURA"/>
        <s v="531407 Equipos, Sistemas Y Paquetes Informáticos"/>
        <s v="530811 Insumos, Materiales Y Suministros Para Construcción , Electricidad ,Plomería ,Carpintería ,Señalización Vial ,Navegación , Contra Incendios Y Placas"/>
        <s v="530101 AGUA POTABLE"/>
        <s v="530105 TELECOMUNICACIONES"/>
        <s v="530204 Edición,Impresión,Reproducción, Publicaciones, Suscripciones, Fotocopiado, Traducción, Empastado"/>
        <s v="530803 COMBUSTIBLES Y LUBRICANTES"/>
        <s v="530804 MATERIALES DE OFICINA"/>
        <s v="570102 TASAS GENERALES, IMPUESTOS, CONTRIBUCIONES, PERMISOS, LICENCIAS Y PATENTES"/>
        <s v="530104 ENERGÍA ELÉCTRICA"/>
        <s v="530404 MAQUINARIAS Y EQUIPOS (INSTALACIÓN, MANTENIMIENTO Y REPARACIÓN)"/>
        <s v="840107 Equipos Sistemas Y Paquetes Informáticos"/>
        <s v="730804 Materiales De Oficina"/>
        <s v="530405 Vehículos (Servicio Para Mantenimiento Y Reparación)"/>
        <s v="530602 Servicio De Auditoría"/>
        <s v="530813 Repuestos Y Accesorios "/>
        <s v="570203 Comisiones Bancarias"/>
        <s v="580101 A Entidades Del Presupuesto General Del Estado"/>
        <s v="730208 Servicio De Seguridad Y Vigilancia"/>
        <s v="730803 COMBUSTIBLES Y LUBRICANTES"/>
        <s v="730204 Edición,Impresión,Reproducción, Publicaciones, Suscripciones, Fotocopiado, Traducción, Empastado"/>
        <s v="730811 Insumos, Materiales Y Suministros Para Construcción , Electricidad ,Plomería ,Carpintería ,Señalización Vial ,Navegación , Contra Incendios Y Placas"/>
        <s v="730505 Vehículos (Arrendamiento)"/>
        <s v="730402 Edificios, Locales, Residencias Y Cableado Estructurado (Mantenimiento, Reparación E Instalación)"/>
        <s v="840105 VEHÍCULOS"/>
        <s v="730420 INSTALACIÓN, MANTENIMIENTO Y REPARACIÓN DE EDIFICIOS, LOCALES Y RESIDENCIAS DE PROPIEDAD DE LAS ENTIDADES PÚBLICAS"/>
        <s v="731407 Equipos, Sistemas Y Paquetes Informáticos"/>
        <s v="530702 Arrendamiento Y Licencias De Uso De Paquetes Informáticos"/>
        <s v="530704 Mantenimiento Y Reparación De Equipos Y Sistemas Informáticos"/>
        <s v="730813 REPUESTOS Y ACCESORIOS"/>
        <s v="730105 Telecomunicaciones"/>
        <s v="530420 INSTALACIÓN, MANTENIMIENTO Y REPARACIÓN DE EDIFICIOS, LOCALES Y RESIDENCIAS DE PROPIEDAD DE LAS ENTIDADES PÚBLICAS"/>
        <s v="730703 ARRENDAMIENTO DE EQUIPOS INFORMÁTICOS "/>
        <s v="530241 SERVICIO DE MONITOREO DE LA INFORMACIÓN EN TELEVISIÓN, RADIO, PRENSA, MEDIOS ON-LINE Y OTROS"/>
        <s v="570206 Costas Judiciales, Trámites Notariales, Legalización De Documentos Y Arreglos Extrajudiciales"/>
        <s v="730405 VEHÍCULOS (SERVICIO PARA MANTENIMIENTO Y REPARACIÓN)"/>
        <s v="730404 MAQUINARIAS Y EQUIPOS (INSTALACIÓN MANTENIMIENTO Y REPARACIÓN)"/>
        <s v="730607 SERVICIOS TÉCNICOS ESPECIALIZADOS EGRESOS POR SERVICIOS DE INSPECCIÓN TÉCNICA AGROPECUARIA Y OTROS ESPECIALIZADOS"/>
      </sharedItems>
    </cacheField>
    <cacheField name="CODIFICADO INICIAL" numFmtId="164">
      <sharedItems containsSemiMixedTypes="0" containsString="0" containsNumber="1" minValue="0" maxValue="13023937.439999999"/>
    </cacheField>
    <cacheField name="FINANCIAMIENTO" numFmtId="164">
      <sharedItems count="2">
        <s v="PROPIOS"/>
        <s v="MUNICIPALES"/>
      </sharedItems>
    </cacheField>
    <cacheField name="PAC" numFmtId="0">
      <sharedItems/>
    </cacheField>
    <cacheField name="CPC" numFmtId="0">
      <sharedItems containsBlank="1" containsMixedTypes="1" containsNumber="1" containsInteger="1" minValue="42950001" maxValue="38912013307"/>
    </cacheField>
    <cacheField name="TIPO DDE PROCEDIMIENTO" numFmtId="0">
      <sharedItems containsBlank="1"/>
    </cacheField>
    <cacheField name="TIPO DE COMPRA" numFmtId="0">
      <sharedItems containsBlank="1"/>
    </cacheField>
    <cacheField name="MES DE COMPRA" numFmtId="0">
      <sharedItems containsBlank="1"/>
    </cacheField>
    <cacheField name="ENE" numFmtId="0">
      <sharedItems containsBlank="1"/>
    </cacheField>
    <cacheField name="FEB" numFmtId="0">
      <sharedItems containsBlank="1"/>
    </cacheField>
    <cacheField name="MAR" numFmtId="0">
      <sharedItems containsBlank="1"/>
    </cacheField>
    <cacheField name="ABR" numFmtId="0">
      <sharedItems containsBlank="1"/>
    </cacheField>
    <cacheField name="MAY" numFmtId="0">
      <sharedItems containsBlank="1"/>
    </cacheField>
    <cacheField name="JUN" numFmtId="0">
      <sharedItems containsBlank="1"/>
    </cacheField>
    <cacheField name="JUL" numFmtId="0">
      <sharedItems containsBlank="1"/>
    </cacheField>
    <cacheField name="AGO" numFmtId="0">
      <sharedItems containsBlank="1"/>
    </cacheField>
    <cacheField name="SEP" numFmtId="0">
      <sharedItems containsBlank="1"/>
    </cacheField>
    <cacheField name="OCT" numFmtId="0">
      <sharedItems containsBlank="1"/>
    </cacheField>
    <cacheField name="NOV" numFmtId="0">
      <sharedItems containsBlank="1"/>
    </cacheField>
    <cacheField name="DIC" numFmtId="0">
      <sharedItems containsBlank="1"/>
    </cacheField>
    <cacheField name="MES 1" numFmtId="0">
      <sharedItems containsBlank="1"/>
    </cacheField>
    <cacheField name="MES 2" numFmtId="0">
      <sharedItems containsBlank="1"/>
    </cacheField>
    <cacheField name="MES 3" numFmtId="0">
      <sharedItems containsBlank="1"/>
    </cacheField>
    <cacheField name="MES 4" numFmtId="0">
      <sharedItems containsBlank="1"/>
    </cacheField>
    <cacheField name="MES 5" numFmtId="0">
      <sharedItems containsBlank="1"/>
    </cacheField>
    <cacheField name="MES 6" numFmtId="0">
      <sharedItems containsBlank="1"/>
    </cacheField>
    <cacheField name="MES 7" numFmtId="0">
      <sharedItems containsBlank="1"/>
    </cacheField>
    <cacheField name="MES 8" numFmtId="0">
      <sharedItems containsBlank="1"/>
    </cacheField>
    <cacheField name="MES 9" numFmtId="0">
      <sharedItems containsBlank="1"/>
    </cacheField>
    <cacheField name="MES 10" numFmtId="0">
      <sharedItems containsBlank="1"/>
    </cacheField>
    <cacheField name="MES 11" numFmtId="0">
      <sharedItems containsBlank="1"/>
    </cacheField>
    <cacheField name="MES 12" numFmtId="0">
      <sharedItems containsBlank="1"/>
    </cacheField>
    <cacheField name="CONTADOR" numFmtId="0">
      <sharedItems containsSemiMixedTypes="0" containsString="0" containsNumber="1" containsInteger="1" minValue="1" maxValue="12"/>
    </cacheField>
    <cacheField name="ENERO" numFmtId="164">
      <sharedItems containsSemiMixedTypes="0" containsString="0" containsNumber="1" minValue="0" maxValue="1085328.1199999999"/>
    </cacheField>
    <cacheField name="FEBRERO" numFmtId="164">
      <sharedItems containsSemiMixedTypes="0" containsString="0" containsNumber="1" minValue="0" maxValue="1085328.1199999999"/>
    </cacheField>
    <cacheField name="MARZO" numFmtId="164">
      <sharedItems containsSemiMixedTypes="0" containsString="0" containsNumber="1" minValue="0" maxValue="1085328.1199999999"/>
    </cacheField>
    <cacheField name="ABRIL" numFmtId="164">
      <sharedItems containsSemiMixedTypes="0" containsString="0" containsNumber="1" minValue="0" maxValue="3000000"/>
    </cacheField>
    <cacheField name="MAYO" numFmtId="164">
      <sharedItems containsSemiMixedTypes="0" containsString="0" containsNumber="1" minValue="0" maxValue="1085328.1199999999"/>
    </cacheField>
    <cacheField name="JUNIO" numFmtId="164">
      <sharedItems containsSemiMixedTypes="0" containsString="0" containsNumber="1" minValue="0" maxValue="2294252.46"/>
    </cacheField>
    <cacheField name="JULIO" numFmtId="164">
      <sharedItems containsSemiMixedTypes="0" containsString="0" containsNumber="1" minValue="0" maxValue="1085328.1199999999"/>
    </cacheField>
    <cacheField name="AGOSTO" numFmtId="164">
      <sharedItems containsSemiMixedTypes="0" containsString="0" containsNumber="1" minValue="0" maxValue="1085328.1199999999"/>
    </cacheField>
    <cacheField name="SEPTIEMBRE" numFmtId="164">
      <sharedItems containsSemiMixedTypes="0" containsString="0" containsNumber="1" minValue="0" maxValue="1085328.1199999999"/>
    </cacheField>
    <cacheField name="OCTUBRE" numFmtId="164">
      <sharedItems containsSemiMixedTypes="0" containsString="0" containsNumber="1" minValue="0" maxValue="3159572.2"/>
    </cacheField>
    <cacheField name="NOVIEMBRE" numFmtId="164">
      <sharedItems containsSemiMixedTypes="0" containsString="0" containsNumber="1" minValue="0" maxValue="1085328.1199999999"/>
    </cacheField>
    <cacheField name="DICIEMBRE" numFmtId="164">
      <sharedItems containsSemiMixedTypes="0" containsString="0" containsNumber="1" minValue="0" maxValue="3000000"/>
    </cacheField>
    <cacheField name="SUMA" numFmtId="164">
      <sharedItems containsSemiMixedTypes="0" containsString="0" containsNumber="1" minValue="0" maxValue="13023937.439999996"/>
    </cacheField>
    <cacheField name="VERIFICAR" numFmtId="16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7">
  <r>
    <n v="1"/>
    <s v="GERENCIA_DE_OPERACIONES"/>
    <s v="COORDINACIÓN DE INFRAESTRUCTURA EN TRANSPORTE"/>
    <x v="0"/>
    <x v="0"/>
    <x v="0"/>
    <x v="0"/>
    <s v="SI"/>
    <n v="429990835"/>
    <s v="Subasta Inversa Electrónica "/>
    <s v="BIEN"/>
    <s v="FEBRERO"/>
    <s v="Adquisicion de materiales de ferreteria"/>
    <n v="174625.89135523836"/>
    <s v="73 BIENES Y SERVICIO PARA INVERSIÓN"/>
    <x v="0"/>
    <x v="0"/>
    <m/>
    <m/>
    <m/>
    <m/>
    <s v="X"/>
    <s v="X"/>
    <m/>
    <m/>
    <m/>
    <m/>
    <m/>
    <m/>
    <n v="2"/>
    <n v="0"/>
    <n v="0"/>
    <n v="0"/>
    <n v="0"/>
    <n v="87312.94567761918"/>
    <n v="87312.94567761918"/>
    <n v="0"/>
    <n v="0"/>
    <n v="0"/>
    <n v="0"/>
    <n v="0"/>
    <n v="0"/>
    <n v="174625.89135523836"/>
    <b v="1"/>
  </r>
  <r>
    <n v="2"/>
    <s v="GERENCIA_DE_OPERACIONES"/>
    <s v="COORDINACIÓN DE INFRAESTRUCTURA EN TRANSPORTE"/>
    <x v="0"/>
    <x v="0"/>
    <x v="0"/>
    <x v="0"/>
    <s v="SI"/>
    <m/>
    <s v="Subasta Inversa Electrónica "/>
    <s v="SERVICIO"/>
    <s v="MARZO"/>
    <s v="Repotenciación y mejora operativa integral de la estación Capulí"/>
    <n v="319998.1071428571"/>
    <s v="73 BIENES Y SERVICIO PARA INVERSIÓN"/>
    <x v="1"/>
    <x v="0"/>
    <m/>
    <m/>
    <m/>
    <m/>
    <m/>
    <m/>
    <s v="X"/>
    <s v="X"/>
    <s v="X"/>
    <s v="X"/>
    <m/>
    <m/>
    <n v="4"/>
    <n v="0"/>
    <n v="0"/>
    <n v="0"/>
    <n v="0"/>
    <n v="0"/>
    <n v="0"/>
    <n v="79999.526785714275"/>
    <n v="79999.526785714275"/>
    <n v="79999.526785714275"/>
    <n v="79999.526785714275"/>
    <n v="0"/>
    <n v="0"/>
    <n v="319998.1071428571"/>
    <b v="1"/>
  </r>
  <r>
    <n v="3"/>
    <s v="GERENCIA_DE_OPERACIONES"/>
    <s v="COORDINACIÓN DE INFRAESTRUCTURA EN TRANSPORTE"/>
    <x v="0"/>
    <x v="0"/>
    <x v="0"/>
    <x v="0"/>
    <s v="SI"/>
    <m/>
    <s v="Subasta Inversa Electrónica "/>
    <s v="SERVICIO"/>
    <s v="MARZO"/>
    <s v="Repotenciación y mejora operativa integral de la estación Playon Marín "/>
    <n v="157460.34723214284"/>
    <s v="73 BIENES Y SERVICIO PARA INVERSIÓN"/>
    <x v="1"/>
    <x v="0"/>
    <m/>
    <m/>
    <m/>
    <m/>
    <m/>
    <m/>
    <s v="X"/>
    <s v="X"/>
    <s v="X"/>
    <s v="X"/>
    <m/>
    <m/>
    <n v="4"/>
    <n v="0"/>
    <n v="0"/>
    <n v="0"/>
    <n v="0"/>
    <n v="0"/>
    <n v="0"/>
    <n v="39365.08680803571"/>
    <n v="39365.08680803571"/>
    <n v="39365.08680803571"/>
    <n v="39365.08680803571"/>
    <n v="0"/>
    <n v="0"/>
    <n v="157460.34723214284"/>
    <b v="1"/>
  </r>
  <r>
    <n v="4"/>
    <s v="GERENCIA_DE_OPERACIONES"/>
    <s v="COORDINACIÓN DE INFRAESTRUCTURA EN TRANSPORTE"/>
    <x v="0"/>
    <x v="0"/>
    <x v="0"/>
    <x v="0"/>
    <s v="SI"/>
    <m/>
    <s v="Subasta Inversa Electrónica "/>
    <s v="SERVICIO"/>
    <s v="MARZO"/>
    <s v="Repotenciación y mejora operativa integral de la estación Marín Central"/>
    <n v="232142.85714285713"/>
    <s v="73 BIENES Y SERVICIO PARA INVERSIÓN"/>
    <x v="1"/>
    <x v="0"/>
    <m/>
    <m/>
    <m/>
    <m/>
    <m/>
    <m/>
    <s v="X"/>
    <s v="X"/>
    <s v="X"/>
    <s v="X"/>
    <m/>
    <m/>
    <n v="4"/>
    <n v="0"/>
    <n v="0"/>
    <n v="0"/>
    <n v="0"/>
    <n v="0"/>
    <n v="0"/>
    <n v="58035.714285714283"/>
    <n v="58035.714285714283"/>
    <n v="58035.714285714283"/>
    <n v="58035.714285714283"/>
    <n v="0"/>
    <n v="0"/>
    <n v="232142.85714285713"/>
    <b v="1"/>
  </r>
  <r>
    <n v="5"/>
    <s v="GERENCIA_DE_OPERACIONES"/>
    <s v="COORDINACIÓN DE INFRAESTRUCTURA EN TRANSPORTE"/>
    <x v="0"/>
    <x v="0"/>
    <x v="0"/>
    <x v="0"/>
    <s v="SI"/>
    <m/>
    <s v="Subasta Inversa Electrónica "/>
    <s v="SERVICIO"/>
    <s v="ABRIL"/>
    <s v="Adecuaciones para la instalación de sistemas contraincendios en estaciones "/>
    <n v="80357.142857142855"/>
    <s v="73 BIENES Y SERVICIO PARA INVERSIÓN"/>
    <x v="1"/>
    <x v="0"/>
    <m/>
    <m/>
    <m/>
    <m/>
    <m/>
    <m/>
    <s v="X"/>
    <s v="X"/>
    <s v="X"/>
    <s v="X"/>
    <m/>
    <m/>
    <n v="4"/>
    <n v="0"/>
    <n v="0"/>
    <n v="0"/>
    <n v="0"/>
    <n v="0"/>
    <n v="0"/>
    <n v="20089.285714285714"/>
    <n v="20089.285714285714"/>
    <n v="20089.285714285714"/>
    <n v="20089.285714285714"/>
    <n v="0"/>
    <n v="0"/>
    <n v="80357.142857142855"/>
    <b v="1"/>
  </r>
  <r>
    <n v="6"/>
    <s v="GERENCIA_DE_OPERACIONES"/>
    <s v="COORDINACIÓN DE INFRAESTRUCTURA EN TRANSPORTE"/>
    <x v="0"/>
    <x v="0"/>
    <x v="0"/>
    <x v="0"/>
    <s v="SI"/>
    <m/>
    <s v="Licitación "/>
    <s v="OBRA"/>
    <s v="MARZO"/>
    <s v="Adecuaciones paradas ecovía "/>
    <n v="1071428.5714285714"/>
    <s v="73 BIENES Y SERVICIO PARA INVERSIÓN"/>
    <x v="1"/>
    <x v="0"/>
    <m/>
    <m/>
    <m/>
    <m/>
    <m/>
    <m/>
    <s v="X"/>
    <s v="X"/>
    <s v="X"/>
    <s v="X"/>
    <m/>
    <m/>
    <n v="4"/>
    <n v="0"/>
    <n v="0"/>
    <n v="0"/>
    <n v="0"/>
    <n v="0"/>
    <n v="0"/>
    <n v="267857.14285714284"/>
    <n v="267857.14285714284"/>
    <n v="267857.14285714284"/>
    <n v="267857.14285714284"/>
    <n v="0"/>
    <n v="0"/>
    <n v="1071428.5714285714"/>
    <b v="1"/>
  </r>
  <r>
    <n v="7"/>
    <s v="GERENCIA_DE_OPERACIONES"/>
    <s v="COORDINACIÓN DE INFRAESTRUCTURA EN TRANSPORTE"/>
    <x v="0"/>
    <x v="0"/>
    <x v="0"/>
    <x v="0"/>
    <s v="SI"/>
    <m/>
    <s v="Cotización"/>
    <s v="OBRA"/>
    <s v="MARZO"/>
    <s v="Adecuaciones paradas Sur Oriental "/>
    <n v="999999.99857142835"/>
    <s v="73 BIENES Y SERVICIO PARA INVERSIÓN"/>
    <x v="1"/>
    <x v="0"/>
    <m/>
    <m/>
    <m/>
    <m/>
    <m/>
    <m/>
    <s v="X"/>
    <s v="X"/>
    <s v="X"/>
    <s v="X"/>
    <m/>
    <m/>
    <n v="4"/>
    <n v="0"/>
    <n v="0"/>
    <n v="0"/>
    <n v="0"/>
    <n v="0"/>
    <n v="0"/>
    <n v="249999.99964285709"/>
    <n v="249999.99964285709"/>
    <n v="249999.99964285709"/>
    <n v="249999.99964285709"/>
    <n v="0"/>
    <n v="0"/>
    <n v="999999.99857142835"/>
    <b v="1"/>
  </r>
  <r>
    <n v="8"/>
    <s v="GERENCIA_DE_OPERACIONES"/>
    <s v="COORDINACIÓN DE GESTIÓN DEL SISTEMA INTEGRADO DE TRANSPORTE SAE"/>
    <x v="0"/>
    <x v="0"/>
    <x v="1"/>
    <x v="1"/>
    <s v="NO"/>
    <m/>
    <m/>
    <m/>
    <m/>
    <s v="Prestación de servicio de alimentadores para la ruta 6 de julio - terminal río coca"/>
    <n v="311068.82127999997"/>
    <s v="73 BIENES Y SERVICIO PARA INVERSIÓN"/>
    <x v="2"/>
    <x v="0"/>
    <m/>
    <s v="X"/>
    <s v="X"/>
    <s v="X"/>
    <s v="X"/>
    <s v="X"/>
    <s v="X"/>
    <s v="X"/>
    <s v="X"/>
    <s v="X"/>
    <s v="X"/>
    <s v="X"/>
    <n v="11"/>
    <n v="0"/>
    <n v="28278.983752727272"/>
    <n v="28278.983752727272"/>
    <n v="28278.983752727272"/>
    <n v="28278.983752727272"/>
    <n v="28278.983752727272"/>
    <n v="28278.983752727272"/>
    <n v="28278.983752727272"/>
    <n v="28278.983752727272"/>
    <n v="28278.983752727272"/>
    <n v="28278.983752727272"/>
    <n v="28278.983752727272"/>
    <n v="311068.82127999997"/>
    <b v="1"/>
  </r>
  <r>
    <n v="9"/>
    <s v="GERENCIA_DE_OPERACIONES"/>
    <s v="COORDINACIÓN DE GESTIÓN DEL SISTEMA INTEGRADO DE TRANSPORTE SAE"/>
    <x v="0"/>
    <x v="0"/>
    <x v="1"/>
    <x v="1"/>
    <s v="NO"/>
    <m/>
    <m/>
    <m/>
    <m/>
    <s v="Prestación de servicio de alimentadores para la ruta agua clara – terminal río coca"/>
    <n v="430571.96"/>
    <s v="73 BIENES Y SERVICIO PARA INVERSIÓN"/>
    <x v="2"/>
    <x v="0"/>
    <m/>
    <s v="X"/>
    <s v="X"/>
    <s v="X"/>
    <s v="X"/>
    <s v="X"/>
    <s v="X"/>
    <s v="X"/>
    <s v="X"/>
    <s v="X"/>
    <s v="X"/>
    <s v="X"/>
    <n v="11"/>
    <n v="0"/>
    <n v="39142.905454545456"/>
    <n v="39142.905454545456"/>
    <n v="39142.905454545456"/>
    <n v="39142.905454545456"/>
    <n v="39142.905454545456"/>
    <n v="39142.905454545456"/>
    <n v="39142.905454545456"/>
    <n v="39142.905454545456"/>
    <n v="39142.905454545456"/>
    <n v="39142.905454545456"/>
    <n v="39142.905454545456"/>
    <n v="430571.96"/>
    <b v="1"/>
  </r>
  <r>
    <n v="10"/>
    <s v="GERENCIA_DE_OPERACIONES"/>
    <s v="COORDINACIÓN DE GESTIÓN DEL SISTEMA INTEGRADO DE TRANSPORTE SAE"/>
    <x v="0"/>
    <x v="0"/>
    <x v="1"/>
    <x v="1"/>
    <s v="NO"/>
    <m/>
    <m/>
    <m/>
    <m/>
    <s v="Prestación de servicio de alimentadores para la ruta  Argelia – terminal el Recreo"/>
    <n v="396392.52480000001"/>
    <s v="73 BIENES Y SERVICIO PARA INVERSIÓN"/>
    <x v="2"/>
    <x v="0"/>
    <m/>
    <s v="X"/>
    <s v="X"/>
    <s v="X"/>
    <s v="X"/>
    <s v="X"/>
    <s v="X"/>
    <s v="X"/>
    <s v="X"/>
    <s v="X"/>
    <s v="X"/>
    <s v="X"/>
    <n v="11"/>
    <n v="0"/>
    <n v="36035.684072727272"/>
    <n v="36035.684072727272"/>
    <n v="36035.684072727272"/>
    <n v="36035.684072727272"/>
    <n v="36035.684072727272"/>
    <n v="36035.684072727272"/>
    <n v="36035.684072727272"/>
    <n v="36035.684072727272"/>
    <n v="36035.684072727272"/>
    <n v="36035.684072727272"/>
    <n v="36035.684072727272"/>
    <n v="396392.52480000001"/>
    <b v="1"/>
  </r>
  <r>
    <n v="11"/>
    <s v="GERENCIA_DE_OPERACIONES"/>
    <s v="COORDINACIÓN DE GESTIÓN DEL SISTEMA INTEGRADO DE TRANSPORTE SAE"/>
    <x v="0"/>
    <x v="0"/>
    <x v="1"/>
    <x v="1"/>
    <s v="NO"/>
    <m/>
    <m/>
    <m/>
    <m/>
    <s v="Prestación de servicio de alimentadores para la ruta Cabuyal - calderón"/>
    <n v="308906.05859999999"/>
    <s v="73 BIENES Y SERVICIO PARA INVERSIÓN"/>
    <x v="2"/>
    <x v="0"/>
    <m/>
    <s v="X"/>
    <s v="X"/>
    <s v="X"/>
    <s v="X"/>
    <s v="X"/>
    <s v="X"/>
    <s v="X"/>
    <s v="X"/>
    <s v="X"/>
    <s v="X"/>
    <s v="X"/>
    <n v="11"/>
    <n v="0"/>
    <n v="28082.368963636363"/>
    <n v="28082.368963636363"/>
    <n v="28082.368963636363"/>
    <n v="28082.368963636363"/>
    <n v="28082.368963636363"/>
    <n v="28082.368963636363"/>
    <n v="28082.368963636363"/>
    <n v="28082.368963636363"/>
    <n v="28082.368963636363"/>
    <n v="28082.368963636363"/>
    <n v="28082.368963636363"/>
    <n v="308906.05859999999"/>
    <b v="1"/>
  </r>
  <r>
    <n v="12"/>
    <s v="GERENCIA_DE_OPERACIONES"/>
    <s v="COORDINACIÓN DE GESTIÓN DEL SISTEMA INTEGRADO DE TRANSPORTE SAE"/>
    <x v="0"/>
    <x v="0"/>
    <x v="1"/>
    <x v="1"/>
    <s v="NO"/>
    <m/>
    <m/>
    <m/>
    <m/>
    <s v="Prestación de servicio de alimentadores para la ruta -Carapungo - Eloy Alfaro - terminal río coca"/>
    <n v="550402.97200000007"/>
    <s v="73 BIENES Y SERVICIO PARA INVERSIÓN"/>
    <x v="2"/>
    <x v="0"/>
    <m/>
    <s v="X"/>
    <s v="X"/>
    <s v="X"/>
    <s v="X"/>
    <s v="X"/>
    <s v="X"/>
    <s v="X"/>
    <s v="X"/>
    <s v="X"/>
    <s v="X"/>
    <s v="X"/>
    <n v="11"/>
    <n v="0"/>
    <n v="50036.633818181821"/>
    <n v="50036.633818181821"/>
    <n v="50036.633818181821"/>
    <n v="50036.633818181821"/>
    <n v="50036.633818181821"/>
    <n v="50036.633818181821"/>
    <n v="50036.633818181821"/>
    <n v="50036.633818181821"/>
    <n v="50036.633818181821"/>
    <n v="50036.633818181821"/>
    <n v="50036.633818181821"/>
    <n v="550402.97200000007"/>
    <b v="1"/>
  </r>
  <r>
    <n v="13"/>
    <s v="GERENCIA_DE_OPERACIONES"/>
    <s v="COORDINACIÓN DE GESTIÓN DEL SISTEMA INTEGRADO DE TRANSPORTE SAE"/>
    <x v="0"/>
    <x v="0"/>
    <x v="1"/>
    <x v="1"/>
    <s v="NO"/>
    <m/>
    <m/>
    <m/>
    <m/>
    <s v="Prestación de servicio de alimentadores para la ruta Carapungo - simón bolívar - terminal río coca"/>
    <n v="621338.92800000007"/>
    <s v="73 BIENES Y SERVICIO PARA INVERSIÓN"/>
    <x v="2"/>
    <x v="0"/>
    <m/>
    <s v="X"/>
    <s v="X"/>
    <s v="X"/>
    <s v="X"/>
    <s v="X"/>
    <s v="X"/>
    <s v="X"/>
    <s v="X"/>
    <s v="X"/>
    <s v="X"/>
    <s v="X"/>
    <n v="11"/>
    <n v="0"/>
    <n v="56485.357090909099"/>
    <n v="56485.357090909099"/>
    <n v="56485.357090909099"/>
    <n v="56485.357090909099"/>
    <n v="56485.357090909099"/>
    <n v="56485.357090909099"/>
    <n v="56485.357090909099"/>
    <n v="56485.357090909099"/>
    <n v="56485.357090909099"/>
    <n v="56485.357090909099"/>
    <n v="56485.357090909099"/>
    <n v="621338.92800000019"/>
    <b v="1"/>
  </r>
  <r>
    <n v="14"/>
    <s v="GERENCIA_DE_OPERACIONES"/>
    <s v="COORDINACIÓN DE GESTIÓN DEL SISTEMA INTEGRADO DE TRANSPORTE SAE"/>
    <x v="0"/>
    <x v="0"/>
    <x v="1"/>
    <x v="1"/>
    <s v="NO"/>
    <m/>
    <m/>
    <m/>
    <m/>
    <s v="Prestación de servicio de alimentadores para la ruta Caupicho – estación capulí"/>
    <n v="351076.45049999998"/>
    <s v="73 BIENES Y SERVICIO PARA INVERSIÓN"/>
    <x v="2"/>
    <x v="0"/>
    <m/>
    <s v="X"/>
    <s v="X"/>
    <s v="X"/>
    <s v="X"/>
    <s v="X"/>
    <s v="X"/>
    <s v="X"/>
    <s v="X"/>
    <s v="X"/>
    <s v="X"/>
    <s v="X"/>
    <n v="11"/>
    <n v="0"/>
    <n v="31916.040954545453"/>
    <n v="31916.040954545453"/>
    <n v="31916.040954545453"/>
    <n v="31916.040954545453"/>
    <n v="31916.040954545453"/>
    <n v="31916.040954545453"/>
    <n v="31916.040954545453"/>
    <n v="31916.040954545453"/>
    <n v="31916.040954545453"/>
    <n v="31916.040954545453"/>
    <n v="31916.040954545453"/>
    <n v="351076.45049999998"/>
    <b v="1"/>
  </r>
  <r>
    <n v="15"/>
    <s v="GERENCIA_DE_OPERACIONES"/>
    <s v="COORDINACIÓN DE GESTIÓN DEL SISTEMA INTEGRADO DE TRANSPORTE SAE"/>
    <x v="0"/>
    <x v="0"/>
    <x v="1"/>
    <x v="1"/>
    <s v="NO"/>
    <m/>
    <m/>
    <m/>
    <m/>
    <s v="Prestación de servicio de alimentadores para las rutas Chillogallo – terminal el Recreo"/>
    <n v="517419.97609999997"/>
    <s v="73 BIENES Y SERVICIO PARA INVERSIÓN"/>
    <x v="2"/>
    <x v="0"/>
    <m/>
    <s v="X"/>
    <s v="X"/>
    <s v="X"/>
    <s v="X"/>
    <s v="X"/>
    <s v="X"/>
    <s v="X"/>
    <s v="X"/>
    <s v="X"/>
    <s v="X"/>
    <s v="X"/>
    <n v="11"/>
    <n v="0"/>
    <n v="47038.17964545454"/>
    <n v="47038.17964545454"/>
    <n v="47038.17964545454"/>
    <n v="47038.17964545454"/>
    <n v="47038.17964545454"/>
    <n v="47038.17964545454"/>
    <n v="47038.17964545454"/>
    <n v="47038.17964545454"/>
    <n v="47038.17964545454"/>
    <n v="47038.17964545454"/>
    <n v="47038.17964545454"/>
    <n v="517419.97609999985"/>
    <b v="1"/>
  </r>
  <r>
    <n v="16"/>
    <s v="GERENCIA_DE_OPERACIONES"/>
    <s v="COORDINACIÓN DE GESTIÓN DEL SISTEMA INTEGRADO DE TRANSPORTE SAE"/>
    <x v="0"/>
    <x v="0"/>
    <x v="1"/>
    <x v="1"/>
    <s v="NO"/>
    <m/>
    <m/>
    <m/>
    <m/>
    <s v="Prestación de servicio de alimentadores para la ruta cisne - Zabala"/>
    <n v="463546.69200000004"/>
    <s v="73 BIENES Y SERVICIO PARA INVERSIÓN"/>
    <x v="2"/>
    <x v="0"/>
    <m/>
    <s v="X"/>
    <s v="X"/>
    <s v="X"/>
    <s v="X"/>
    <s v="X"/>
    <s v="X"/>
    <s v="X"/>
    <s v="X"/>
    <s v="X"/>
    <s v="X"/>
    <s v="X"/>
    <n v="11"/>
    <n v="0"/>
    <n v="42140.608363636369"/>
    <n v="42140.608363636369"/>
    <n v="42140.608363636369"/>
    <n v="42140.608363636369"/>
    <n v="42140.608363636369"/>
    <n v="42140.608363636369"/>
    <n v="42140.608363636369"/>
    <n v="42140.608363636369"/>
    <n v="42140.608363636369"/>
    <n v="42140.608363636369"/>
    <n v="42140.608363636369"/>
    <n v="463546.69200000004"/>
    <b v="1"/>
  </r>
  <r>
    <n v="17"/>
    <s v="GERENCIA_DE_OPERACIONES"/>
    <s v="COORDINACIÓN DE GESTIÓN DEL SISTEMA INTEGRADO DE TRANSPORTE SAE"/>
    <x v="0"/>
    <x v="0"/>
    <x v="1"/>
    <x v="1"/>
    <s v="NO"/>
    <m/>
    <m/>
    <m/>
    <m/>
    <s v="Prestación de servicio de alimentadores para la ruta comité del pueblo - la bota – terminal río coca"/>
    <n v="488902.90400000004"/>
    <s v="73 BIENES Y SERVICIO PARA INVERSIÓN"/>
    <x v="2"/>
    <x v="0"/>
    <m/>
    <s v="X"/>
    <s v="X"/>
    <s v="X"/>
    <s v="X"/>
    <s v="X"/>
    <s v="X"/>
    <s v="X"/>
    <s v="X"/>
    <s v="X"/>
    <s v="X"/>
    <s v="X"/>
    <n v="11"/>
    <n v="0"/>
    <n v="44445.718545454547"/>
    <n v="44445.718545454547"/>
    <n v="44445.718545454547"/>
    <n v="44445.718545454547"/>
    <n v="44445.718545454547"/>
    <n v="44445.718545454547"/>
    <n v="44445.718545454547"/>
    <n v="44445.718545454547"/>
    <n v="44445.718545454547"/>
    <n v="44445.718545454547"/>
    <n v="44445.718545454547"/>
    <n v="488902.90400000004"/>
    <b v="1"/>
  </r>
  <r>
    <n v="18"/>
    <s v="GERENCIA_DE_OPERACIONES"/>
    <s v="COORDINACIÓN DE GESTIÓN DEL SISTEMA INTEGRADO DE TRANSPORTE SAE"/>
    <x v="0"/>
    <x v="0"/>
    <x v="1"/>
    <x v="1"/>
    <s v="NO"/>
    <m/>
    <m/>
    <m/>
    <m/>
    <s v="Prestación de servicio de alimentadores para la ruta comité del pueblo - terminal labrador"/>
    <n v="681372.26299999992"/>
    <s v="73 BIENES Y SERVICIO PARA INVERSIÓN"/>
    <x v="2"/>
    <x v="0"/>
    <m/>
    <s v="X"/>
    <s v="X"/>
    <s v="X"/>
    <s v="X"/>
    <s v="X"/>
    <s v="X"/>
    <s v="X"/>
    <s v="X"/>
    <s v="X"/>
    <s v="X"/>
    <s v="X"/>
    <n v="11"/>
    <n v="0"/>
    <n v="61942.93299999999"/>
    <n v="61942.93299999999"/>
    <n v="61942.93299999999"/>
    <n v="61942.93299999999"/>
    <n v="61942.93299999999"/>
    <n v="61942.93299999999"/>
    <n v="61942.93299999999"/>
    <n v="61942.93299999999"/>
    <n v="61942.93299999999"/>
    <n v="61942.93299999999"/>
    <n v="61942.93299999999"/>
    <n v="681372.26299999969"/>
    <b v="1"/>
  </r>
  <r>
    <n v="19"/>
    <s v="GERENCIA_DE_OPERACIONES"/>
    <s v="COORDINACIÓN DE GESTIÓN DEL SISTEMA INTEGRADO DE TRANSPORTE SAE"/>
    <x v="0"/>
    <x v="0"/>
    <x v="1"/>
    <x v="1"/>
    <s v="NO"/>
    <m/>
    <m/>
    <m/>
    <m/>
    <s v="Prestación de servicio de alimentadores para la ruta Cotocollao - terminal labrador"/>
    <n v="557486.397"/>
    <s v="73 BIENES Y SERVICIO PARA INVERSIÓN"/>
    <x v="2"/>
    <x v="0"/>
    <m/>
    <s v="X"/>
    <s v="X"/>
    <s v="X"/>
    <s v="X"/>
    <s v="X"/>
    <s v="X"/>
    <s v="X"/>
    <s v="X"/>
    <s v="X"/>
    <s v="X"/>
    <s v="X"/>
    <n v="11"/>
    <n v="0"/>
    <n v="50680.581545454545"/>
    <n v="50680.581545454545"/>
    <n v="50680.581545454545"/>
    <n v="50680.581545454545"/>
    <n v="50680.581545454545"/>
    <n v="50680.581545454545"/>
    <n v="50680.581545454545"/>
    <n v="50680.581545454545"/>
    <n v="50680.581545454545"/>
    <n v="50680.581545454545"/>
    <n v="50680.581545454545"/>
    <n v="557486.39700000011"/>
    <b v="1"/>
  </r>
  <r>
    <n v="20"/>
    <s v="GERENCIA_DE_OPERACIONES"/>
    <s v="COORDINACIÓN DE GESTIÓN DEL SISTEMA INTEGRADO DE TRANSPORTE SAE"/>
    <x v="0"/>
    <x v="0"/>
    <x v="1"/>
    <x v="1"/>
    <s v="NO"/>
    <m/>
    <m/>
    <m/>
    <m/>
    <s v="Prestación de servicio de alimentadores para la ruta Cumbayá - terminal río coca"/>
    <n v="317377.04600000003"/>
    <s v="73 BIENES Y SERVICIO PARA INVERSIÓN"/>
    <x v="2"/>
    <x v="0"/>
    <m/>
    <s v="X"/>
    <s v="X"/>
    <s v="X"/>
    <s v="X"/>
    <s v="X"/>
    <s v="X"/>
    <s v="X"/>
    <s v="X"/>
    <s v="X"/>
    <s v="X"/>
    <s v="X"/>
    <n v="11"/>
    <n v="0"/>
    <n v="28852.458727272729"/>
    <n v="28852.458727272729"/>
    <n v="28852.458727272729"/>
    <n v="28852.458727272729"/>
    <n v="28852.458727272729"/>
    <n v="28852.458727272729"/>
    <n v="28852.458727272729"/>
    <n v="28852.458727272729"/>
    <n v="28852.458727272729"/>
    <n v="28852.458727272729"/>
    <n v="28852.458727272729"/>
    <n v="317377.04600000003"/>
    <b v="1"/>
  </r>
  <r>
    <n v="21"/>
    <s v="GERENCIA_DE_OPERACIONES"/>
    <s v="COORDINACIÓN DE GESTIÓN DEL SISTEMA INTEGRADO DE TRANSPORTE SAE"/>
    <x v="0"/>
    <x v="0"/>
    <x v="1"/>
    <x v="1"/>
    <s v="NO"/>
    <m/>
    <m/>
    <m/>
    <m/>
    <s v="Prestación  de servicio de alimentadores para la ruta  ferroviaria – terminal el Recreo"/>
    <n v="242188.87760000001"/>
    <s v="73 BIENES Y SERVICIO PARA INVERSIÓN"/>
    <x v="2"/>
    <x v="0"/>
    <m/>
    <s v="X"/>
    <s v="X"/>
    <s v="X"/>
    <s v="X"/>
    <s v="X"/>
    <s v="X"/>
    <s v="X"/>
    <s v="X"/>
    <s v="X"/>
    <s v="X"/>
    <s v="X"/>
    <n v="11"/>
    <n v="0"/>
    <n v="22017.17069090909"/>
    <n v="22017.17069090909"/>
    <n v="22017.17069090909"/>
    <n v="22017.17069090909"/>
    <n v="22017.17069090909"/>
    <n v="22017.17069090909"/>
    <n v="22017.17069090909"/>
    <n v="22017.17069090909"/>
    <n v="22017.17069090909"/>
    <n v="22017.17069090909"/>
    <n v="22017.17069090909"/>
    <n v="242188.87759999998"/>
    <b v="1"/>
  </r>
  <r>
    <n v="22"/>
    <s v="GERENCIA_DE_OPERACIONES"/>
    <s v="COORDINACIÓN DE GESTIÓN DEL SISTEMA INTEGRADO DE TRANSPORTE SAE"/>
    <x v="0"/>
    <x v="0"/>
    <x v="1"/>
    <x v="1"/>
    <s v="NO"/>
    <m/>
    <m/>
    <m/>
    <m/>
    <s v="Prestación de servicio de alimentadores para la ruta la forestal - Chimbacalle - estación multimodal la Magdalena"/>
    <n v="299368.71990000003"/>
    <s v="73 BIENES Y SERVICIO PARA INVERSIÓN"/>
    <x v="2"/>
    <x v="0"/>
    <m/>
    <s v="X"/>
    <s v="X"/>
    <s v="X"/>
    <s v="X"/>
    <s v="X"/>
    <s v="X"/>
    <s v="X"/>
    <s v="X"/>
    <s v="X"/>
    <s v="X"/>
    <s v="X"/>
    <n v="11"/>
    <n v="0"/>
    <n v="27215.338172727275"/>
    <n v="27215.338172727275"/>
    <n v="27215.338172727275"/>
    <n v="27215.338172727275"/>
    <n v="27215.338172727275"/>
    <n v="27215.338172727275"/>
    <n v="27215.338172727275"/>
    <n v="27215.338172727275"/>
    <n v="27215.338172727275"/>
    <n v="27215.338172727275"/>
    <n v="27215.338172727275"/>
    <n v="299368.71989999997"/>
    <b v="1"/>
  </r>
  <r>
    <n v="23"/>
    <s v="GERENCIA_DE_OPERACIONES"/>
    <s v="COORDINACIÓN DE GESTIÓN DEL SISTEMA INTEGRADO DE TRANSPORTE SAE"/>
    <x v="0"/>
    <x v="0"/>
    <x v="1"/>
    <x v="1"/>
    <s v="NO"/>
    <m/>
    <m/>
    <m/>
    <m/>
    <s v="Prestación de servicio de alimentadores para la ruta terminal sur Ecovía - terminal Quitumbe"/>
    <n v="243520.0992"/>
    <s v="73 BIENES Y SERVICIO PARA INVERSIÓN"/>
    <x v="2"/>
    <x v="0"/>
    <m/>
    <s v="X"/>
    <s v="X"/>
    <s v="X"/>
    <s v="X"/>
    <s v="X"/>
    <s v="X"/>
    <s v="X"/>
    <s v="X"/>
    <s v="X"/>
    <s v="X"/>
    <s v="X"/>
    <n v="11"/>
    <n v="0"/>
    <n v="22138.190836363636"/>
    <n v="22138.190836363636"/>
    <n v="22138.190836363636"/>
    <n v="22138.190836363636"/>
    <n v="22138.190836363636"/>
    <n v="22138.190836363636"/>
    <n v="22138.190836363636"/>
    <n v="22138.190836363636"/>
    <n v="22138.190836363636"/>
    <n v="22138.190836363636"/>
    <n v="22138.190836363636"/>
    <n v="243520.09920000006"/>
    <b v="1"/>
  </r>
  <r>
    <n v="24"/>
    <s v="GERENCIA_DE_OPERACIONES"/>
    <s v="COORDINACIÓN DE GESTIÓN DEL SISTEMA INTEGRADO DE TRANSPORTE SAE"/>
    <x v="0"/>
    <x v="0"/>
    <x v="1"/>
    <x v="1"/>
    <s v="NO"/>
    <m/>
    <m/>
    <m/>
    <m/>
    <s v="Prestación de servicio de alimentadores para la ruta héroes de Paquisha -  terminal sur Ecovía"/>
    <n v="243623.59460000001"/>
    <s v="73 BIENES Y SERVICIO PARA INVERSIÓN"/>
    <x v="2"/>
    <x v="0"/>
    <m/>
    <s v="X"/>
    <s v="X"/>
    <s v="X"/>
    <s v="X"/>
    <s v="X"/>
    <s v="X"/>
    <s v="X"/>
    <s v="X"/>
    <s v="X"/>
    <s v="X"/>
    <s v="X"/>
    <n v="11"/>
    <n v="0"/>
    <n v="22147.599509090909"/>
    <n v="22147.599509090909"/>
    <n v="22147.599509090909"/>
    <n v="22147.599509090909"/>
    <n v="22147.599509090909"/>
    <n v="22147.599509090909"/>
    <n v="22147.599509090909"/>
    <n v="22147.599509090909"/>
    <n v="22147.599509090909"/>
    <n v="22147.599509090909"/>
    <n v="22147.599509090909"/>
    <n v="243623.59460000001"/>
    <b v="1"/>
  </r>
  <r>
    <n v="25"/>
    <s v="GERENCIA_DE_OPERACIONES"/>
    <s v="COORDINACIÓN DE GESTIÓN DEL SISTEMA INTEGRADO DE TRANSPORTE SAE"/>
    <x v="0"/>
    <x v="0"/>
    <x v="1"/>
    <x v="1"/>
    <s v="NO"/>
    <m/>
    <m/>
    <m/>
    <m/>
    <s v="Prestación de servicio de alimentadores para la ruta Huarcay - girón - morán Valverde"/>
    <n v="243084.73680000001"/>
    <s v="73 BIENES Y SERVICIO PARA INVERSIÓN"/>
    <x v="2"/>
    <x v="0"/>
    <m/>
    <s v="X"/>
    <s v="X"/>
    <s v="X"/>
    <s v="X"/>
    <s v="X"/>
    <s v="X"/>
    <s v="X"/>
    <s v="X"/>
    <s v="X"/>
    <s v="X"/>
    <s v="X"/>
    <n v="11"/>
    <n v="0"/>
    <n v="22098.612436363637"/>
    <n v="22098.612436363637"/>
    <n v="22098.612436363637"/>
    <n v="22098.612436363637"/>
    <n v="22098.612436363637"/>
    <n v="22098.612436363637"/>
    <n v="22098.612436363637"/>
    <n v="22098.612436363637"/>
    <n v="22098.612436363637"/>
    <n v="22098.612436363637"/>
    <n v="22098.612436363637"/>
    <n v="243084.73680000007"/>
    <b v="1"/>
  </r>
  <r>
    <n v="26"/>
    <s v="GERENCIA_DE_OPERACIONES"/>
    <s v="COORDINACIÓN DE GESTIÓN DEL SISTEMA INTEGRADO DE TRANSPORTE SAE"/>
    <x v="0"/>
    <x v="0"/>
    <x v="1"/>
    <x v="1"/>
    <s v="NO"/>
    <m/>
    <m/>
    <m/>
    <m/>
    <s v="Prestación de servicio de alimentadores para la ruta Kennedy - edén - terminal labrador"/>
    <n v="257301.41399999999"/>
    <s v="73 BIENES Y SERVICIO PARA INVERSIÓN"/>
    <x v="2"/>
    <x v="0"/>
    <m/>
    <s v="X"/>
    <s v="X"/>
    <s v="X"/>
    <s v="X"/>
    <s v="X"/>
    <s v="X"/>
    <s v="X"/>
    <s v="X"/>
    <s v="X"/>
    <s v="X"/>
    <s v="X"/>
    <n v="11"/>
    <n v="0"/>
    <n v="23391.037636363635"/>
    <n v="23391.037636363635"/>
    <n v="23391.037636363635"/>
    <n v="23391.037636363635"/>
    <n v="23391.037636363635"/>
    <n v="23391.037636363635"/>
    <n v="23391.037636363635"/>
    <n v="23391.037636363635"/>
    <n v="23391.037636363635"/>
    <n v="23391.037636363635"/>
    <n v="23391.037636363635"/>
    <n v="257301.41400000005"/>
    <b v="1"/>
  </r>
  <r>
    <n v="27"/>
    <s v="GERENCIA_DE_OPERACIONES"/>
    <s v="COORDINACIÓN DE GESTIÓN DEL SISTEMA INTEGRADO DE TRANSPORTE SAE"/>
    <x v="0"/>
    <x v="0"/>
    <x v="1"/>
    <x v="1"/>
    <s v="NO"/>
    <m/>
    <m/>
    <m/>
    <m/>
    <s v="Prestación de servicio de alimentadores para la ruta la cocha – estación capulí"/>
    <n v="346226.21970000002"/>
    <s v="73 BIENES Y SERVICIO PARA INVERSIÓN"/>
    <x v="2"/>
    <x v="0"/>
    <m/>
    <s v="X"/>
    <s v="X"/>
    <s v="X"/>
    <s v="X"/>
    <s v="X"/>
    <s v="X"/>
    <s v="X"/>
    <s v="X"/>
    <s v="X"/>
    <s v="X"/>
    <s v="X"/>
    <n v="11"/>
    <n v="0"/>
    <n v="31475.110881818182"/>
    <n v="31475.110881818182"/>
    <n v="31475.110881818182"/>
    <n v="31475.110881818182"/>
    <n v="31475.110881818182"/>
    <n v="31475.110881818182"/>
    <n v="31475.110881818182"/>
    <n v="31475.110881818182"/>
    <n v="31475.110881818182"/>
    <n v="31475.110881818182"/>
    <n v="31475.110881818182"/>
    <n v="346226.2196999999"/>
    <b v="1"/>
  </r>
  <r>
    <n v="28"/>
    <s v="GERENCIA_DE_OPERACIONES"/>
    <s v="COORDINACIÓN DE GESTIÓN DEL SISTEMA INTEGRADO DE TRANSPORTE SAE"/>
    <x v="0"/>
    <x v="0"/>
    <x v="1"/>
    <x v="1"/>
    <s v="NO"/>
    <m/>
    <m/>
    <m/>
    <m/>
    <s v="Prestación de servicio de alimentadores para la ruta la joya - terminal sur Ecovía"/>
    <n v="205825.9374"/>
    <s v="73 BIENES Y SERVICIO PARA INVERSIÓN"/>
    <x v="2"/>
    <x v="0"/>
    <m/>
    <s v="X"/>
    <s v="X"/>
    <s v="X"/>
    <s v="X"/>
    <s v="X"/>
    <s v="X"/>
    <s v="X"/>
    <s v="X"/>
    <s v="X"/>
    <s v="X"/>
    <s v="X"/>
    <n v="11"/>
    <n v="0"/>
    <n v="18711.448854545455"/>
    <n v="18711.448854545455"/>
    <n v="18711.448854545455"/>
    <n v="18711.448854545455"/>
    <n v="18711.448854545455"/>
    <n v="18711.448854545455"/>
    <n v="18711.448854545455"/>
    <n v="18711.448854545455"/>
    <n v="18711.448854545455"/>
    <n v="18711.448854545455"/>
    <n v="18711.448854545455"/>
    <n v="205825.9374"/>
    <b v="1"/>
  </r>
  <r>
    <n v="29"/>
    <s v="GERENCIA_DE_OPERACIONES"/>
    <s v="COORDINACIÓN DE GESTIÓN DEL SISTEMA INTEGRADO DE TRANSPORTE SAE"/>
    <x v="0"/>
    <x v="0"/>
    <x v="1"/>
    <x v="1"/>
    <s v="NO"/>
    <m/>
    <m/>
    <m/>
    <m/>
    <s v="Prestación de servicio de alimentadores para la ruta la luz - terminal río coca"/>
    <n v="172681.516"/>
    <s v="73 BIENES Y SERVICIO PARA INVERSIÓN"/>
    <x v="2"/>
    <x v="0"/>
    <m/>
    <s v="X"/>
    <s v="X"/>
    <s v="X"/>
    <s v="X"/>
    <s v="X"/>
    <s v="X"/>
    <s v="X"/>
    <s v="X"/>
    <s v="X"/>
    <s v="X"/>
    <s v="X"/>
    <n v="11"/>
    <n v="0"/>
    <n v="15698.319636363636"/>
    <n v="15698.319636363636"/>
    <n v="15698.319636363636"/>
    <n v="15698.319636363636"/>
    <n v="15698.319636363636"/>
    <n v="15698.319636363636"/>
    <n v="15698.319636363636"/>
    <n v="15698.319636363636"/>
    <n v="15698.319636363636"/>
    <n v="15698.319636363636"/>
    <n v="15698.319636363636"/>
    <n v="172681.51599999997"/>
    <b v="1"/>
  </r>
  <r>
    <n v="30"/>
    <s v="GERENCIA_DE_OPERACIONES"/>
    <s v="COORDINACIÓN DE GESTIÓN DEL SISTEMA INTEGRADO DE TRANSPORTE SAE"/>
    <x v="0"/>
    <x v="0"/>
    <x v="1"/>
    <x v="1"/>
    <s v="NO"/>
    <m/>
    <m/>
    <m/>
    <m/>
    <s v="Prestación de servicio de alimentadores para la ruta el porvenir - la victoria - terminal sur Ecovía"/>
    <n v="193428.0036"/>
    <s v="73 BIENES Y SERVICIO PARA INVERSIÓN"/>
    <x v="2"/>
    <x v="0"/>
    <m/>
    <s v="X"/>
    <s v="X"/>
    <s v="X"/>
    <s v="X"/>
    <s v="X"/>
    <s v="X"/>
    <s v="X"/>
    <s v="X"/>
    <s v="X"/>
    <s v="X"/>
    <s v="X"/>
    <n v="11"/>
    <n v="0"/>
    <n v="17584.363963636362"/>
    <n v="17584.363963636362"/>
    <n v="17584.363963636362"/>
    <n v="17584.363963636362"/>
    <n v="17584.363963636362"/>
    <n v="17584.363963636362"/>
    <n v="17584.363963636362"/>
    <n v="17584.363963636362"/>
    <n v="17584.363963636362"/>
    <n v="17584.363963636362"/>
    <n v="17584.363963636362"/>
    <n v="193428.0036"/>
    <b v="1"/>
  </r>
  <r>
    <n v="31"/>
    <s v="GERENCIA_DE_OPERACIONES"/>
    <s v="COORDINACIÓN DE GESTIÓN DEL SISTEMA INTEGRADO DE TRANSPORTE SAE"/>
    <x v="0"/>
    <x v="0"/>
    <x v="1"/>
    <x v="1"/>
    <s v="NO"/>
    <m/>
    <m/>
    <m/>
    <m/>
    <s v="Prestación de servicio de alimentadores para la ruta laureles - terminal labrador"/>
    <n v="214417.84500000003"/>
    <s v="73 BIENES Y SERVICIO PARA INVERSIÓN"/>
    <x v="2"/>
    <x v="0"/>
    <m/>
    <s v="X"/>
    <s v="X"/>
    <s v="X"/>
    <s v="X"/>
    <s v="X"/>
    <s v="X"/>
    <s v="X"/>
    <s v="X"/>
    <s v="X"/>
    <s v="X"/>
    <s v="X"/>
    <n v="11"/>
    <n v="0"/>
    <n v="19492.531363636368"/>
    <n v="19492.531363636368"/>
    <n v="19492.531363636368"/>
    <n v="19492.531363636368"/>
    <n v="19492.531363636368"/>
    <n v="19492.531363636368"/>
    <n v="19492.531363636368"/>
    <n v="19492.531363636368"/>
    <n v="19492.531363636368"/>
    <n v="19492.531363636368"/>
    <n v="19492.531363636368"/>
    <n v="214417.84500000006"/>
    <b v="1"/>
  </r>
  <r>
    <n v="32"/>
    <s v="GERENCIA_DE_OPERACIONES"/>
    <s v="COORDINACIÓN DE GESTIÓN DEL SISTEMA INTEGRADO DE TRANSPORTE SAE"/>
    <x v="0"/>
    <x v="0"/>
    <x v="1"/>
    <x v="1"/>
    <s v="NO"/>
    <m/>
    <m/>
    <m/>
    <m/>
    <s v="Prestación de servicio de alimentadores para la ruta llano chico - terminal río coca"/>
    <n v="474880.12599999999"/>
    <s v="73 BIENES Y SERVICIO PARA INVERSIÓN"/>
    <x v="2"/>
    <x v="0"/>
    <m/>
    <s v="X"/>
    <s v="X"/>
    <s v="X"/>
    <s v="X"/>
    <s v="X"/>
    <s v="X"/>
    <s v="X"/>
    <s v="X"/>
    <s v="X"/>
    <s v="X"/>
    <s v="X"/>
    <n v="11"/>
    <n v="0"/>
    <n v="43170.920545454544"/>
    <n v="43170.920545454544"/>
    <n v="43170.920545454544"/>
    <n v="43170.920545454544"/>
    <n v="43170.920545454544"/>
    <n v="43170.920545454544"/>
    <n v="43170.920545454544"/>
    <n v="43170.920545454544"/>
    <n v="43170.920545454544"/>
    <n v="43170.920545454544"/>
    <n v="43170.920545454544"/>
    <n v="474880.12599999999"/>
    <b v="1"/>
  </r>
  <r>
    <n v="33"/>
    <s v="GERENCIA_DE_OPERACIONES"/>
    <s v="COORDINACIÓN DE GESTIÓN DEL SISTEMA INTEGRADO DE TRANSPORTE SAE"/>
    <x v="0"/>
    <x v="0"/>
    <x v="1"/>
    <x v="1"/>
    <s v="NO"/>
    <m/>
    <m/>
    <m/>
    <m/>
    <s v="Prestación de servicio de alimentadores para la ruta llano grande"/>
    <n v="406954.2513"/>
    <s v="73 BIENES Y SERVICIO PARA INVERSIÓN"/>
    <x v="2"/>
    <x v="0"/>
    <m/>
    <s v="X"/>
    <s v="X"/>
    <s v="X"/>
    <s v="X"/>
    <s v="X"/>
    <s v="X"/>
    <s v="X"/>
    <s v="X"/>
    <s v="X"/>
    <s v="X"/>
    <s v="X"/>
    <n v="11"/>
    <n v="0"/>
    <n v="36995.841027272727"/>
    <n v="36995.841027272727"/>
    <n v="36995.841027272727"/>
    <n v="36995.841027272727"/>
    <n v="36995.841027272727"/>
    <n v="36995.841027272727"/>
    <n v="36995.841027272727"/>
    <n v="36995.841027272727"/>
    <n v="36995.841027272727"/>
    <n v="36995.841027272727"/>
    <n v="36995.841027272727"/>
    <n v="406954.25130000006"/>
    <b v="1"/>
  </r>
  <r>
    <n v="34"/>
    <s v="GERENCIA_DE_OPERACIONES"/>
    <s v="COORDINACIÓN DE GESTIÓN DEL SISTEMA INTEGRADO DE TRANSPORTE SAE"/>
    <x v="0"/>
    <x v="0"/>
    <x v="1"/>
    <x v="1"/>
    <s v="NO"/>
    <m/>
    <m/>
    <m/>
    <m/>
    <s v="Prestación de servicio de alimentadores para la ruta ciudadela Lozada - terminal sur Ecovía"/>
    <n v="198568.24830000001"/>
    <s v="73 BIENES Y SERVICIO PARA INVERSIÓN"/>
    <x v="2"/>
    <x v="0"/>
    <m/>
    <s v="X"/>
    <s v="X"/>
    <s v="X"/>
    <s v="X"/>
    <s v="X"/>
    <s v="X"/>
    <s v="X"/>
    <s v="X"/>
    <s v="X"/>
    <s v="X"/>
    <s v="X"/>
    <n v="11"/>
    <n v="0"/>
    <n v="18051.658936363638"/>
    <n v="18051.658936363638"/>
    <n v="18051.658936363638"/>
    <n v="18051.658936363638"/>
    <n v="18051.658936363638"/>
    <n v="18051.658936363638"/>
    <n v="18051.658936363638"/>
    <n v="18051.658936363638"/>
    <n v="18051.658936363638"/>
    <n v="18051.658936363638"/>
    <n v="18051.658936363638"/>
    <n v="198568.24830000006"/>
    <b v="1"/>
  </r>
  <r>
    <n v="35"/>
    <s v="GERENCIA_DE_OPERACIONES"/>
    <s v="COORDINACIÓN DE GESTIÓN DEL SISTEMA INTEGRADO DE TRANSPORTE SAE"/>
    <x v="0"/>
    <x v="0"/>
    <x v="1"/>
    <x v="1"/>
    <s v="NO"/>
    <m/>
    <m/>
    <m/>
    <m/>
    <s v="Prestación de servicio de alimentadores para la ruta lucha de los pobres - terminal el Recreo"/>
    <n v="452846.99079999991"/>
    <s v="73 BIENES Y SERVICIO PARA INVERSIÓN"/>
    <x v="2"/>
    <x v="0"/>
    <m/>
    <s v="X"/>
    <s v="X"/>
    <s v="X"/>
    <s v="X"/>
    <s v="X"/>
    <s v="X"/>
    <s v="X"/>
    <s v="X"/>
    <s v="X"/>
    <s v="X"/>
    <s v="X"/>
    <n v="11"/>
    <n v="0"/>
    <n v="41167.908254545444"/>
    <n v="41167.908254545444"/>
    <n v="41167.908254545444"/>
    <n v="41167.908254545444"/>
    <n v="41167.908254545444"/>
    <n v="41167.908254545444"/>
    <n v="41167.908254545444"/>
    <n v="41167.908254545444"/>
    <n v="41167.908254545444"/>
    <n v="41167.908254545444"/>
    <n v="41167.908254545444"/>
    <n v="452846.9907999998"/>
    <b v="1"/>
  </r>
  <r>
    <n v="36"/>
    <s v="GERENCIA_DE_OPERACIONES"/>
    <s v="COORDINACIÓN DE GESTIÓN DEL SISTEMA INTEGRADO DE TRANSPORTE SAE"/>
    <x v="0"/>
    <x v="0"/>
    <x v="1"/>
    <x v="1"/>
    <s v="NO"/>
    <m/>
    <m/>
    <m/>
    <m/>
    <s v="Prestación de servicio de alimentadores para la ruta Martha Bucaram - morán Valverde"/>
    <n v="326786.40120000002"/>
    <s v="73 BIENES Y SERVICIO PARA INVERSIÓN"/>
    <x v="2"/>
    <x v="0"/>
    <m/>
    <s v="X"/>
    <s v="X"/>
    <s v="X"/>
    <s v="X"/>
    <s v="X"/>
    <s v="X"/>
    <s v="X"/>
    <s v="X"/>
    <s v="X"/>
    <s v="X"/>
    <s v="X"/>
    <n v="11"/>
    <n v="0"/>
    <n v="29707.854654545456"/>
    <n v="29707.854654545456"/>
    <n v="29707.854654545456"/>
    <n v="29707.854654545456"/>
    <n v="29707.854654545456"/>
    <n v="29707.854654545456"/>
    <n v="29707.854654545456"/>
    <n v="29707.854654545456"/>
    <n v="29707.854654545456"/>
    <n v="29707.854654545456"/>
    <n v="29707.854654545456"/>
    <n v="326786.40119999996"/>
    <b v="1"/>
  </r>
  <r>
    <n v="37"/>
    <s v="GERENCIA_DE_OPERACIONES"/>
    <s v="COORDINACIÓN DE GESTIÓN DEL SISTEMA INTEGRADO DE TRANSPORTE SAE"/>
    <x v="0"/>
    <x v="0"/>
    <x v="1"/>
    <x v="1"/>
    <s v="NO"/>
    <m/>
    <m/>
    <m/>
    <m/>
    <s v="Prestación de servicio de alimentadores para la ruta Monteserrín - terminal río coca"/>
    <n v="89244.199800000002"/>
    <s v="73 BIENES Y SERVICIO PARA INVERSIÓN"/>
    <x v="2"/>
    <x v="0"/>
    <m/>
    <s v="X"/>
    <s v="X"/>
    <s v="X"/>
    <s v="X"/>
    <s v="X"/>
    <s v="X"/>
    <s v="X"/>
    <s v="X"/>
    <s v="X"/>
    <s v="X"/>
    <s v="X"/>
    <n v="11"/>
    <n v="0"/>
    <n v="8113.1090727272731"/>
    <n v="8113.1090727272731"/>
    <n v="8113.1090727272731"/>
    <n v="8113.1090727272731"/>
    <n v="8113.1090727272731"/>
    <n v="8113.1090727272731"/>
    <n v="8113.1090727272731"/>
    <n v="8113.1090727272731"/>
    <n v="8113.1090727272731"/>
    <n v="8113.1090727272731"/>
    <n v="8113.1090727272731"/>
    <n v="89244.199800000002"/>
    <b v="1"/>
  </r>
  <r>
    <n v="38"/>
    <s v="GERENCIA_DE_OPERACIONES"/>
    <s v="COORDINACIÓN DE GESTIÓN DEL SISTEMA INTEGRADO DE TRANSPORTE SAE"/>
    <x v="0"/>
    <x v="0"/>
    <x v="1"/>
    <x v="1"/>
    <s v="NO"/>
    <m/>
    <m/>
    <m/>
    <m/>
    <s v="Prestación de servicio de alimentadores para la ruta Nayón - terminal río coca"/>
    <n v="402895.73800000001"/>
    <s v="73 BIENES Y SERVICIO PARA INVERSIÓN"/>
    <x v="2"/>
    <x v="0"/>
    <m/>
    <s v="X"/>
    <s v="X"/>
    <s v="X"/>
    <s v="X"/>
    <s v="X"/>
    <s v="X"/>
    <s v="X"/>
    <s v="X"/>
    <s v="X"/>
    <s v="X"/>
    <s v="X"/>
    <n v="11"/>
    <n v="0"/>
    <n v="36626.885272727275"/>
    <n v="36626.885272727275"/>
    <n v="36626.885272727275"/>
    <n v="36626.885272727275"/>
    <n v="36626.885272727275"/>
    <n v="36626.885272727275"/>
    <n v="36626.885272727275"/>
    <n v="36626.885272727275"/>
    <n v="36626.885272727275"/>
    <n v="36626.885272727275"/>
    <n v="36626.885272727275"/>
    <n v="402895.73800000013"/>
    <b v="1"/>
  </r>
  <r>
    <n v="39"/>
    <s v="GERENCIA_DE_OPERACIONES"/>
    <s v="COORDINACIÓN DE GESTIÓN DEL SISTEMA INTEGRADO DE TRANSPORTE SAE"/>
    <x v="0"/>
    <x v="0"/>
    <x v="1"/>
    <x v="1"/>
    <s v="NO"/>
    <m/>
    <m/>
    <m/>
    <m/>
    <s v="Prestación de servicio de alimentadores para la ruta oriente quiteño - terminal el Recreo"/>
    <n v="436050.90729999996"/>
    <s v="73 BIENES Y SERVICIO PARA INVERSIÓN"/>
    <x v="2"/>
    <x v="0"/>
    <m/>
    <s v="X"/>
    <s v="X"/>
    <s v="X"/>
    <s v="X"/>
    <s v="X"/>
    <s v="X"/>
    <s v="X"/>
    <s v="X"/>
    <s v="X"/>
    <s v="X"/>
    <s v="X"/>
    <n v="11"/>
    <n v="0"/>
    <n v="39640.991572727267"/>
    <n v="39640.991572727267"/>
    <n v="39640.991572727267"/>
    <n v="39640.991572727267"/>
    <n v="39640.991572727267"/>
    <n v="39640.991572727267"/>
    <n v="39640.991572727267"/>
    <n v="39640.991572727267"/>
    <n v="39640.991572727267"/>
    <n v="39640.991572727267"/>
    <n v="39640.991572727267"/>
    <n v="436050.90729999996"/>
    <b v="1"/>
  </r>
  <r>
    <n v="40"/>
    <s v="GERENCIA_DE_OPERACIONES"/>
    <s v="COORDINACIÓN DE GESTIÓN DEL SISTEMA INTEGRADO DE TRANSPORTE SAE"/>
    <x v="0"/>
    <x v="0"/>
    <x v="1"/>
    <x v="1"/>
    <s v="NO"/>
    <m/>
    <m/>
    <m/>
    <m/>
    <s v="Prestación de servicio alimentadores para la ruta Oyacoto - calderón"/>
    <n v="199887.4754"/>
    <s v="73 BIENES Y SERVICIO PARA INVERSIÓN"/>
    <x v="2"/>
    <x v="0"/>
    <m/>
    <s v="X"/>
    <s v="X"/>
    <s v="X"/>
    <s v="X"/>
    <s v="X"/>
    <s v="X"/>
    <s v="X"/>
    <s v="X"/>
    <s v="X"/>
    <s v="X"/>
    <s v="X"/>
    <n v="11"/>
    <n v="0"/>
    <n v="18171.588672727274"/>
    <n v="18171.588672727274"/>
    <n v="18171.588672727274"/>
    <n v="18171.588672727274"/>
    <n v="18171.588672727274"/>
    <n v="18171.588672727274"/>
    <n v="18171.588672727274"/>
    <n v="18171.588672727274"/>
    <n v="18171.588672727274"/>
    <n v="18171.588672727274"/>
    <n v="18171.588672727274"/>
    <n v="199887.47540000005"/>
    <b v="1"/>
  </r>
  <r>
    <n v="41"/>
    <s v="GERENCIA_DE_OPERACIONES"/>
    <s v="COORDINACIÓN DE GESTIÓN DEL SISTEMA INTEGRADO DE TRANSPORTE SAE"/>
    <x v="0"/>
    <x v="0"/>
    <x v="1"/>
    <x v="1"/>
    <s v="NO"/>
    <m/>
    <m/>
    <m/>
    <m/>
    <s v="Prestación de servicio de alimentadores para la ruta Paquisha - terminal Quitumbe"/>
    <n v="492352.80280000006"/>
    <s v="73 BIENES Y SERVICIO PARA INVERSIÓN"/>
    <x v="2"/>
    <x v="0"/>
    <m/>
    <s v="X"/>
    <s v="X"/>
    <s v="X"/>
    <s v="X"/>
    <s v="X"/>
    <s v="X"/>
    <s v="X"/>
    <s v="X"/>
    <s v="X"/>
    <s v="X"/>
    <s v="X"/>
    <n v="11"/>
    <n v="0"/>
    <n v="44759.345709090914"/>
    <n v="44759.345709090914"/>
    <n v="44759.345709090914"/>
    <n v="44759.345709090914"/>
    <n v="44759.345709090914"/>
    <n v="44759.345709090914"/>
    <n v="44759.345709090914"/>
    <n v="44759.345709090914"/>
    <n v="44759.345709090914"/>
    <n v="44759.345709090914"/>
    <n v="44759.345709090914"/>
    <n v="492352.80280000018"/>
    <b v="1"/>
  </r>
  <r>
    <n v="42"/>
    <s v="GERENCIA_DE_OPERACIONES"/>
    <s v="COORDINACIÓN DE GESTIÓN DEL SISTEMA INTEGRADO DE TRANSPORTE SAE"/>
    <x v="0"/>
    <x v="0"/>
    <x v="1"/>
    <x v="1"/>
    <s v="NO"/>
    <m/>
    <m/>
    <m/>
    <m/>
    <s v="Prestación de servicio de alimentadores para la ruta Rumiñahui - terminal labrador"/>
    <n v="321626.76749999996"/>
    <s v="73 BIENES Y SERVICIO PARA INVERSIÓN"/>
    <x v="2"/>
    <x v="0"/>
    <m/>
    <s v="X"/>
    <s v="X"/>
    <s v="X"/>
    <s v="X"/>
    <s v="X"/>
    <s v="X"/>
    <s v="X"/>
    <s v="X"/>
    <s v="X"/>
    <s v="X"/>
    <s v="X"/>
    <n v="11"/>
    <n v="0"/>
    <n v="29238.797045454543"/>
    <n v="29238.797045454543"/>
    <n v="29238.797045454543"/>
    <n v="29238.797045454543"/>
    <n v="29238.797045454543"/>
    <n v="29238.797045454543"/>
    <n v="29238.797045454543"/>
    <n v="29238.797045454543"/>
    <n v="29238.797045454543"/>
    <n v="29238.797045454543"/>
    <n v="29238.797045454543"/>
    <n v="321626.76750000007"/>
    <b v="1"/>
  </r>
  <r>
    <n v="43"/>
    <s v="GERENCIA_DE_OPERACIONES"/>
    <s v="COORDINACIÓN DE GESTIÓN DEL SISTEMA INTEGRADO DE TRANSPORTE SAE"/>
    <x v="0"/>
    <x v="0"/>
    <x v="1"/>
    <x v="1"/>
    <s v="NO"/>
    <m/>
    <m/>
    <m/>
    <m/>
    <s v="Prestación de servicio de alimentadores para la ruta san José de Cutuglahua – terminal sur Ecovía"/>
    <n v="309365.47899999999"/>
    <s v="73 BIENES Y SERVICIO PARA INVERSIÓN"/>
    <x v="2"/>
    <x v="0"/>
    <m/>
    <s v="X"/>
    <s v="X"/>
    <s v="X"/>
    <s v="X"/>
    <s v="X"/>
    <s v="X"/>
    <s v="X"/>
    <s v="X"/>
    <s v="X"/>
    <s v="X"/>
    <s v="X"/>
    <n v="11"/>
    <n v="0"/>
    <n v="28124.134454545452"/>
    <n v="28124.134454545452"/>
    <n v="28124.134454545452"/>
    <n v="28124.134454545452"/>
    <n v="28124.134454545452"/>
    <n v="28124.134454545452"/>
    <n v="28124.134454545452"/>
    <n v="28124.134454545452"/>
    <n v="28124.134454545452"/>
    <n v="28124.134454545452"/>
    <n v="28124.134454545452"/>
    <n v="309365.47899999999"/>
    <b v="1"/>
  </r>
  <r>
    <n v="44"/>
    <s v="GERENCIA_DE_OPERACIONES"/>
    <s v="COORDINACIÓN DE GESTIÓN DEL SISTEMA INTEGRADO DE TRANSPORTE SAE"/>
    <x v="0"/>
    <x v="0"/>
    <x v="1"/>
    <x v="1"/>
    <s v="NO"/>
    <m/>
    <m/>
    <m/>
    <m/>
    <s v="Prestación de servicio de alimentadores para la ruta san José de morán - Carapungo"/>
    <n v="283145.05350000004"/>
    <s v="73 BIENES Y SERVICIO PARA INVERSIÓN"/>
    <x v="2"/>
    <x v="0"/>
    <m/>
    <s v="X"/>
    <s v="X"/>
    <s v="X"/>
    <s v="X"/>
    <s v="X"/>
    <s v="X"/>
    <s v="X"/>
    <s v="X"/>
    <s v="X"/>
    <s v="X"/>
    <s v="X"/>
    <n v="11"/>
    <n v="0"/>
    <n v="25740.459409090912"/>
    <n v="25740.459409090912"/>
    <n v="25740.459409090912"/>
    <n v="25740.459409090912"/>
    <n v="25740.459409090912"/>
    <n v="25740.459409090912"/>
    <n v="25740.459409090912"/>
    <n v="25740.459409090912"/>
    <n v="25740.459409090912"/>
    <n v="25740.459409090912"/>
    <n v="25740.459409090912"/>
    <n v="283145.0535000001"/>
    <b v="1"/>
  </r>
  <r>
    <n v="45"/>
    <s v="GERENCIA_DE_OPERACIONES"/>
    <s v="COORDINACIÓN DE GESTIÓN DEL SISTEMA INTEGRADO DE TRANSPORTE SAE"/>
    <x v="0"/>
    <x v="0"/>
    <x v="1"/>
    <x v="1"/>
    <s v="NO"/>
    <m/>
    <m/>
    <m/>
    <m/>
    <s v="Prestación de servicio de alimentadores para la ruta san juan - bellavista"/>
    <n v="405179.50920000003"/>
    <s v="73 BIENES Y SERVICIO PARA INVERSIÓN"/>
    <x v="2"/>
    <x v="0"/>
    <m/>
    <s v="X"/>
    <s v="X"/>
    <s v="X"/>
    <s v="X"/>
    <s v="X"/>
    <s v="X"/>
    <s v="X"/>
    <s v="X"/>
    <s v="X"/>
    <s v="X"/>
    <s v="X"/>
    <n v="11"/>
    <n v="0"/>
    <n v="36834.500836363637"/>
    <n v="36834.500836363637"/>
    <n v="36834.500836363637"/>
    <n v="36834.500836363637"/>
    <n v="36834.500836363637"/>
    <n v="36834.500836363637"/>
    <n v="36834.500836363637"/>
    <n v="36834.500836363637"/>
    <n v="36834.500836363637"/>
    <n v="36834.500836363637"/>
    <n v="36834.500836363637"/>
    <n v="405179.50920000003"/>
    <b v="1"/>
  </r>
  <r>
    <n v="46"/>
    <s v="GERENCIA_DE_OPERACIONES"/>
    <s v="COORDINACIÓN DE GESTIÓN DEL SISTEMA INTEGRADO DE TRANSPORTE SAE"/>
    <x v="0"/>
    <x v="0"/>
    <x v="1"/>
    <x v="1"/>
    <s v="NO"/>
    <m/>
    <m/>
    <m/>
    <m/>
    <s v="Prestación de servicio de alimentadores para la ruta san juan de Turubamba – terminal sur Ecovía"/>
    <n v="227743.15950000001"/>
    <s v="73 BIENES Y SERVICIO PARA INVERSIÓN"/>
    <x v="2"/>
    <x v="0"/>
    <m/>
    <s v="X"/>
    <s v="X"/>
    <s v="X"/>
    <s v="X"/>
    <s v="X"/>
    <s v="X"/>
    <s v="X"/>
    <s v="X"/>
    <s v="X"/>
    <s v="X"/>
    <s v="X"/>
    <n v="11"/>
    <n v="0"/>
    <n v="20703.923590909093"/>
    <n v="20703.923590909093"/>
    <n v="20703.923590909093"/>
    <n v="20703.923590909093"/>
    <n v="20703.923590909093"/>
    <n v="20703.923590909093"/>
    <n v="20703.923590909093"/>
    <n v="20703.923590909093"/>
    <n v="20703.923590909093"/>
    <n v="20703.923590909093"/>
    <n v="20703.923590909093"/>
    <n v="227743.15950000007"/>
    <b v="1"/>
  </r>
  <r>
    <n v="47"/>
    <s v="GERENCIA_DE_OPERACIONES"/>
    <s v="COORDINACIÓN DE GESTIÓN DEL SISTEMA INTEGRADO DE TRANSPORTE SAE"/>
    <x v="0"/>
    <x v="0"/>
    <x v="1"/>
    <x v="1"/>
    <s v="NO"/>
    <m/>
    <m/>
    <m/>
    <m/>
    <s v="Prestación de servicio de alimentadores para la ruta san Martín - puente de Guajaló"/>
    <n v="362990.7426"/>
    <s v="73 BIENES Y SERVICIO PARA INVERSIÓN"/>
    <x v="2"/>
    <x v="0"/>
    <m/>
    <s v="X"/>
    <s v="X"/>
    <s v="X"/>
    <s v="X"/>
    <s v="X"/>
    <s v="X"/>
    <s v="X"/>
    <s v="X"/>
    <s v="X"/>
    <s v="X"/>
    <s v="X"/>
    <n v="11"/>
    <n v="0"/>
    <n v="32999.158418181818"/>
    <n v="32999.158418181818"/>
    <n v="32999.158418181818"/>
    <n v="32999.158418181818"/>
    <n v="32999.158418181818"/>
    <n v="32999.158418181818"/>
    <n v="32999.158418181818"/>
    <n v="32999.158418181818"/>
    <n v="32999.158418181818"/>
    <n v="32999.158418181818"/>
    <n v="32999.158418181818"/>
    <n v="362990.7426"/>
    <b v="1"/>
  </r>
  <r>
    <n v="48"/>
    <s v="GERENCIA_DE_OPERACIONES"/>
    <s v="COORDINACIÓN DE GESTIÓN DEL SISTEMA INTEGRADO DE TRANSPORTE SAE"/>
    <x v="0"/>
    <x v="0"/>
    <x v="1"/>
    <x v="1"/>
    <s v="NO"/>
    <m/>
    <m/>
    <m/>
    <m/>
    <s v="Prestación de servicio de alimentadores para la ruta santo Tomás 1 – terminal sur Ecovía"/>
    <n v="169362.4596"/>
    <s v="73 BIENES Y SERVICIO PARA INVERSIÓN"/>
    <x v="2"/>
    <x v="0"/>
    <m/>
    <s v="X"/>
    <s v="X"/>
    <s v="X"/>
    <s v="X"/>
    <s v="X"/>
    <s v="X"/>
    <s v="X"/>
    <s v="X"/>
    <s v="X"/>
    <s v="X"/>
    <s v="X"/>
    <n v="11"/>
    <n v="0"/>
    <n v="15396.587236363637"/>
    <n v="15396.587236363637"/>
    <n v="15396.587236363637"/>
    <n v="15396.587236363637"/>
    <n v="15396.587236363637"/>
    <n v="15396.587236363637"/>
    <n v="15396.587236363637"/>
    <n v="15396.587236363637"/>
    <n v="15396.587236363637"/>
    <n v="15396.587236363637"/>
    <n v="15396.587236363637"/>
    <n v="169362.45960000006"/>
    <b v="1"/>
  </r>
  <r>
    <n v="49"/>
    <s v="GERENCIA_DE_OPERACIONES"/>
    <s v="COORDINACIÓN DE GESTIÓN DEL SISTEMA INTEGRADO DE TRANSPORTE SAE"/>
    <x v="0"/>
    <x v="0"/>
    <x v="1"/>
    <x v="1"/>
    <s v="NO"/>
    <m/>
    <m/>
    <m/>
    <m/>
    <s v="Prestación de servicio de alimentadores para la ruta  Santospamba – terminal Quitumbe"/>
    <n v="610742.54740000004"/>
    <s v="73 BIENES Y SERVICIO PARA INVERSIÓN"/>
    <x v="2"/>
    <x v="0"/>
    <m/>
    <s v="X"/>
    <s v="X"/>
    <s v="X"/>
    <s v="X"/>
    <s v="X"/>
    <s v="X"/>
    <s v="X"/>
    <s v="X"/>
    <s v="X"/>
    <s v="X"/>
    <s v="X"/>
    <n v="11"/>
    <n v="0"/>
    <n v="55522.049763636365"/>
    <n v="55522.049763636365"/>
    <n v="55522.049763636365"/>
    <n v="55522.049763636365"/>
    <n v="55522.049763636365"/>
    <n v="55522.049763636365"/>
    <n v="55522.049763636365"/>
    <n v="55522.049763636365"/>
    <n v="55522.049763636365"/>
    <n v="55522.049763636365"/>
    <n v="55522.049763636365"/>
    <n v="610742.54739999992"/>
    <b v="1"/>
  </r>
  <r>
    <n v="50"/>
    <s v="GERENCIA_DE_OPERACIONES"/>
    <s v="COORDINACIÓN DE GESTIÓN DEL SISTEMA INTEGRADO DE TRANSPORTE SAE"/>
    <x v="0"/>
    <x v="0"/>
    <x v="1"/>
    <x v="1"/>
    <s v="NO"/>
    <m/>
    <m/>
    <m/>
    <m/>
    <s v="Prestación de servicio de alimentadores para la ruta Solanda - terminal el Recreo"/>
    <n v="324114.85920000001"/>
    <s v="73 BIENES Y SERVICIO PARA INVERSIÓN"/>
    <x v="2"/>
    <x v="0"/>
    <m/>
    <s v="X"/>
    <s v="X"/>
    <s v="X"/>
    <s v="X"/>
    <s v="X"/>
    <s v="X"/>
    <s v="X"/>
    <s v="X"/>
    <s v="X"/>
    <s v="X"/>
    <s v="X"/>
    <n v="11"/>
    <n v="0"/>
    <n v="29464.9872"/>
    <n v="29464.9872"/>
    <n v="29464.9872"/>
    <n v="29464.9872"/>
    <n v="29464.9872"/>
    <n v="29464.9872"/>
    <n v="29464.9872"/>
    <n v="29464.9872"/>
    <n v="29464.9872"/>
    <n v="29464.9872"/>
    <n v="29464.9872"/>
    <n v="324114.85919999995"/>
    <b v="1"/>
  </r>
  <r>
    <n v="51"/>
    <s v="GERENCIA_DE_OPERACIONES"/>
    <s v="COORDINACIÓN DE GESTIÓN DEL SISTEMA INTEGRADO DE TRANSPORTE SAE"/>
    <x v="0"/>
    <x v="0"/>
    <x v="1"/>
    <x v="1"/>
    <s v="NO"/>
    <m/>
    <m/>
    <m/>
    <m/>
    <s v="Prestación de servicio de alimentadores para la ruta terminal  Carcelén - terminal norte"/>
    <n v="316307.09519999998"/>
    <s v="73 BIENES Y SERVICIO PARA INVERSIÓN"/>
    <x v="2"/>
    <x v="0"/>
    <m/>
    <s v="X"/>
    <s v="X"/>
    <s v="X"/>
    <s v="X"/>
    <s v="X"/>
    <s v="X"/>
    <s v="X"/>
    <s v="X"/>
    <s v="X"/>
    <s v="X"/>
    <s v="X"/>
    <n v="11"/>
    <n v="0"/>
    <n v="28755.19047272727"/>
    <n v="28755.19047272727"/>
    <n v="28755.19047272727"/>
    <n v="28755.19047272727"/>
    <n v="28755.19047272727"/>
    <n v="28755.19047272727"/>
    <n v="28755.19047272727"/>
    <n v="28755.19047272727"/>
    <n v="28755.19047272727"/>
    <n v="28755.19047272727"/>
    <n v="28755.19047272727"/>
    <n v="316307.09519999998"/>
    <b v="1"/>
  </r>
  <r>
    <n v="52"/>
    <s v="GERENCIA_DE_OPERACIONES"/>
    <s v="COORDINACIÓN DE GESTIÓN DEL SISTEMA INTEGRADO DE TRANSPORTE SAE"/>
    <x v="0"/>
    <x v="0"/>
    <x v="1"/>
    <x v="1"/>
    <s v="NO"/>
    <m/>
    <m/>
    <m/>
    <m/>
    <s v="Prestación de servicio de alimentadores para la ruta tola - san roque"/>
    <n v="305806.6361"/>
    <s v="73 BIENES Y SERVICIO PARA INVERSIÓN"/>
    <x v="2"/>
    <x v="0"/>
    <m/>
    <s v="X"/>
    <s v="X"/>
    <s v="X"/>
    <s v="X"/>
    <s v="X"/>
    <s v="X"/>
    <s v="X"/>
    <s v="X"/>
    <s v="X"/>
    <s v="X"/>
    <s v="X"/>
    <n v="11"/>
    <n v="0"/>
    <n v="27800.603281818181"/>
    <n v="27800.603281818181"/>
    <n v="27800.603281818181"/>
    <n v="27800.603281818181"/>
    <n v="27800.603281818181"/>
    <n v="27800.603281818181"/>
    <n v="27800.603281818181"/>
    <n v="27800.603281818181"/>
    <n v="27800.603281818181"/>
    <n v="27800.603281818181"/>
    <n v="27800.603281818181"/>
    <n v="305806.63609999995"/>
    <b v="1"/>
  </r>
  <r>
    <n v="53"/>
    <s v="GERENCIA_DE_OPERACIONES"/>
    <s v="COORDINACIÓN DE GESTIÓN DEL SISTEMA INTEGRADO DE TRANSPORTE SAE"/>
    <x v="0"/>
    <x v="0"/>
    <x v="1"/>
    <x v="1"/>
    <s v="NO"/>
    <m/>
    <m/>
    <m/>
    <m/>
    <s v="Prestación de servicio de alimentadores para la ruta Venecia – terminal sur Ecovía"/>
    <n v="160937.70243"/>
    <s v="73 BIENES Y SERVICIO PARA INVERSIÓN"/>
    <x v="2"/>
    <x v="0"/>
    <m/>
    <s v="X"/>
    <s v="X"/>
    <s v="X"/>
    <s v="X"/>
    <s v="X"/>
    <s v="X"/>
    <s v="X"/>
    <s v="X"/>
    <s v="X"/>
    <s v="X"/>
    <s v="X"/>
    <n v="11"/>
    <n v="0"/>
    <n v="14630.700220909092"/>
    <n v="14630.700220909092"/>
    <n v="14630.700220909092"/>
    <n v="14630.700220909092"/>
    <n v="14630.700220909092"/>
    <n v="14630.700220909092"/>
    <n v="14630.700220909092"/>
    <n v="14630.700220909092"/>
    <n v="14630.700220909092"/>
    <n v="14630.700220909092"/>
    <n v="14630.700220909092"/>
    <n v="160937.70242999998"/>
    <b v="1"/>
  </r>
  <r>
    <n v="54"/>
    <s v="GERENCIA_DE_OPERACIONES"/>
    <s v="COORDINACIÓN DE GESTIÓN DEL SISTEMA INTEGRADO DE TRANSPORTE SAE"/>
    <x v="0"/>
    <x v="0"/>
    <x v="1"/>
    <x v="1"/>
    <s v="NO"/>
    <m/>
    <m/>
    <m/>
    <m/>
    <s v="Prestación de servicio de alimentadores para la ruta Zámbiza - terminal río coca"/>
    <n v="213451.22400000002"/>
    <s v="73 BIENES Y SERVICIO PARA INVERSIÓN"/>
    <x v="2"/>
    <x v="0"/>
    <m/>
    <s v="X"/>
    <s v="X"/>
    <s v="X"/>
    <s v="X"/>
    <s v="X"/>
    <s v="X"/>
    <s v="X"/>
    <s v="X"/>
    <s v="X"/>
    <s v="X"/>
    <s v="X"/>
    <n v="11"/>
    <n v="0"/>
    <n v="19404.65672727273"/>
    <n v="19404.65672727273"/>
    <n v="19404.65672727273"/>
    <n v="19404.65672727273"/>
    <n v="19404.65672727273"/>
    <n v="19404.65672727273"/>
    <n v="19404.65672727273"/>
    <n v="19404.65672727273"/>
    <n v="19404.65672727273"/>
    <n v="19404.65672727273"/>
    <n v="19404.65672727273"/>
    <n v="213451.22400000002"/>
    <b v="1"/>
  </r>
  <r>
    <n v="55"/>
    <s v="GERENCIA_DE_OPERACIONES"/>
    <s v="COORDINACIÓN DE GESTIÓN DEL SISTEMA INTEGRADO DE TRANSPORTE SAE"/>
    <x v="0"/>
    <x v="0"/>
    <x v="1"/>
    <x v="1"/>
    <s v="NO"/>
    <m/>
    <m/>
    <m/>
    <m/>
    <s v="Prestación de servicio de alimentadores para la ruta  manuelita Sáenz - terminal Quitumbe"/>
    <n v="396892.20209999999"/>
    <s v="73 BIENES Y SERVICIO PARA INVERSIÓN"/>
    <x v="2"/>
    <x v="0"/>
    <m/>
    <s v="X"/>
    <s v="X"/>
    <s v="X"/>
    <s v="X"/>
    <s v="X"/>
    <s v="X"/>
    <s v="X"/>
    <s v="X"/>
    <s v="X"/>
    <s v="X"/>
    <s v="X"/>
    <n v="11"/>
    <n v="0"/>
    <n v="36081.109281818179"/>
    <n v="36081.109281818179"/>
    <n v="36081.109281818179"/>
    <n v="36081.109281818179"/>
    <n v="36081.109281818179"/>
    <n v="36081.109281818179"/>
    <n v="36081.109281818179"/>
    <n v="36081.109281818179"/>
    <n v="36081.109281818179"/>
    <n v="36081.109281818179"/>
    <n v="36081.109281818179"/>
    <n v="396892.20209999988"/>
    <b v="1"/>
  </r>
  <r>
    <n v="56"/>
    <s v="GERENCIA_DE_OPERACIONES"/>
    <s v="COORDINACIÓN DE GESTIÓN DEL SISTEMA INTEGRADO DE TRANSPORTE SAE"/>
    <x v="0"/>
    <x v="0"/>
    <x v="1"/>
    <x v="1"/>
    <s v="NO"/>
    <m/>
    <m/>
    <m/>
    <m/>
    <s v="Prestación de servicio de alimentadores para la ruta Sur Occidental"/>
    <n v="2012500"/>
    <s v="73 BIENES Y SERVICIO PARA INVERSIÓN"/>
    <x v="2"/>
    <x v="0"/>
    <m/>
    <s v="X"/>
    <s v="X"/>
    <s v="X"/>
    <s v="X"/>
    <s v="X"/>
    <s v="X"/>
    <s v="X"/>
    <s v="X"/>
    <s v="X"/>
    <s v="X"/>
    <s v="X"/>
    <n v="11"/>
    <n v="0"/>
    <n v="182954.54545454544"/>
    <n v="182954.54545454544"/>
    <n v="182954.54545454544"/>
    <n v="182954.54545454544"/>
    <n v="182954.54545454544"/>
    <n v="182954.54545454544"/>
    <n v="182954.54545454544"/>
    <n v="182954.54545454544"/>
    <n v="182954.54545454544"/>
    <n v="182954.54545454544"/>
    <n v="182954.54545454544"/>
    <n v="2012499.9999999998"/>
    <b v="1"/>
  </r>
  <r>
    <n v="57"/>
    <s v="GERENCIA_DE_OPERACIONES"/>
    <s v="COORDINACIÓN DE GESTIÓN DEL SISTEMA INTEGRADO DE TRANSPORTE SAE"/>
    <x v="0"/>
    <x v="0"/>
    <x v="2"/>
    <x v="2"/>
    <s v="NO"/>
    <m/>
    <m/>
    <m/>
    <m/>
    <s v="Prestación de servicio de alimentadores para la ruta 6 de julio - terminal río coca"/>
    <n v="13525.518720000051"/>
    <s v="73 BIENES Y SERVICIO PARA INVERSIÓN"/>
    <x v="2"/>
    <x v="0"/>
    <s v="X"/>
    <s v="X"/>
    <s v="X"/>
    <m/>
    <m/>
    <m/>
    <m/>
    <m/>
    <m/>
    <m/>
    <m/>
    <m/>
    <n v="3"/>
    <n v="4508.506240000017"/>
    <n v="4508.506240000017"/>
    <n v="4508.506240000017"/>
    <n v="0"/>
    <n v="0"/>
    <n v="0"/>
    <n v="0"/>
    <n v="0"/>
    <n v="0"/>
    <n v="0"/>
    <n v="0"/>
    <n v="0"/>
    <n v="13525.518720000051"/>
    <b v="1"/>
  </r>
  <r>
    <n v="58"/>
    <s v="GERENCIA_DE_OPERACIONES"/>
    <s v="COORDINACIÓN DE GESTIÓN DEL SISTEMA INTEGRADO DE TRANSPORTE SAE"/>
    <x v="0"/>
    <x v="0"/>
    <x v="2"/>
    <x v="2"/>
    <s v="NO"/>
    <m/>
    <m/>
    <m/>
    <m/>
    <s v="Prestación de servicio de alimentadores para la ruta agua clara – terminal río coca"/>
    <n v="18720.520000000019"/>
    <s v="73 BIENES Y SERVICIO PARA INVERSIÓN"/>
    <x v="2"/>
    <x v="0"/>
    <s v="X"/>
    <s v="X"/>
    <s v="X"/>
    <m/>
    <m/>
    <m/>
    <m/>
    <m/>
    <m/>
    <m/>
    <m/>
    <m/>
    <n v="3"/>
    <n v="6240.1733333333395"/>
    <n v="6240.1733333333395"/>
    <n v="6240.1733333333395"/>
    <n v="0"/>
    <n v="0"/>
    <n v="0"/>
    <n v="0"/>
    <n v="0"/>
    <n v="0"/>
    <n v="0"/>
    <n v="0"/>
    <n v="0"/>
    <n v="18720.520000000019"/>
    <b v="1"/>
  </r>
  <r>
    <n v="59"/>
    <s v="GERENCIA_DE_OPERACIONES"/>
    <s v="COORDINACIÓN DE GESTIÓN DEL SISTEMA INTEGRADO DE TRANSPORTE SAE"/>
    <x v="0"/>
    <x v="0"/>
    <x v="2"/>
    <x v="2"/>
    <s v="NO"/>
    <m/>
    <m/>
    <m/>
    <m/>
    <s v="Prestación de servicio de alimentadores para la ruta  Argelia – terminal el Recreo"/>
    <n v="17234.457599999965"/>
    <s v="73 BIENES Y SERVICIO PARA INVERSIÓN"/>
    <x v="2"/>
    <x v="0"/>
    <s v="X"/>
    <s v="X"/>
    <s v="X"/>
    <m/>
    <m/>
    <m/>
    <m/>
    <m/>
    <m/>
    <m/>
    <m/>
    <m/>
    <n v="3"/>
    <n v="5744.8191999999881"/>
    <n v="5744.8191999999881"/>
    <n v="5744.8191999999881"/>
    <n v="0"/>
    <n v="0"/>
    <n v="0"/>
    <n v="0"/>
    <n v="0"/>
    <n v="0"/>
    <n v="0"/>
    <n v="0"/>
    <n v="0"/>
    <n v="17234.457599999965"/>
    <b v="1"/>
  </r>
  <r>
    <n v="60"/>
    <s v="GERENCIA_DE_OPERACIONES"/>
    <s v="COORDINACIÓN DE GESTIÓN DEL SISTEMA INTEGRADO DE TRANSPORTE SAE"/>
    <x v="0"/>
    <x v="0"/>
    <x v="2"/>
    <x v="2"/>
    <s v="NO"/>
    <m/>
    <m/>
    <m/>
    <m/>
    <s v="Prestación de servicio de alimentadores para la ruta Cabuyal - calderón"/>
    <n v="13430.698200000043"/>
    <s v="73 BIENES Y SERVICIO PARA INVERSIÓN"/>
    <x v="2"/>
    <x v="0"/>
    <s v="X"/>
    <s v="X"/>
    <s v="X"/>
    <m/>
    <m/>
    <m/>
    <m/>
    <m/>
    <m/>
    <m/>
    <m/>
    <m/>
    <n v="3"/>
    <n v="4476.8994000000139"/>
    <n v="4476.8994000000139"/>
    <n v="4476.8994000000139"/>
    <n v="0"/>
    <n v="0"/>
    <n v="0"/>
    <n v="0"/>
    <n v="0"/>
    <n v="0"/>
    <n v="0"/>
    <n v="0"/>
    <n v="0"/>
    <n v="13430.698200000043"/>
    <b v="1"/>
  </r>
  <r>
    <n v="61"/>
    <s v="GERENCIA_DE_OPERACIONES"/>
    <s v="COORDINACIÓN DE GESTIÓN DEL SISTEMA INTEGRADO DE TRANSPORTE SAE"/>
    <x v="0"/>
    <x v="0"/>
    <x v="2"/>
    <x v="2"/>
    <s v="NO"/>
    <m/>
    <m/>
    <m/>
    <m/>
    <s v="Prestación de servicio de alimentadores para la ruta -Carapungo - Eloy Alfaro - terminal río coca"/>
    <n v="23930.563999999897"/>
    <s v="73 BIENES Y SERVICIO PARA INVERSIÓN"/>
    <x v="2"/>
    <x v="0"/>
    <s v="X"/>
    <s v="X"/>
    <s v="X"/>
    <m/>
    <m/>
    <m/>
    <m/>
    <m/>
    <m/>
    <m/>
    <m/>
    <m/>
    <n v="3"/>
    <n v="7976.8546666666325"/>
    <n v="7976.8546666666325"/>
    <n v="7976.8546666666325"/>
    <n v="0"/>
    <n v="0"/>
    <n v="0"/>
    <n v="0"/>
    <n v="0"/>
    <n v="0"/>
    <n v="0"/>
    <n v="0"/>
    <n v="0"/>
    <n v="23930.563999999897"/>
    <b v="1"/>
  </r>
  <r>
    <n v="62"/>
    <s v="GERENCIA_DE_OPERACIONES"/>
    <s v="COORDINACIÓN DE GESTIÓN DEL SISTEMA INTEGRADO DE TRANSPORTE SAE"/>
    <x v="0"/>
    <x v="0"/>
    <x v="2"/>
    <x v="2"/>
    <s v="NO"/>
    <m/>
    <m/>
    <m/>
    <m/>
    <s v="Prestación de servicio de alimentadores para la ruta Carapungo - simón bolívar - terminal río coca"/>
    <n v="27014.735999999917"/>
    <s v="73 BIENES Y SERVICIO PARA INVERSIÓN"/>
    <x v="2"/>
    <x v="0"/>
    <s v="X"/>
    <s v="X"/>
    <s v="X"/>
    <m/>
    <m/>
    <m/>
    <m/>
    <m/>
    <m/>
    <m/>
    <m/>
    <m/>
    <n v="3"/>
    <n v="9004.911999999973"/>
    <n v="9004.911999999973"/>
    <n v="9004.911999999973"/>
    <n v="0"/>
    <n v="0"/>
    <n v="0"/>
    <n v="0"/>
    <n v="0"/>
    <n v="0"/>
    <n v="0"/>
    <n v="0"/>
    <n v="0"/>
    <n v="27014.735999999917"/>
    <b v="1"/>
  </r>
  <r>
    <n v="63"/>
    <s v="GERENCIA_DE_OPERACIONES"/>
    <s v="COORDINACIÓN DE GESTIÓN DEL SISTEMA INTEGRADO DE TRANSPORTE SAE"/>
    <x v="0"/>
    <x v="0"/>
    <x v="2"/>
    <x v="2"/>
    <s v="NO"/>
    <m/>
    <m/>
    <m/>
    <m/>
    <s v="Prestación de servicio de alimentadores para la ruta Caupicho – estación capulí"/>
    <n v="15264.193499999994"/>
    <s v="73 BIENES Y SERVICIO PARA INVERSIÓN"/>
    <x v="2"/>
    <x v="0"/>
    <s v="X"/>
    <s v="X"/>
    <s v="X"/>
    <m/>
    <m/>
    <m/>
    <m/>
    <m/>
    <m/>
    <m/>
    <m/>
    <m/>
    <n v="3"/>
    <n v="5088.0644999999977"/>
    <n v="5088.0644999999977"/>
    <n v="5088.0644999999977"/>
    <n v="0"/>
    <n v="0"/>
    <n v="0"/>
    <n v="0"/>
    <n v="0"/>
    <n v="0"/>
    <n v="0"/>
    <n v="0"/>
    <n v="0"/>
    <n v="15264.193499999994"/>
    <b v="1"/>
  </r>
  <r>
    <n v="64"/>
    <s v="GERENCIA_DE_OPERACIONES"/>
    <s v="COORDINACIÓN DE GESTIÓN DEL SISTEMA INTEGRADO DE TRANSPORTE SAE"/>
    <x v="0"/>
    <x v="0"/>
    <x v="2"/>
    <x v="2"/>
    <s v="NO"/>
    <m/>
    <m/>
    <m/>
    <m/>
    <s v="Prestación de servicio de alimentadores para las rutas Chillogallo – terminal el Recreo"/>
    <n v="22496.520699999994"/>
    <s v="73 BIENES Y SERVICIO PARA INVERSIÓN"/>
    <x v="2"/>
    <x v="0"/>
    <s v="X"/>
    <s v="X"/>
    <s v="X"/>
    <m/>
    <m/>
    <m/>
    <m/>
    <m/>
    <m/>
    <m/>
    <m/>
    <m/>
    <n v="3"/>
    <n v="7498.8402333333315"/>
    <n v="7498.8402333333315"/>
    <n v="7498.8402333333315"/>
    <n v="0"/>
    <n v="0"/>
    <n v="0"/>
    <n v="0"/>
    <n v="0"/>
    <n v="0"/>
    <n v="0"/>
    <n v="0"/>
    <n v="0"/>
    <n v="22496.520699999994"/>
    <b v="1"/>
  </r>
  <r>
    <n v="65"/>
    <s v="GERENCIA_DE_OPERACIONES"/>
    <s v="COORDINACIÓN DE GESTIÓN DEL SISTEMA INTEGRADO DE TRANSPORTE SAE"/>
    <x v="0"/>
    <x v="0"/>
    <x v="2"/>
    <x v="2"/>
    <s v="NO"/>
    <m/>
    <m/>
    <m/>
    <m/>
    <s v="Prestación de servicio de alimentadores para la ruta cisne - Zabala"/>
    <n v="20154.204000000027"/>
    <s v="73 BIENES Y SERVICIO PARA INVERSIÓN"/>
    <x v="2"/>
    <x v="0"/>
    <s v="X"/>
    <s v="X"/>
    <s v="X"/>
    <m/>
    <m/>
    <m/>
    <m/>
    <m/>
    <m/>
    <m/>
    <m/>
    <m/>
    <n v="3"/>
    <n v="6718.0680000000093"/>
    <n v="6718.0680000000093"/>
    <n v="6718.0680000000093"/>
    <n v="0"/>
    <n v="0"/>
    <n v="0"/>
    <n v="0"/>
    <n v="0"/>
    <n v="0"/>
    <n v="0"/>
    <n v="0"/>
    <n v="0"/>
    <n v="20154.204000000027"/>
    <b v="1"/>
  </r>
  <r>
    <n v="66"/>
    <s v="GERENCIA_DE_OPERACIONES"/>
    <s v="COORDINACIÓN DE GESTIÓN DEL SISTEMA INTEGRADO DE TRANSPORTE SAE"/>
    <x v="0"/>
    <x v="0"/>
    <x v="2"/>
    <x v="2"/>
    <s v="NO"/>
    <m/>
    <m/>
    <m/>
    <m/>
    <s v="Prestación de servicio de alimentadores para la ruta comité del pueblo - la bota – terminal río coca"/>
    <n v="21256.647999999986"/>
    <s v="73 BIENES Y SERVICIO PARA INVERSIÓN"/>
    <x v="2"/>
    <x v="0"/>
    <s v="X"/>
    <s v="X"/>
    <s v="X"/>
    <m/>
    <m/>
    <m/>
    <m/>
    <m/>
    <m/>
    <m/>
    <m/>
    <m/>
    <n v="3"/>
    <n v="7085.5493333333288"/>
    <n v="7085.5493333333288"/>
    <n v="7085.5493333333288"/>
    <n v="0"/>
    <n v="0"/>
    <n v="0"/>
    <n v="0"/>
    <n v="0"/>
    <n v="0"/>
    <n v="0"/>
    <n v="0"/>
    <n v="0"/>
    <n v="21256.647999999986"/>
    <b v="1"/>
  </r>
  <r>
    <n v="67"/>
    <s v="GERENCIA_DE_OPERACIONES"/>
    <s v="COORDINACIÓN DE GESTIÓN DEL SISTEMA INTEGRADO DE TRANSPORTE SAE"/>
    <x v="0"/>
    <x v="0"/>
    <x v="2"/>
    <x v="2"/>
    <s v="NO"/>
    <m/>
    <m/>
    <m/>
    <m/>
    <s v="Prestación de servicio de alimentadores para la ruta comité del pueblo - terminal labrador"/>
    <n v="29624.881000000052"/>
    <s v="73 BIENES Y SERVICIO PARA INVERSIÓN"/>
    <x v="2"/>
    <x v="0"/>
    <s v="X"/>
    <s v="X"/>
    <s v="X"/>
    <m/>
    <m/>
    <m/>
    <m/>
    <m/>
    <m/>
    <m/>
    <m/>
    <m/>
    <n v="3"/>
    <n v="9874.9603333333507"/>
    <n v="9874.9603333333507"/>
    <n v="9874.9603333333507"/>
    <n v="0"/>
    <n v="0"/>
    <n v="0"/>
    <n v="0"/>
    <n v="0"/>
    <n v="0"/>
    <n v="0"/>
    <n v="0"/>
    <n v="0"/>
    <n v="29624.881000000052"/>
    <b v="1"/>
  </r>
  <r>
    <n v="68"/>
    <s v="GERENCIA_DE_OPERACIONES"/>
    <s v="COORDINACIÓN DE GESTIÓN DEL SISTEMA INTEGRADO DE TRANSPORTE SAE"/>
    <x v="0"/>
    <x v="0"/>
    <x v="2"/>
    <x v="2"/>
    <s v="NO"/>
    <m/>
    <m/>
    <m/>
    <m/>
    <s v="Prestación de servicio de alimentadores para la ruta Cotocollao - terminal labrador"/>
    <n v="24238.53899999999"/>
    <s v="73 BIENES Y SERVICIO PARA INVERSIÓN"/>
    <x v="2"/>
    <x v="0"/>
    <s v="X"/>
    <s v="X"/>
    <s v="X"/>
    <m/>
    <m/>
    <m/>
    <m/>
    <m/>
    <m/>
    <m/>
    <m/>
    <m/>
    <n v="3"/>
    <n v="8079.5129999999963"/>
    <n v="8079.5129999999963"/>
    <n v="8079.5129999999963"/>
    <n v="0"/>
    <n v="0"/>
    <n v="0"/>
    <n v="0"/>
    <n v="0"/>
    <n v="0"/>
    <n v="0"/>
    <n v="0"/>
    <n v="0"/>
    <n v="24238.53899999999"/>
    <b v="1"/>
  </r>
  <r>
    <n v="69"/>
    <s v="GERENCIA_DE_OPERACIONES"/>
    <s v="COORDINACIÓN DE GESTIÓN DEL SISTEMA INTEGRADO DE TRANSPORTE SAE"/>
    <x v="0"/>
    <x v="0"/>
    <x v="2"/>
    <x v="2"/>
    <s v="NO"/>
    <m/>
    <m/>
    <m/>
    <m/>
    <s v="Prestación de servicio de alimentadores para la ruta Cumbayá - terminal río coca"/>
    <n v="13799.001999999979"/>
    <s v="73 BIENES Y SERVICIO PARA INVERSIÓN"/>
    <x v="2"/>
    <x v="0"/>
    <s v="X"/>
    <s v="X"/>
    <s v="X"/>
    <m/>
    <m/>
    <m/>
    <m/>
    <m/>
    <m/>
    <m/>
    <m/>
    <m/>
    <n v="3"/>
    <n v="4599.6673333333265"/>
    <n v="4599.6673333333265"/>
    <n v="4599.6673333333265"/>
    <n v="0"/>
    <n v="0"/>
    <n v="0"/>
    <n v="0"/>
    <n v="0"/>
    <n v="0"/>
    <n v="0"/>
    <n v="0"/>
    <n v="0"/>
    <n v="13799.001999999979"/>
    <b v="1"/>
  </r>
  <r>
    <n v="70"/>
    <s v="GERENCIA_DE_OPERACIONES"/>
    <s v="COORDINACIÓN DE GESTIÓN DEL SISTEMA INTEGRADO DE TRANSPORTE SAE"/>
    <x v="0"/>
    <x v="0"/>
    <x v="2"/>
    <x v="2"/>
    <s v="NO"/>
    <m/>
    <m/>
    <m/>
    <m/>
    <s v="Prestación  de servicio de alimentadores para la ruta  ferroviaria – terminal el Recreo"/>
    <n v="10529.95120000001"/>
    <s v="73 BIENES Y SERVICIO PARA INVERSIÓN"/>
    <x v="2"/>
    <x v="0"/>
    <s v="X"/>
    <s v="X"/>
    <s v="X"/>
    <m/>
    <m/>
    <m/>
    <m/>
    <m/>
    <m/>
    <m/>
    <m/>
    <m/>
    <n v="3"/>
    <n v="3509.9837333333367"/>
    <n v="3509.9837333333367"/>
    <n v="3509.9837333333367"/>
    <n v="0"/>
    <n v="0"/>
    <n v="0"/>
    <n v="0"/>
    <n v="0"/>
    <n v="0"/>
    <n v="0"/>
    <n v="0"/>
    <n v="0"/>
    <n v="10529.95120000001"/>
    <b v="1"/>
  </r>
  <r>
    <n v="71"/>
    <s v="GERENCIA_DE_OPERACIONES"/>
    <s v="COORDINACIÓN DE GESTIÓN DEL SISTEMA INTEGRADO DE TRANSPORTE SAE"/>
    <x v="0"/>
    <x v="0"/>
    <x v="2"/>
    <x v="2"/>
    <s v="NO"/>
    <m/>
    <m/>
    <m/>
    <m/>
    <s v="Prestación de servicio de alimentadores para la ruta la forestal - Chimbacalle - estación multimodal la Magdalena"/>
    <n v="13016.031300000031"/>
    <s v="73 BIENES Y SERVICIO PARA INVERSIÓN"/>
    <x v="2"/>
    <x v="0"/>
    <s v="X"/>
    <s v="X"/>
    <s v="X"/>
    <m/>
    <m/>
    <m/>
    <m/>
    <m/>
    <m/>
    <m/>
    <m/>
    <m/>
    <n v="3"/>
    <n v="4338.6771000000108"/>
    <n v="4338.6771000000108"/>
    <n v="4338.6771000000108"/>
    <n v="0"/>
    <n v="0"/>
    <n v="0"/>
    <n v="0"/>
    <n v="0"/>
    <n v="0"/>
    <n v="0"/>
    <n v="0"/>
    <n v="0"/>
    <n v="13016.031300000031"/>
    <b v="1"/>
  </r>
  <r>
    <n v="72"/>
    <s v="GERENCIA_DE_OPERACIONES"/>
    <s v="COORDINACIÓN DE GESTIÓN DEL SISTEMA INTEGRADO DE TRANSPORTE SAE"/>
    <x v="0"/>
    <x v="0"/>
    <x v="2"/>
    <x v="2"/>
    <s v="NO"/>
    <m/>
    <m/>
    <m/>
    <m/>
    <s v="Prestación de servicio de alimentadores para la ruta terminal sur Ecovía - terminal Quitumbe"/>
    <n v="10587.830399999977"/>
    <s v="73 BIENES Y SERVICIO PARA INVERSIÓN"/>
    <x v="2"/>
    <x v="0"/>
    <s v="X"/>
    <s v="X"/>
    <s v="X"/>
    <m/>
    <m/>
    <m/>
    <m/>
    <m/>
    <m/>
    <m/>
    <m/>
    <m/>
    <n v="3"/>
    <n v="3529.2767999999924"/>
    <n v="3529.2767999999924"/>
    <n v="3529.2767999999924"/>
    <n v="0"/>
    <n v="0"/>
    <n v="0"/>
    <n v="0"/>
    <n v="0"/>
    <n v="0"/>
    <n v="0"/>
    <n v="0"/>
    <n v="0"/>
    <n v="10587.830399999977"/>
    <b v="1"/>
  </r>
  <r>
    <n v="73"/>
    <s v="GERENCIA_DE_OPERACIONES"/>
    <s v="COORDINACIÓN DE GESTIÓN DEL SISTEMA INTEGRADO DE TRANSPORTE SAE"/>
    <x v="0"/>
    <x v="0"/>
    <x v="2"/>
    <x v="2"/>
    <s v="NO"/>
    <m/>
    <m/>
    <m/>
    <m/>
    <s v="Prestación de servicio de alimentadores para la ruta héroes de Paquisha -  terminal sur Ecovía"/>
    <n v="10592.330199999997"/>
    <s v="73 BIENES Y SERVICIO PARA INVERSIÓN"/>
    <x v="2"/>
    <x v="0"/>
    <s v="X"/>
    <s v="X"/>
    <s v="X"/>
    <m/>
    <m/>
    <m/>
    <m/>
    <m/>
    <m/>
    <m/>
    <m/>
    <m/>
    <n v="3"/>
    <n v="3530.7767333333322"/>
    <n v="3530.7767333333322"/>
    <n v="3530.7767333333322"/>
    <n v="0"/>
    <n v="0"/>
    <n v="0"/>
    <n v="0"/>
    <n v="0"/>
    <n v="0"/>
    <n v="0"/>
    <n v="0"/>
    <n v="0"/>
    <n v="10592.330199999997"/>
    <b v="1"/>
  </r>
  <r>
    <n v="74"/>
    <s v="GERENCIA_DE_OPERACIONES"/>
    <s v="COORDINACIÓN DE GESTIÓN DEL SISTEMA INTEGRADO DE TRANSPORTE SAE"/>
    <x v="0"/>
    <x v="0"/>
    <x v="2"/>
    <x v="2"/>
    <s v="NO"/>
    <m/>
    <m/>
    <m/>
    <m/>
    <s v="Prestación de servicio de alimentadores para la ruta Huarcay - girón - morán Valverde"/>
    <n v="10568.901599999983"/>
    <s v="73 BIENES Y SERVICIO PARA INVERSIÓN"/>
    <x v="2"/>
    <x v="0"/>
    <s v="X"/>
    <s v="X"/>
    <s v="X"/>
    <m/>
    <m/>
    <m/>
    <m/>
    <m/>
    <m/>
    <m/>
    <m/>
    <m/>
    <n v="3"/>
    <n v="3522.9671999999941"/>
    <n v="3522.9671999999941"/>
    <n v="3522.9671999999941"/>
    <n v="0"/>
    <n v="0"/>
    <n v="0"/>
    <n v="0"/>
    <n v="0"/>
    <n v="0"/>
    <n v="0"/>
    <n v="0"/>
    <n v="0"/>
    <n v="10568.901599999983"/>
    <b v="1"/>
  </r>
  <r>
    <n v="75"/>
    <s v="GERENCIA_DE_OPERACIONES"/>
    <s v="COORDINACIÓN DE GESTIÓN DEL SISTEMA INTEGRADO DE TRANSPORTE SAE"/>
    <x v="0"/>
    <x v="0"/>
    <x v="2"/>
    <x v="2"/>
    <s v="NO"/>
    <m/>
    <m/>
    <m/>
    <m/>
    <s v="Prestación de servicio de alimentadores para la ruta Kennedy - edén - terminal labrador"/>
    <n v="11187.01800000004"/>
    <s v="73 BIENES Y SERVICIO PARA INVERSIÓN"/>
    <x v="2"/>
    <x v="0"/>
    <s v="X"/>
    <s v="X"/>
    <s v="X"/>
    <m/>
    <m/>
    <m/>
    <m/>
    <m/>
    <m/>
    <m/>
    <m/>
    <m/>
    <n v="3"/>
    <n v="3729.0060000000135"/>
    <n v="3729.0060000000135"/>
    <n v="3729.0060000000135"/>
    <n v="0"/>
    <n v="0"/>
    <n v="0"/>
    <n v="0"/>
    <n v="0"/>
    <n v="0"/>
    <n v="0"/>
    <n v="0"/>
    <n v="0"/>
    <n v="11187.01800000004"/>
    <b v="1"/>
  </r>
  <r>
    <n v="76"/>
    <s v="GERENCIA_DE_OPERACIONES"/>
    <s v="COORDINACIÓN DE GESTIÓN DEL SISTEMA INTEGRADO DE TRANSPORTE SAE"/>
    <x v="0"/>
    <x v="0"/>
    <x v="2"/>
    <x v="2"/>
    <s v="NO"/>
    <m/>
    <m/>
    <m/>
    <m/>
    <s v="Prestación de servicio de alimentadores para la ruta la cocha – estación capulí"/>
    <n v="15053.313900000008"/>
    <s v="73 BIENES Y SERVICIO PARA INVERSIÓN"/>
    <x v="2"/>
    <x v="0"/>
    <s v="X"/>
    <s v="X"/>
    <s v="X"/>
    <m/>
    <m/>
    <m/>
    <m/>
    <m/>
    <m/>
    <m/>
    <m/>
    <m/>
    <n v="3"/>
    <n v="5017.7713000000031"/>
    <n v="5017.7713000000031"/>
    <n v="5017.7713000000031"/>
    <n v="0"/>
    <n v="0"/>
    <n v="0"/>
    <n v="0"/>
    <n v="0"/>
    <n v="0"/>
    <n v="0"/>
    <n v="0"/>
    <n v="0"/>
    <n v="15053.313900000008"/>
    <b v="1"/>
  </r>
  <r>
    <n v="77"/>
    <s v="GERENCIA_DE_OPERACIONES"/>
    <s v="COORDINACIÓN DE GESTIÓN DEL SISTEMA INTEGRADO DE TRANSPORTE SAE"/>
    <x v="0"/>
    <x v="0"/>
    <x v="2"/>
    <x v="2"/>
    <s v="NO"/>
    <m/>
    <m/>
    <m/>
    <m/>
    <s v="Prestación de servicio de alimentadores para la ruta la joya - terminal sur Ecovía"/>
    <n v="8948.9538000000175"/>
    <s v="73 BIENES Y SERVICIO PARA INVERSIÓN"/>
    <x v="2"/>
    <x v="0"/>
    <s v="X"/>
    <s v="X"/>
    <s v="X"/>
    <m/>
    <m/>
    <m/>
    <m/>
    <m/>
    <m/>
    <m/>
    <m/>
    <m/>
    <n v="3"/>
    <n v="2982.9846000000057"/>
    <n v="2982.9846000000057"/>
    <n v="2982.9846000000057"/>
    <n v="0"/>
    <n v="0"/>
    <n v="0"/>
    <n v="0"/>
    <n v="0"/>
    <n v="0"/>
    <n v="0"/>
    <n v="0"/>
    <n v="0"/>
    <n v="8948.9538000000175"/>
    <b v="1"/>
  </r>
  <r>
    <n v="78"/>
    <s v="GERENCIA_DE_OPERACIONES"/>
    <s v="COORDINACIÓN DE GESTIÓN DEL SISTEMA INTEGRADO DE TRANSPORTE SAE"/>
    <x v="0"/>
    <x v="0"/>
    <x v="2"/>
    <x v="2"/>
    <s v="NO"/>
    <m/>
    <m/>
    <m/>
    <m/>
    <s v="Prestación de servicio de alimentadores para la ruta la luz - terminal río coca"/>
    <n v="7507.8919999999925"/>
    <s v="73 BIENES Y SERVICIO PARA INVERSIÓN"/>
    <x v="2"/>
    <x v="0"/>
    <s v="X"/>
    <s v="X"/>
    <s v="X"/>
    <m/>
    <m/>
    <m/>
    <m/>
    <m/>
    <m/>
    <m/>
    <m/>
    <m/>
    <n v="3"/>
    <n v="2502.6306666666642"/>
    <n v="2502.6306666666642"/>
    <n v="2502.6306666666642"/>
    <n v="0"/>
    <n v="0"/>
    <n v="0"/>
    <n v="0"/>
    <n v="0"/>
    <n v="0"/>
    <n v="0"/>
    <n v="0"/>
    <n v="0"/>
    <n v="7507.8919999999925"/>
    <b v="1"/>
  </r>
  <r>
    <n v="79"/>
    <s v="GERENCIA_DE_OPERACIONES"/>
    <s v="COORDINACIÓN DE GESTIÓN DEL SISTEMA INTEGRADO DE TRANSPORTE SAE"/>
    <x v="0"/>
    <x v="0"/>
    <x v="2"/>
    <x v="2"/>
    <s v="NO"/>
    <m/>
    <m/>
    <m/>
    <m/>
    <s v="Prestación de servicio de alimentadores para la ruta el porvenir - la victoria - terminal sur Ecovía"/>
    <n v="8409.91320000001"/>
    <s v="73 BIENES Y SERVICIO PARA INVERSIÓN"/>
    <x v="2"/>
    <x v="0"/>
    <s v="X"/>
    <s v="X"/>
    <s v="X"/>
    <m/>
    <m/>
    <m/>
    <m/>
    <m/>
    <m/>
    <m/>
    <m/>
    <m/>
    <n v="3"/>
    <n v="2803.3044000000032"/>
    <n v="2803.3044000000032"/>
    <n v="2803.3044000000032"/>
    <n v="0"/>
    <n v="0"/>
    <n v="0"/>
    <n v="0"/>
    <n v="0"/>
    <n v="0"/>
    <n v="0"/>
    <n v="0"/>
    <n v="0"/>
    <n v="8409.91320000001"/>
    <b v="1"/>
  </r>
  <r>
    <n v="80"/>
    <s v="GERENCIA_DE_OPERACIONES"/>
    <s v="COORDINACIÓN DE GESTIÓN DEL SISTEMA INTEGRADO DE TRANSPORTE SAE"/>
    <x v="0"/>
    <x v="0"/>
    <x v="2"/>
    <x v="2"/>
    <s v="NO"/>
    <m/>
    <m/>
    <m/>
    <m/>
    <s v="Prestación de servicio de alimentadores para la ruta laureles - terminal labrador"/>
    <n v="9322.5149999999558"/>
    <s v="73 BIENES Y SERVICIO PARA INVERSIÓN"/>
    <x v="2"/>
    <x v="0"/>
    <s v="X"/>
    <s v="X"/>
    <s v="X"/>
    <m/>
    <m/>
    <m/>
    <m/>
    <m/>
    <m/>
    <m/>
    <m/>
    <m/>
    <n v="3"/>
    <n v="3107.5049999999851"/>
    <n v="3107.5049999999851"/>
    <n v="3107.5049999999851"/>
    <n v="0"/>
    <n v="0"/>
    <n v="0"/>
    <n v="0"/>
    <n v="0"/>
    <n v="0"/>
    <n v="0"/>
    <n v="0"/>
    <n v="0"/>
    <n v="9322.5149999999558"/>
    <b v="1"/>
  </r>
  <r>
    <n v="81"/>
    <s v="GERENCIA_DE_OPERACIONES"/>
    <s v="COORDINACIÓN DE GESTIÓN DEL SISTEMA INTEGRADO DE TRANSPORTE SAE"/>
    <x v="0"/>
    <x v="0"/>
    <x v="2"/>
    <x v="2"/>
    <s v="NO"/>
    <m/>
    <m/>
    <m/>
    <m/>
    <s v="Prestación de servicio de alimentadores para la ruta llano chico - terminal río coca"/>
    <n v="20646.962"/>
    <s v="73 BIENES Y SERVICIO PARA INVERSIÓN"/>
    <x v="2"/>
    <x v="0"/>
    <s v="X"/>
    <s v="X"/>
    <s v="X"/>
    <m/>
    <m/>
    <m/>
    <m/>
    <m/>
    <m/>
    <m/>
    <m/>
    <m/>
    <n v="3"/>
    <n v="6882.3206666666665"/>
    <n v="6882.3206666666665"/>
    <n v="6882.3206666666665"/>
    <n v="0"/>
    <n v="0"/>
    <n v="0"/>
    <n v="0"/>
    <n v="0"/>
    <n v="0"/>
    <n v="0"/>
    <n v="0"/>
    <n v="0"/>
    <n v="20646.962"/>
    <b v="1"/>
  </r>
  <r>
    <n v="82"/>
    <s v="GERENCIA_DE_OPERACIONES"/>
    <s v="COORDINACIÓN DE GESTIÓN DEL SISTEMA INTEGRADO DE TRANSPORTE SAE"/>
    <x v="0"/>
    <x v="0"/>
    <x v="2"/>
    <x v="2"/>
    <s v="NO"/>
    <m/>
    <m/>
    <m/>
    <m/>
    <s v="Prestación de servicio de alimentadores para la ruta llano grande"/>
    <n v="17693.663100000005"/>
    <s v="73 BIENES Y SERVICIO PARA INVERSIÓN"/>
    <x v="2"/>
    <x v="0"/>
    <s v="X"/>
    <s v="X"/>
    <s v="X"/>
    <m/>
    <m/>
    <m/>
    <m/>
    <m/>
    <m/>
    <m/>
    <m/>
    <m/>
    <n v="3"/>
    <n v="5897.887700000002"/>
    <n v="5897.887700000002"/>
    <n v="5897.887700000002"/>
    <n v="0"/>
    <n v="0"/>
    <n v="0"/>
    <n v="0"/>
    <n v="0"/>
    <n v="0"/>
    <n v="0"/>
    <n v="0"/>
    <n v="0"/>
    <n v="17693.663100000005"/>
    <b v="1"/>
  </r>
  <r>
    <n v="83"/>
    <s v="GERENCIA_DE_OPERACIONES"/>
    <s v="COORDINACIÓN DE GESTIÓN DEL SISTEMA INTEGRADO DE TRANSPORTE SAE"/>
    <x v="0"/>
    <x v="0"/>
    <x v="2"/>
    <x v="2"/>
    <s v="NO"/>
    <m/>
    <m/>
    <m/>
    <m/>
    <s v="Prestación de servicio de alimentadores para la ruta ciudadela Lozada - terminal sur Ecovía"/>
    <n v="8633.4020999999775"/>
    <s v="73 BIENES Y SERVICIO PARA INVERSIÓN"/>
    <x v="2"/>
    <x v="0"/>
    <s v="X"/>
    <s v="X"/>
    <s v="X"/>
    <m/>
    <m/>
    <m/>
    <m/>
    <m/>
    <m/>
    <m/>
    <m/>
    <m/>
    <n v="3"/>
    <n v="2877.8006999999925"/>
    <n v="2877.8006999999925"/>
    <n v="2877.8006999999925"/>
    <n v="0"/>
    <n v="0"/>
    <n v="0"/>
    <n v="0"/>
    <n v="0"/>
    <n v="0"/>
    <n v="0"/>
    <n v="0"/>
    <n v="0"/>
    <n v="8633.4020999999775"/>
    <b v="1"/>
  </r>
  <r>
    <n v="84"/>
    <s v="GERENCIA_DE_OPERACIONES"/>
    <s v="COORDINACIÓN DE GESTIÓN DEL SISTEMA INTEGRADO DE TRANSPORTE SAE"/>
    <x v="0"/>
    <x v="0"/>
    <x v="2"/>
    <x v="2"/>
    <s v="NO"/>
    <m/>
    <m/>
    <m/>
    <m/>
    <s v="Prestación de servicio de alimentadores para la ruta lucha de los pobres - terminal el Recreo"/>
    <n v="19688.999600000097"/>
    <s v="73 BIENES Y SERVICIO PARA INVERSIÓN"/>
    <x v="2"/>
    <x v="0"/>
    <s v="X"/>
    <s v="X"/>
    <s v="X"/>
    <m/>
    <m/>
    <m/>
    <m/>
    <m/>
    <m/>
    <m/>
    <m/>
    <m/>
    <n v="3"/>
    <n v="6562.9998666666988"/>
    <n v="6562.9998666666988"/>
    <n v="6562.9998666666988"/>
    <n v="0"/>
    <n v="0"/>
    <n v="0"/>
    <n v="0"/>
    <n v="0"/>
    <n v="0"/>
    <n v="0"/>
    <n v="0"/>
    <n v="0"/>
    <n v="19688.999600000097"/>
    <b v="1"/>
  </r>
  <r>
    <n v="85"/>
    <s v="GERENCIA_DE_OPERACIONES"/>
    <s v="COORDINACIÓN DE GESTIÓN DEL SISTEMA INTEGRADO DE TRANSPORTE SAE"/>
    <x v="0"/>
    <x v="0"/>
    <x v="2"/>
    <x v="2"/>
    <s v="NO"/>
    <m/>
    <m/>
    <m/>
    <m/>
    <s v="Prestación de servicio de alimentadores para la ruta Martha Bucaram - morán Valverde"/>
    <n v="14208.104400000011"/>
    <s v="73 BIENES Y SERVICIO PARA INVERSIÓN"/>
    <x v="2"/>
    <x v="0"/>
    <s v="X"/>
    <s v="X"/>
    <s v="X"/>
    <m/>
    <m/>
    <m/>
    <m/>
    <m/>
    <m/>
    <m/>
    <m/>
    <m/>
    <n v="3"/>
    <n v="4736.034800000004"/>
    <n v="4736.034800000004"/>
    <n v="4736.034800000004"/>
    <n v="0"/>
    <n v="0"/>
    <n v="0"/>
    <n v="0"/>
    <n v="0"/>
    <n v="0"/>
    <n v="0"/>
    <n v="0"/>
    <n v="0"/>
    <n v="14208.104400000011"/>
    <b v="1"/>
  </r>
  <r>
    <n v="86"/>
    <s v="GERENCIA_DE_OPERACIONES"/>
    <s v="COORDINACIÓN DE GESTIÓN DEL SISTEMA INTEGRADO DE TRANSPORTE SAE"/>
    <x v="0"/>
    <x v="0"/>
    <x v="2"/>
    <x v="2"/>
    <s v="NO"/>
    <m/>
    <m/>
    <m/>
    <m/>
    <s v="Prestación de servicio de alimentadores para la ruta Monteserrín - terminal río coca"/>
    <n v="3880.8041999999987"/>
    <s v="73 BIENES Y SERVICIO PARA INVERSIÓN"/>
    <x v="2"/>
    <x v="0"/>
    <s v="X"/>
    <s v="X"/>
    <s v="X"/>
    <m/>
    <m/>
    <m/>
    <m/>
    <m/>
    <m/>
    <m/>
    <m/>
    <m/>
    <n v="3"/>
    <n v="1293.6013999999996"/>
    <n v="1293.6013999999996"/>
    <n v="1293.6013999999996"/>
    <n v="0"/>
    <n v="0"/>
    <n v="0"/>
    <n v="0"/>
    <n v="0"/>
    <n v="0"/>
    <n v="0"/>
    <n v="0"/>
    <n v="0"/>
    <n v="3880.8041999999987"/>
    <b v="1"/>
  </r>
  <r>
    <n v="87"/>
    <s v="GERENCIA_DE_OPERACIONES"/>
    <s v="COORDINACIÓN DE GESTIÓN DEL SISTEMA INTEGRADO DE TRANSPORTE SAE"/>
    <x v="0"/>
    <x v="0"/>
    <x v="2"/>
    <x v="2"/>
    <s v="NO"/>
    <m/>
    <m/>
    <m/>
    <m/>
    <s v="Prestación de servicio de alimentadores para la ruta Nayón - terminal río coca"/>
    <n v="17517.206000000006"/>
    <s v="73 BIENES Y SERVICIO PARA INVERSIÓN"/>
    <x v="2"/>
    <x v="0"/>
    <s v="X"/>
    <s v="X"/>
    <s v="X"/>
    <m/>
    <m/>
    <m/>
    <m/>
    <m/>
    <m/>
    <m/>
    <m/>
    <m/>
    <n v="3"/>
    <n v="5839.0686666666688"/>
    <n v="5839.0686666666688"/>
    <n v="5839.0686666666688"/>
    <n v="0"/>
    <n v="0"/>
    <n v="0"/>
    <n v="0"/>
    <n v="0"/>
    <n v="0"/>
    <n v="0"/>
    <n v="0"/>
    <n v="0"/>
    <n v="17517.206000000006"/>
    <b v="1"/>
  </r>
  <r>
    <n v="88"/>
    <s v="GERENCIA_DE_OPERACIONES"/>
    <s v="COORDINACIÓN DE GESTIÓN DEL SISTEMA INTEGRADO DE TRANSPORTE SAE"/>
    <x v="0"/>
    <x v="0"/>
    <x v="2"/>
    <x v="2"/>
    <s v="NO"/>
    <m/>
    <m/>
    <m/>
    <m/>
    <s v="Prestación de servicio de alimentadores para la ruta oriente quiteño - terminal el Recreo"/>
    <n v="18958.735100000049"/>
    <s v="73 BIENES Y SERVICIO PARA INVERSIÓN"/>
    <x v="2"/>
    <x v="0"/>
    <s v="X"/>
    <s v="X"/>
    <s v="X"/>
    <m/>
    <m/>
    <m/>
    <m/>
    <m/>
    <m/>
    <m/>
    <m/>
    <m/>
    <n v="3"/>
    <n v="6319.578366666683"/>
    <n v="6319.578366666683"/>
    <n v="6319.578366666683"/>
    <n v="0"/>
    <n v="0"/>
    <n v="0"/>
    <n v="0"/>
    <n v="0"/>
    <n v="0"/>
    <n v="0"/>
    <n v="0"/>
    <n v="0"/>
    <n v="18958.735100000049"/>
    <b v="1"/>
  </r>
  <r>
    <n v="89"/>
    <s v="GERENCIA_DE_OPERACIONES"/>
    <s v="COORDINACIÓN DE GESTIÓN DEL SISTEMA INTEGRADO DE TRANSPORTE SAE"/>
    <x v="0"/>
    <x v="0"/>
    <x v="2"/>
    <x v="2"/>
    <s v="NO"/>
    <m/>
    <m/>
    <m/>
    <m/>
    <s v="Prestación de servicio alimentadores para la ruta Oyacoto - calderón"/>
    <n v="8690.7598000000289"/>
    <s v="73 BIENES Y SERVICIO PARA INVERSIÓN"/>
    <x v="2"/>
    <x v="0"/>
    <s v="X"/>
    <s v="X"/>
    <s v="X"/>
    <m/>
    <m/>
    <m/>
    <m/>
    <m/>
    <m/>
    <m/>
    <m/>
    <m/>
    <n v="3"/>
    <n v="2896.9199333333431"/>
    <n v="2896.9199333333431"/>
    <n v="2896.9199333333431"/>
    <n v="0"/>
    <n v="0"/>
    <n v="0"/>
    <n v="0"/>
    <n v="0"/>
    <n v="0"/>
    <n v="0"/>
    <n v="0"/>
    <n v="0"/>
    <n v="8690.7598000000289"/>
    <b v="1"/>
  </r>
  <r>
    <n v="90"/>
    <s v="GERENCIA_DE_OPERACIONES"/>
    <s v="COORDINACIÓN DE GESTIÓN DEL SISTEMA INTEGRADO DE TRANSPORTE SAE"/>
    <x v="0"/>
    <x v="0"/>
    <x v="2"/>
    <x v="2"/>
    <s v="NO"/>
    <m/>
    <m/>
    <m/>
    <m/>
    <s v="Prestación de servicio de alimentadores para la ruta Paquisha - terminal Quitumbe"/>
    <n v="21406.643599999952"/>
    <s v="73 BIENES Y SERVICIO PARA INVERSIÓN"/>
    <x v="2"/>
    <x v="0"/>
    <s v="X"/>
    <s v="X"/>
    <s v="X"/>
    <m/>
    <m/>
    <m/>
    <m/>
    <m/>
    <m/>
    <m/>
    <m/>
    <m/>
    <n v="3"/>
    <n v="7135.5478666666504"/>
    <n v="7135.5478666666504"/>
    <n v="7135.5478666666504"/>
    <n v="0"/>
    <n v="0"/>
    <n v="0"/>
    <n v="0"/>
    <n v="0"/>
    <n v="0"/>
    <n v="0"/>
    <n v="0"/>
    <n v="0"/>
    <n v="21406.643599999952"/>
    <b v="1"/>
  </r>
  <r>
    <n v="91"/>
    <s v="GERENCIA_DE_OPERACIONES"/>
    <s v="COORDINACIÓN DE GESTIÓN DEL SISTEMA INTEGRADO DE TRANSPORTE SAE"/>
    <x v="0"/>
    <x v="0"/>
    <x v="2"/>
    <x v="2"/>
    <s v="NO"/>
    <m/>
    <m/>
    <m/>
    <m/>
    <s v="Prestación de servicio de alimentadores para la ruta Rumiñahui - terminal labrador"/>
    <n v="13983.772500000079"/>
    <s v="73 BIENES Y SERVICIO PARA INVERSIÓN"/>
    <x v="2"/>
    <x v="0"/>
    <s v="X"/>
    <s v="X"/>
    <s v="X"/>
    <m/>
    <m/>
    <m/>
    <m/>
    <m/>
    <m/>
    <m/>
    <m/>
    <m/>
    <n v="3"/>
    <n v="4661.2575000000261"/>
    <n v="4661.2575000000261"/>
    <n v="4661.2575000000261"/>
    <n v="0"/>
    <n v="0"/>
    <n v="0"/>
    <n v="0"/>
    <n v="0"/>
    <n v="0"/>
    <n v="0"/>
    <n v="0"/>
    <n v="0"/>
    <n v="13983.772500000079"/>
    <b v="1"/>
  </r>
  <r>
    <n v="92"/>
    <s v="GERENCIA_DE_OPERACIONES"/>
    <s v="COORDINACIÓN DE GESTIÓN DEL SISTEMA INTEGRADO DE TRANSPORTE SAE"/>
    <x v="0"/>
    <x v="0"/>
    <x v="2"/>
    <x v="2"/>
    <s v="NO"/>
    <m/>
    <m/>
    <m/>
    <m/>
    <s v="Prestación de servicio de alimentadores para la ruta san José de Cutuglahua – terminal sur Ecovía"/>
    <n v="13450.67300000001"/>
    <s v="73 BIENES Y SERVICIO PARA INVERSIÓN"/>
    <x v="2"/>
    <x v="0"/>
    <s v="X"/>
    <s v="X"/>
    <s v="X"/>
    <m/>
    <m/>
    <m/>
    <m/>
    <m/>
    <m/>
    <m/>
    <m/>
    <m/>
    <n v="3"/>
    <n v="4483.5576666666702"/>
    <n v="4483.5576666666702"/>
    <n v="4483.5576666666702"/>
    <n v="0"/>
    <n v="0"/>
    <n v="0"/>
    <n v="0"/>
    <n v="0"/>
    <n v="0"/>
    <n v="0"/>
    <n v="0"/>
    <n v="0"/>
    <n v="13450.67300000001"/>
    <b v="1"/>
  </r>
  <r>
    <n v="93"/>
    <s v="GERENCIA_DE_OPERACIONES"/>
    <s v="COORDINACIÓN DE GESTIÓN DEL SISTEMA INTEGRADO DE TRANSPORTE SAE"/>
    <x v="0"/>
    <x v="0"/>
    <x v="2"/>
    <x v="2"/>
    <s v="NO"/>
    <m/>
    <m/>
    <m/>
    <m/>
    <s v="Prestación de servicio de alimentadores para la ruta san José de morán - Carapungo"/>
    <n v="12310.654500000004"/>
    <s v="73 BIENES Y SERVICIO PARA INVERSIÓN"/>
    <x v="2"/>
    <x v="0"/>
    <s v="X"/>
    <s v="X"/>
    <s v="X"/>
    <m/>
    <m/>
    <m/>
    <m/>
    <m/>
    <m/>
    <m/>
    <m/>
    <m/>
    <n v="3"/>
    <n v="4103.5515000000014"/>
    <n v="4103.5515000000014"/>
    <n v="4103.5515000000014"/>
    <n v="0"/>
    <n v="0"/>
    <n v="0"/>
    <n v="0"/>
    <n v="0"/>
    <n v="0"/>
    <n v="0"/>
    <n v="0"/>
    <n v="0"/>
    <n v="12310.654500000004"/>
    <b v="1"/>
  </r>
  <r>
    <n v="94"/>
    <s v="GERENCIA_DE_OPERACIONES"/>
    <s v="COORDINACIÓN DE GESTIÓN DEL SISTEMA INTEGRADO DE TRANSPORTE SAE"/>
    <x v="0"/>
    <x v="0"/>
    <x v="2"/>
    <x v="2"/>
    <s v="NO"/>
    <m/>
    <m/>
    <m/>
    <m/>
    <s v="Prestación de servicio de alimentadores para la ruta san juan - bellavista"/>
    <n v="17616.500400000019"/>
    <s v="73 BIENES Y SERVICIO PARA INVERSIÓN"/>
    <x v="2"/>
    <x v="0"/>
    <s v="X"/>
    <s v="X"/>
    <s v="X"/>
    <m/>
    <m/>
    <m/>
    <m/>
    <m/>
    <m/>
    <m/>
    <m/>
    <m/>
    <n v="3"/>
    <n v="5872.1668000000063"/>
    <n v="5872.1668000000063"/>
    <n v="5872.1668000000063"/>
    <n v="0"/>
    <n v="0"/>
    <n v="0"/>
    <n v="0"/>
    <n v="0"/>
    <n v="0"/>
    <n v="0"/>
    <n v="0"/>
    <n v="0"/>
    <n v="17616.500400000019"/>
    <b v="1"/>
  </r>
  <r>
    <n v="95"/>
    <s v="GERENCIA_DE_OPERACIONES"/>
    <s v="COORDINACIÓN DE GESTIÓN DEL SISTEMA INTEGRADO DE TRANSPORTE SAE"/>
    <x v="0"/>
    <x v="0"/>
    <x v="2"/>
    <x v="2"/>
    <s v="NO"/>
    <m/>
    <m/>
    <m/>
    <m/>
    <s v="Prestación de servicio de alimentadores para la ruta san juan de Turubamba – terminal sur Ecovía"/>
    <n v="9901.8764999999839"/>
    <s v="73 BIENES Y SERVICIO PARA INVERSIÓN"/>
    <x v="2"/>
    <x v="0"/>
    <s v="X"/>
    <s v="X"/>
    <s v="X"/>
    <m/>
    <m/>
    <m/>
    <m/>
    <m/>
    <m/>
    <m/>
    <m/>
    <m/>
    <n v="3"/>
    <n v="3300.6254999999946"/>
    <n v="3300.6254999999946"/>
    <n v="3300.6254999999946"/>
    <n v="0"/>
    <n v="0"/>
    <n v="0"/>
    <n v="0"/>
    <n v="0"/>
    <n v="0"/>
    <n v="0"/>
    <n v="0"/>
    <n v="0"/>
    <n v="9901.8764999999839"/>
    <b v="1"/>
  </r>
  <r>
    <n v="96"/>
    <s v="GERENCIA_DE_OPERACIONES"/>
    <s v="COORDINACIÓN DE GESTIÓN DEL SISTEMA INTEGRADO DE TRANSPORTE SAE"/>
    <x v="0"/>
    <x v="0"/>
    <x v="2"/>
    <x v="2"/>
    <s v="NO"/>
    <m/>
    <m/>
    <m/>
    <m/>
    <s v="Prestación de servicio de alimentadores para la ruta san Martín - puente de Guajaló"/>
    <n v="15782.206200000015"/>
    <s v="73 BIENES Y SERVICIO PARA INVERSIÓN"/>
    <x v="2"/>
    <x v="0"/>
    <s v="X"/>
    <s v="X"/>
    <s v="X"/>
    <m/>
    <m/>
    <m/>
    <m/>
    <m/>
    <m/>
    <m/>
    <m/>
    <m/>
    <n v="3"/>
    <n v="5260.735400000005"/>
    <n v="5260.735400000005"/>
    <n v="5260.735400000005"/>
    <n v="0"/>
    <n v="0"/>
    <n v="0"/>
    <n v="0"/>
    <n v="0"/>
    <n v="0"/>
    <n v="0"/>
    <n v="0"/>
    <n v="0"/>
    <n v="15782.206200000015"/>
    <b v="1"/>
  </r>
  <r>
    <n v="97"/>
    <s v="GERENCIA_DE_OPERACIONES"/>
    <s v="COORDINACIÓN DE GESTIÓN DEL SISTEMA INTEGRADO DE TRANSPORTE SAE"/>
    <x v="0"/>
    <x v="0"/>
    <x v="2"/>
    <x v="2"/>
    <s v="NO"/>
    <m/>
    <m/>
    <m/>
    <m/>
    <s v="Prestación de servicio de alimentadores para la ruta santo Tomás 1 – terminal sur Ecovía"/>
    <n v="7363.5852000000014"/>
    <s v="73 BIENES Y SERVICIO PARA INVERSIÓN"/>
    <x v="2"/>
    <x v="0"/>
    <s v="X"/>
    <s v="X"/>
    <s v="X"/>
    <m/>
    <m/>
    <m/>
    <m/>
    <m/>
    <m/>
    <m/>
    <m/>
    <m/>
    <n v="3"/>
    <n v="2454.5284000000006"/>
    <n v="2454.5284000000006"/>
    <n v="2454.5284000000006"/>
    <n v="0"/>
    <n v="0"/>
    <n v="0"/>
    <n v="0"/>
    <n v="0"/>
    <n v="0"/>
    <n v="0"/>
    <n v="0"/>
    <n v="0"/>
    <n v="7363.5852000000014"/>
    <b v="1"/>
  </r>
  <r>
    <n v="98"/>
    <s v="GERENCIA_DE_OPERACIONES"/>
    <s v="COORDINACIÓN DE GESTIÓN DEL SISTEMA INTEGRADO DE TRANSPORTE SAE"/>
    <x v="0"/>
    <x v="0"/>
    <x v="2"/>
    <x v="2"/>
    <s v="NO"/>
    <m/>
    <m/>
    <m/>
    <m/>
    <s v="Prestación de servicio de alimentadores para la ruta  Santospamba – terminal Quitumbe"/>
    <n v="26554.023799999966"/>
    <s v="73 BIENES Y SERVICIO PARA INVERSIÓN"/>
    <x v="2"/>
    <x v="0"/>
    <s v="X"/>
    <s v="X"/>
    <s v="X"/>
    <m/>
    <m/>
    <m/>
    <m/>
    <m/>
    <m/>
    <m/>
    <m/>
    <m/>
    <n v="3"/>
    <n v="8851.3412666666554"/>
    <n v="8851.3412666666554"/>
    <n v="8851.3412666666554"/>
    <n v="0"/>
    <n v="0"/>
    <n v="0"/>
    <n v="0"/>
    <n v="0"/>
    <n v="0"/>
    <n v="0"/>
    <n v="0"/>
    <n v="0"/>
    <n v="26554.023799999966"/>
    <b v="1"/>
  </r>
  <r>
    <n v="99"/>
    <s v="GERENCIA_DE_OPERACIONES"/>
    <s v="COORDINACIÓN DE GESTIÓN DEL SISTEMA INTEGRADO DE TRANSPORTE SAE"/>
    <x v="0"/>
    <x v="0"/>
    <x v="2"/>
    <x v="2"/>
    <s v="NO"/>
    <m/>
    <m/>
    <m/>
    <m/>
    <s v="Prestación de servicio de alimentadores para la ruta Solanda - terminal el Recreo"/>
    <n v="14091.950400000031"/>
    <s v="73 BIENES Y SERVICIO PARA INVERSIÓN"/>
    <x v="2"/>
    <x v="0"/>
    <s v="X"/>
    <s v="X"/>
    <s v="X"/>
    <m/>
    <m/>
    <m/>
    <m/>
    <m/>
    <m/>
    <m/>
    <m/>
    <m/>
    <n v="3"/>
    <n v="4697.3168000000105"/>
    <n v="4697.3168000000105"/>
    <n v="4697.3168000000105"/>
    <n v="0"/>
    <n v="0"/>
    <n v="0"/>
    <n v="0"/>
    <n v="0"/>
    <n v="0"/>
    <n v="0"/>
    <n v="0"/>
    <n v="0"/>
    <n v="14091.950400000031"/>
    <b v="1"/>
  </r>
  <r>
    <n v="100"/>
    <s v="GERENCIA_DE_OPERACIONES"/>
    <s v="COORDINACIÓN DE GESTIÓN DEL SISTEMA INTEGRADO DE TRANSPORTE SAE"/>
    <x v="0"/>
    <x v="0"/>
    <x v="2"/>
    <x v="2"/>
    <s v="NO"/>
    <m/>
    <m/>
    <m/>
    <m/>
    <s v="Prestación de servicio de alimentadores para la ruta terminal  Carcelén - terminal norte"/>
    <n v="13752.482400000037"/>
    <s v="73 BIENES Y SERVICIO PARA INVERSIÓN"/>
    <x v="2"/>
    <x v="0"/>
    <s v="X"/>
    <s v="X"/>
    <s v="X"/>
    <m/>
    <m/>
    <m/>
    <m/>
    <m/>
    <m/>
    <m/>
    <m/>
    <m/>
    <n v="3"/>
    <n v="4584.1608000000124"/>
    <n v="4584.1608000000124"/>
    <n v="4584.1608000000124"/>
    <n v="0"/>
    <n v="0"/>
    <n v="0"/>
    <n v="0"/>
    <n v="0"/>
    <n v="0"/>
    <n v="0"/>
    <n v="0"/>
    <n v="0"/>
    <n v="13752.482400000037"/>
    <b v="1"/>
  </r>
  <r>
    <n v="101"/>
    <s v="GERENCIA_DE_OPERACIONES"/>
    <s v="COORDINACIÓN DE GESTIÓN DEL SISTEMA INTEGRADO DE TRANSPORTE SAE"/>
    <x v="0"/>
    <x v="0"/>
    <x v="2"/>
    <x v="2"/>
    <s v="NO"/>
    <m/>
    <m/>
    <m/>
    <m/>
    <s v="Prestación de servicio de alimentadores para la ruta tola - san roque"/>
    <n v="13295.940700000036"/>
    <s v="73 BIENES Y SERVICIO PARA INVERSIÓN"/>
    <x v="2"/>
    <x v="0"/>
    <s v="X"/>
    <s v="X"/>
    <s v="X"/>
    <m/>
    <m/>
    <m/>
    <m/>
    <m/>
    <m/>
    <m/>
    <m/>
    <m/>
    <n v="3"/>
    <n v="4431.9802333333455"/>
    <n v="4431.9802333333455"/>
    <n v="4431.9802333333455"/>
    <n v="0"/>
    <n v="0"/>
    <n v="0"/>
    <n v="0"/>
    <n v="0"/>
    <n v="0"/>
    <n v="0"/>
    <n v="0"/>
    <n v="0"/>
    <n v="13295.940700000036"/>
    <b v="1"/>
  </r>
  <r>
    <n v="102"/>
    <s v="GERENCIA_DE_OPERACIONES"/>
    <s v="COORDINACIÓN DE GESTIÓN DEL SISTEMA INTEGRADO DE TRANSPORTE SAE"/>
    <x v="0"/>
    <x v="0"/>
    <x v="2"/>
    <x v="2"/>
    <s v="NO"/>
    <m/>
    <m/>
    <m/>
    <m/>
    <s v="Prestación de servicio de alimentadores para la ruta Venecia – terminal sur Ecovía"/>
    <n v="6997.2914100000053"/>
    <s v="73 BIENES Y SERVICIO PARA INVERSIÓN"/>
    <x v="2"/>
    <x v="0"/>
    <s v="X"/>
    <s v="X"/>
    <s v="X"/>
    <m/>
    <m/>
    <m/>
    <m/>
    <m/>
    <m/>
    <m/>
    <m/>
    <m/>
    <n v="3"/>
    <n v="2332.4304700000016"/>
    <n v="2332.4304700000016"/>
    <n v="2332.4304700000016"/>
    <n v="0"/>
    <n v="0"/>
    <n v="0"/>
    <n v="0"/>
    <n v="0"/>
    <n v="0"/>
    <n v="0"/>
    <n v="0"/>
    <n v="0"/>
    <n v="6997.2914100000053"/>
    <b v="1"/>
  </r>
  <r>
    <n v="103"/>
    <s v="GERENCIA_DE_OPERACIONES"/>
    <s v="COORDINACIÓN DE GESTIÓN DEL SISTEMA INTEGRADO DE TRANSPORTE SAE"/>
    <x v="0"/>
    <x v="0"/>
    <x v="2"/>
    <x v="2"/>
    <s v="NO"/>
    <m/>
    <m/>
    <m/>
    <m/>
    <s v="Prestación de servicio de alimentadores para la ruta Zámbiza - terminal río coca"/>
    <n v="9280.487999999983"/>
    <s v="73 BIENES Y SERVICIO PARA INVERSIÓN"/>
    <x v="2"/>
    <x v="0"/>
    <s v="X"/>
    <s v="X"/>
    <s v="X"/>
    <m/>
    <m/>
    <m/>
    <m/>
    <m/>
    <m/>
    <m/>
    <m/>
    <m/>
    <n v="3"/>
    <n v="3093.4959999999942"/>
    <n v="3093.4959999999942"/>
    <n v="3093.4959999999942"/>
    <n v="0"/>
    <n v="0"/>
    <n v="0"/>
    <n v="0"/>
    <n v="0"/>
    <n v="0"/>
    <n v="0"/>
    <n v="0"/>
    <n v="0"/>
    <n v="9280.487999999983"/>
    <b v="1"/>
  </r>
  <r>
    <n v="104"/>
    <s v="GERENCIA_DE_OPERACIONES"/>
    <s v="COORDINACIÓN DE GESTIÓN DEL SISTEMA INTEGRADO DE TRANSPORTE SAE"/>
    <x v="0"/>
    <x v="0"/>
    <x v="2"/>
    <x v="2"/>
    <s v="NO"/>
    <m/>
    <m/>
    <m/>
    <m/>
    <s v="Prestación de servicio de alimentadores para la ruta  manuelita Sáenz - terminal Quitumbe"/>
    <n v="17256.182700000005"/>
    <s v="73 BIENES Y SERVICIO PARA INVERSIÓN"/>
    <x v="2"/>
    <x v="0"/>
    <s v="X"/>
    <s v="X"/>
    <s v="X"/>
    <m/>
    <m/>
    <m/>
    <m/>
    <m/>
    <m/>
    <m/>
    <m/>
    <m/>
    <n v="3"/>
    <n v="5752.0609000000013"/>
    <n v="5752.0609000000013"/>
    <n v="5752.0609000000013"/>
    <n v="0"/>
    <n v="0"/>
    <n v="0"/>
    <n v="0"/>
    <n v="0"/>
    <n v="0"/>
    <n v="0"/>
    <n v="0"/>
    <n v="0"/>
    <n v="17256.182700000005"/>
    <b v="1"/>
  </r>
  <r>
    <n v="105"/>
    <s v="GERENCIA_DE_OPERACIONES"/>
    <s v="COORDINACIÓN DE GESTIÓN DEL SISTEMA INTEGRADO DE TRANSPORTE SAE"/>
    <x v="0"/>
    <x v="0"/>
    <x v="2"/>
    <x v="2"/>
    <s v="NO"/>
    <m/>
    <m/>
    <m/>
    <m/>
    <s v="Prestación de servicio de alimentadores para la ruta Sur Occidental"/>
    <n v="87500"/>
    <s v="73 BIENES Y SERVICIO PARA INVERSIÓN"/>
    <x v="2"/>
    <x v="0"/>
    <s v="X"/>
    <s v="X"/>
    <s v="X"/>
    <m/>
    <m/>
    <m/>
    <m/>
    <m/>
    <m/>
    <m/>
    <m/>
    <m/>
    <n v="3"/>
    <n v="29166.666666666668"/>
    <n v="29166.666666666668"/>
    <n v="29166.666666666668"/>
    <n v="0"/>
    <n v="0"/>
    <n v="0"/>
    <n v="0"/>
    <n v="0"/>
    <n v="0"/>
    <n v="0"/>
    <n v="0"/>
    <n v="0"/>
    <n v="87500"/>
    <b v="1"/>
  </r>
  <r>
    <n v="106"/>
    <s v="GERENCIA_ADMINISTRATIVA_FINANCIERA"/>
    <s v="COORDINACIÓN DE RECAUDACIÓN"/>
    <x v="0"/>
    <x v="0"/>
    <x v="1"/>
    <x v="3"/>
    <m/>
    <m/>
    <m/>
    <m/>
    <m/>
    <s v="Servicio de traslado y procesamiento de valores dela EPMTPQ 2021 - 2022"/>
    <n v="360107.15"/>
    <s v="73 BIENES Y SERVICIO PARA INVERSIÓN"/>
    <x v="3"/>
    <x v="0"/>
    <s v="X"/>
    <s v="X"/>
    <s v="X"/>
    <s v="X"/>
    <s v="X"/>
    <s v="X"/>
    <s v="X"/>
    <m/>
    <m/>
    <m/>
    <m/>
    <m/>
    <n v="7"/>
    <n v="51443.878571428577"/>
    <n v="51443.878571428577"/>
    <n v="51443.878571428577"/>
    <n v="51443.878571428577"/>
    <n v="51443.878571428577"/>
    <n v="51443.878571428577"/>
    <n v="51443.878571428577"/>
    <n v="0"/>
    <n v="0"/>
    <n v="0"/>
    <n v="0"/>
    <n v="0"/>
    <n v="360107.15000000008"/>
    <b v="1"/>
  </r>
  <r>
    <n v="107"/>
    <s v="GERENCIA_ADMINISTRATIVA_FINANCIERA"/>
    <s v="COORDINACIÓN ADMINISTRATIVA"/>
    <x v="0"/>
    <x v="0"/>
    <x v="1"/>
    <x v="3"/>
    <m/>
    <m/>
    <m/>
    <m/>
    <m/>
    <s v="Abastecimiento de diésel premium para la flota operativa de la EPMTPQ"/>
    <n v="2918182.83"/>
    <s v="73 BIENES Y SERVICIO PARA INVERSIÓN"/>
    <x v="4"/>
    <x v="0"/>
    <s v="X"/>
    <s v="X"/>
    <s v="X"/>
    <s v="X"/>
    <s v="X"/>
    <s v="X"/>
    <s v="X"/>
    <s v="X"/>
    <s v="X"/>
    <s v="X"/>
    <s v="X"/>
    <s v="X"/>
    <n v="12"/>
    <n v="243181.9025"/>
    <n v="243181.9025"/>
    <n v="243181.9025"/>
    <n v="243181.9025"/>
    <n v="243181.9025"/>
    <n v="243181.9025"/>
    <n v="243181.9025"/>
    <n v="243181.9025"/>
    <n v="243181.9025"/>
    <n v="243181.9025"/>
    <n v="243181.9025"/>
    <n v="243181.9025"/>
    <n v="2918182.8299999996"/>
    <b v="1"/>
  </r>
  <r>
    <n v="108"/>
    <s v="GERENCIA_ADMINISTRATIVA_FINANCIERA"/>
    <s v="COORDINACIÓN ADMINISTRATIVA"/>
    <x v="0"/>
    <x v="0"/>
    <x v="1"/>
    <x v="3"/>
    <m/>
    <m/>
    <m/>
    <m/>
    <m/>
    <s v="Limpieza de terminales terrestres interparroquiales o parqueaderos públicos (18 horas) por punto de servicio 2022"/>
    <n v="140089.07999999999"/>
    <s v="73 BIENES Y SERVICIO PARA INVERSIÓN"/>
    <x v="5"/>
    <x v="0"/>
    <s v="X"/>
    <s v="X"/>
    <s v="X"/>
    <s v="X"/>
    <s v="X"/>
    <m/>
    <m/>
    <m/>
    <m/>
    <m/>
    <m/>
    <m/>
    <n v="5"/>
    <n v="28017.815999999999"/>
    <n v="28017.815999999999"/>
    <n v="28017.815999999999"/>
    <n v="28017.815999999999"/>
    <n v="28017.815999999999"/>
    <n v="0"/>
    <n v="0"/>
    <n v="0"/>
    <n v="0"/>
    <n v="0"/>
    <n v="0"/>
    <n v="0"/>
    <n v="140089.07999999999"/>
    <b v="1"/>
  </r>
  <r>
    <n v="109"/>
    <s v="GERENCIA_ADMINISTRATIVA_FINANCIERA"/>
    <s v="COORDINACIÓN ADMINISTRATIVA"/>
    <x v="0"/>
    <x v="0"/>
    <x v="1"/>
    <x v="3"/>
    <m/>
    <m/>
    <m/>
    <m/>
    <m/>
    <s v="Servicio de limpieza de paradas, unidades móviles y control de plagas de la infraestructura de la EPMTPQ 2021"/>
    <n v="591536.16"/>
    <s v="73 BIENES Y SERVICIO PARA INVERSIÓN"/>
    <x v="5"/>
    <x v="0"/>
    <s v="X"/>
    <s v="X"/>
    <s v="X"/>
    <s v="X"/>
    <s v="X"/>
    <m/>
    <m/>
    <m/>
    <m/>
    <m/>
    <m/>
    <m/>
    <n v="5"/>
    <n v="118307.232"/>
    <n v="118307.232"/>
    <n v="118307.232"/>
    <n v="118307.232"/>
    <n v="118307.232"/>
    <n v="0"/>
    <n v="0"/>
    <n v="0"/>
    <n v="0"/>
    <n v="0"/>
    <n v="0"/>
    <n v="0"/>
    <n v="591536.16"/>
    <b v="1"/>
  </r>
  <r>
    <n v="110"/>
    <s v="GERENCIA_ADMINISTRATIVA_FINANCIERA"/>
    <s v="COORDINACIÓN ADMINISTRATIVA"/>
    <x v="1"/>
    <x v="1"/>
    <x v="3"/>
    <x v="4"/>
    <m/>
    <m/>
    <m/>
    <m/>
    <m/>
    <s v="Servicio de limpieza de paradas, unidades móviles y control de plagas de la infraestructura de la EPMTPQ 2021"/>
    <n v="18480"/>
    <s v="53 BIENES Y SERVICIOS DE CONSUMO"/>
    <x v="6"/>
    <x v="1"/>
    <s v="X"/>
    <s v="X"/>
    <s v="X"/>
    <s v="X"/>
    <s v="X"/>
    <m/>
    <m/>
    <m/>
    <m/>
    <m/>
    <m/>
    <m/>
    <n v="5"/>
    <n v="3696"/>
    <n v="3696"/>
    <n v="3696"/>
    <n v="3696"/>
    <n v="3696"/>
    <n v="0"/>
    <n v="0"/>
    <n v="0"/>
    <n v="0"/>
    <n v="0"/>
    <n v="0"/>
    <n v="0"/>
    <n v="18480"/>
    <b v="1"/>
  </r>
  <r>
    <n v="111"/>
    <s v="GERENCIA_GENERAL"/>
    <s v="COORDINACIÓN DE COMUNICACIÓN"/>
    <x v="1"/>
    <x v="2"/>
    <x v="4"/>
    <x v="5"/>
    <m/>
    <m/>
    <m/>
    <m/>
    <m/>
    <s v="Monitoreo de Prensa 2021 - 2022"/>
    <n v="1008"/>
    <s v="53 BIENES Y SERVICIOS DE CONSUMO"/>
    <x v="7"/>
    <x v="1"/>
    <s v="X"/>
    <s v="X"/>
    <s v="X"/>
    <s v="X"/>
    <s v="X"/>
    <s v="X"/>
    <s v="X"/>
    <s v="X"/>
    <s v="X"/>
    <s v="X"/>
    <s v="X"/>
    <s v="X"/>
    <n v="12"/>
    <n v="84"/>
    <n v="84"/>
    <n v="84"/>
    <n v="84"/>
    <n v="84"/>
    <n v="84"/>
    <n v="84"/>
    <n v="84"/>
    <n v="84"/>
    <n v="84"/>
    <n v="84"/>
    <n v="84"/>
    <n v="1008"/>
    <b v="1"/>
  </r>
  <r>
    <n v="112"/>
    <s v="GERENCIA_DE_TECNOLOGÍAS_DE_LA_INFORMACIÓN"/>
    <s v="COORDINACIÓN DE SOLUCIONES TECNOLOGICAS, REDES Y COMUNICACIONES"/>
    <x v="1"/>
    <x v="2"/>
    <x v="5"/>
    <x v="6"/>
    <m/>
    <m/>
    <m/>
    <m/>
    <m/>
    <s v="Adquisición de equipos tecnológico y accesorios 2022"/>
    <n v="150000"/>
    <s v="84 BIENES DE LARGA DURACIÓN"/>
    <x v="8"/>
    <x v="1"/>
    <m/>
    <m/>
    <m/>
    <m/>
    <m/>
    <m/>
    <s v="X"/>
    <m/>
    <m/>
    <m/>
    <m/>
    <m/>
    <n v="1"/>
    <n v="0"/>
    <n v="0"/>
    <n v="0"/>
    <n v="0"/>
    <n v="0"/>
    <n v="0"/>
    <n v="150000"/>
    <n v="0"/>
    <n v="0"/>
    <n v="0"/>
    <n v="0"/>
    <n v="0"/>
    <n v="150000"/>
    <b v="1"/>
  </r>
  <r>
    <n v="113"/>
    <s v="GERENCIA_DE_TECNOLOGÍAS_DE_LA_INFORMACIÓN"/>
    <s v="COORDINACIÓN DE SOLUCIONES TECNOLOGICAS, REDES Y COMUNICACIONES"/>
    <x v="1"/>
    <x v="2"/>
    <x v="5"/>
    <x v="6"/>
    <m/>
    <m/>
    <m/>
    <m/>
    <m/>
    <s v="Adquisición de nodos para plataforma nutanix"/>
    <n v="180000"/>
    <s v="53 BIENES Y SERVICIOS DE CONSUMO"/>
    <x v="9"/>
    <x v="1"/>
    <m/>
    <m/>
    <m/>
    <m/>
    <m/>
    <m/>
    <s v="X"/>
    <m/>
    <m/>
    <m/>
    <m/>
    <m/>
    <n v="1"/>
    <n v="0"/>
    <n v="0"/>
    <n v="0"/>
    <n v="0"/>
    <n v="0"/>
    <n v="0"/>
    <n v="180000"/>
    <n v="0"/>
    <n v="0"/>
    <n v="0"/>
    <n v="0"/>
    <n v="0"/>
    <n v="180000"/>
    <b v="1"/>
  </r>
  <r>
    <n v="114"/>
    <s v="GERENCIA_ADMINISTRATIVA_FINANCIERA"/>
    <s v="COORDINACIÓN DE TALENTO HUMANO"/>
    <x v="1"/>
    <x v="1"/>
    <x v="3"/>
    <x v="4"/>
    <m/>
    <m/>
    <m/>
    <m/>
    <m/>
    <s v="Contratación servicio de recolección, transporte y eliminación y/o disposición final de desechos peligrosos "/>
    <n v="5594.4"/>
    <s v="53 BIENES Y SERVICIOS DE CONSUMO"/>
    <x v="6"/>
    <x v="1"/>
    <s v="X"/>
    <s v="X"/>
    <s v="X"/>
    <s v="X"/>
    <s v="X"/>
    <s v="X"/>
    <s v="X"/>
    <s v="X"/>
    <s v="X"/>
    <s v="X"/>
    <s v="X"/>
    <s v="X"/>
    <n v="12"/>
    <n v="466.2"/>
    <n v="466.2"/>
    <n v="466.2"/>
    <n v="466.2"/>
    <n v="466.2"/>
    <n v="466.2"/>
    <n v="466.2"/>
    <n v="466.2"/>
    <n v="466.2"/>
    <n v="466.2"/>
    <n v="466.2"/>
    <n v="466.2"/>
    <n v="5594.3999999999987"/>
    <b v="1"/>
  </r>
  <r>
    <n v="115"/>
    <s v="GERENCIA_DE_TECNOLOGÍAS_DE_LA_INFORMACIÓN"/>
    <s v="COORDINACIÓN DE PROYECTOS INFORMÁTICOS"/>
    <x v="1"/>
    <x v="2"/>
    <x v="5"/>
    <x v="6"/>
    <m/>
    <m/>
    <m/>
    <m/>
    <m/>
    <s v="Contratación del soporte  y mantenimiento correctivo de fibra óptica corporativa y red de servicios wifi biarticulados 2022"/>
    <n v="48000"/>
    <s v="53 BIENES Y SERVICIOS DE CONSUMO"/>
    <x v="10"/>
    <x v="1"/>
    <m/>
    <m/>
    <m/>
    <m/>
    <s v="X"/>
    <m/>
    <m/>
    <s v="X"/>
    <m/>
    <m/>
    <s v="X"/>
    <m/>
    <n v="3"/>
    <n v="0"/>
    <n v="0"/>
    <n v="0"/>
    <n v="0"/>
    <n v="16000"/>
    <n v="0"/>
    <n v="0"/>
    <n v="16000"/>
    <n v="0"/>
    <n v="0"/>
    <n v="16000"/>
    <n v="0"/>
    <n v="48000"/>
    <b v="1"/>
  </r>
  <r>
    <n v="116"/>
    <s v="GERENCIA_DE_OPERACIONES"/>
    <s v="COORDINACIÓN DE SEGURIDAD"/>
    <x v="0"/>
    <x v="0"/>
    <x v="1"/>
    <x v="3"/>
    <s v="NO"/>
    <m/>
    <m/>
    <m/>
    <m/>
    <s v="Servicio de seguridad y vigilancia (fija, motorizados, movilización) para la EPMTPQ"/>
    <n v="0"/>
    <s v="73 BIENES Y SERVICIO PARA INVERSIÓN"/>
    <x v="3"/>
    <x v="0"/>
    <s v="X"/>
    <s v="X"/>
    <s v="X"/>
    <s v="X"/>
    <s v="X"/>
    <m/>
    <m/>
    <m/>
    <m/>
    <m/>
    <m/>
    <m/>
    <n v="5"/>
    <n v="0"/>
    <n v="0"/>
    <n v="0"/>
    <n v="0"/>
    <n v="0"/>
    <n v="0"/>
    <n v="0"/>
    <n v="0"/>
    <n v="0"/>
    <n v="0"/>
    <n v="0"/>
    <n v="0"/>
    <n v="0"/>
    <b v="1"/>
  </r>
  <r>
    <n v="117"/>
    <s v="GERENCIA_TÉCNICA"/>
    <s v="COORDINACIÓN DE MANTENIMIENTO DE LA FLOTA"/>
    <x v="0"/>
    <x v="0"/>
    <x v="1"/>
    <x v="7"/>
    <s v="SI"/>
    <n v="491290517"/>
    <s v="Subasta Inversa Electrónica "/>
    <s v="BIEN"/>
    <s v="FEBRERO"/>
    <s v="Adquisición repuestos Volvo"/>
    <n v="1365272.420714285"/>
    <s v="73 BIENES Y SERVICIO PARA INVERSIÓN"/>
    <x v="11"/>
    <x v="0"/>
    <m/>
    <m/>
    <m/>
    <m/>
    <m/>
    <s v="X"/>
    <m/>
    <m/>
    <m/>
    <m/>
    <m/>
    <m/>
    <n v="1"/>
    <n v="0"/>
    <n v="0"/>
    <n v="0"/>
    <n v="0"/>
    <n v="0"/>
    <n v="1365272.420714285"/>
    <n v="0"/>
    <n v="0"/>
    <n v="0"/>
    <n v="0"/>
    <n v="0"/>
    <n v="0"/>
    <n v="1365272.420714285"/>
    <b v="1"/>
  </r>
  <r>
    <n v="118"/>
    <s v="GERENCIA_ADMINISTRATIVA_FINANCIERA"/>
    <s v="COORDINACIÓN ADMINISTRATIVA"/>
    <x v="1"/>
    <x v="2"/>
    <x v="4"/>
    <x v="8"/>
    <m/>
    <m/>
    <m/>
    <m/>
    <m/>
    <s v="Servicio de mantenimiento de áreas verdes y jardines (parques, plazas, redondeles, pasterres) 2021-2022"/>
    <n v="24549.39"/>
    <s v="53 BIENES Y SERVICIOS DE CONSUMO"/>
    <x v="6"/>
    <x v="1"/>
    <s v="X"/>
    <s v="X"/>
    <s v="X"/>
    <s v="X"/>
    <s v="X"/>
    <s v="X"/>
    <s v="X"/>
    <s v="X"/>
    <s v="X"/>
    <s v="X"/>
    <s v="X"/>
    <s v="X"/>
    <n v="12"/>
    <n v="2045.7825"/>
    <n v="2045.7825"/>
    <n v="2045.7825"/>
    <n v="2045.7825"/>
    <n v="2045.7825"/>
    <n v="2045.7825"/>
    <n v="2045.7825"/>
    <n v="2045.7825"/>
    <n v="2045.7825"/>
    <n v="2045.7825"/>
    <n v="2045.7825"/>
    <n v="2045.7825"/>
    <n v="24549.390000000003"/>
    <b v="1"/>
  </r>
  <r>
    <n v="119"/>
    <s v="GERENCIA_ADMINISTRATIVA_FINANCIERA"/>
    <s v="COORDINACIÓN ADMINISTRATIVA"/>
    <x v="0"/>
    <x v="0"/>
    <x v="1"/>
    <x v="3"/>
    <m/>
    <m/>
    <m/>
    <m/>
    <m/>
    <s v="Servicio de transporte de diésel premium hacia las instalaciones de la EPMTPQ"/>
    <n v="35863.5"/>
    <s v="73 BIENES Y SERVICIO PARA INVERSIÓN"/>
    <x v="12"/>
    <x v="0"/>
    <s v="X"/>
    <s v="X"/>
    <s v="X"/>
    <s v="X"/>
    <s v="X"/>
    <s v="X"/>
    <s v="X"/>
    <s v="X"/>
    <s v="X"/>
    <s v="X"/>
    <s v="X"/>
    <s v="X"/>
    <n v="12"/>
    <n v="2988.625"/>
    <n v="2988.625"/>
    <n v="2988.625"/>
    <n v="2988.625"/>
    <n v="2988.625"/>
    <n v="2988.625"/>
    <n v="2988.625"/>
    <n v="2988.625"/>
    <n v="2988.625"/>
    <n v="2988.625"/>
    <n v="2988.625"/>
    <n v="2988.625"/>
    <n v="35863.5"/>
    <b v="1"/>
  </r>
  <r>
    <n v="120"/>
    <s v="GERENCIA_DE_TECNOLOGÍAS_DE_LA_INFORMACIÓN"/>
    <s v="COORDINACIÓN DE PROYECTOS INFORMÁTICOS"/>
    <x v="1"/>
    <x v="2"/>
    <x v="5"/>
    <x v="6"/>
    <m/>
    <m/>
    <m/>
    <m/>
    <m/>
    <s v="Soporte de fábrica para la plataforma hiperconvergente NUTANIX 2021"/>
    <n v="40000"/>
    <s v="53 BIENES Y SERVICIOS DE CONSUMO"/>
    <x v="13"/>
    <x v="1"/>
    <m/>
    <m/>
    <m/>
    <m/>
    <m/>
    <m/>
    <m/>
    <m/>
    <m/>
    <m/>
    <s v="X"/>
    <m/>
    <n v="1"/>
    <n v="0"/>
    <n v="0"/>
    <n v="0"/>
    <n v="0"/>
    <n v="0"/>
    <n v="0"/>
    <n v="0"/>
    <n v="0"/>
    <n v="0"/>
    <n v="0"/>
    <n v="40000"/>
    <n v="0"/>
    <n v="40000"/>
    <b v="1"/>
  </r>
  <r>
    <n v="121"/>
    <s v="GERENCIA_TÉCNICA"/>
    <s v="COORDINACIÓN DE MANTENIMIENTO DE INSTALACIONES"/>
    <x v="0"/>
    <x v="0"/>
    <x v="1"/>
    <x v="7"/>
    <s v="SI"/>
    <n v="361140211"/>
    <s v="Catálogo Electrónico"/>
    <s v="BIEN"/>
    <s v="MARZO"/>
    <s v="Adquisición de neumáticos nuevos"/>
    <n v="989119.33919642854"/>
    <s v="73 BIENES Y SERVICIO PARA INVERSIÓN"/>
    <x v="11"/>
    <x v="0"/>
    <m/>
    <m/>
    <m/>
    <s v="X"/>
    <s v="X"/>
    <m/>
    <m/>
    <m/>
    <m/>
    <m/>
    <m/>
    <m/>
    <n v="2"/>
    <n v="0"/>
    <n v="0"/>
    <n v="0"/>
    <n v="494559.66959821427"/>
    <n v="494559.66959821427"/>
    <n v="0"/>
    <n v="0"/>
    <n v="0"/>
    <n v="0"/>
    <n v="0"/>
    <n v="0"/>
    <n v="0"/>
    <n v="989119.33919642854"/>
    <b v="1"/>
  </r>
  <r>
    <n v="122"/>
    <s v="GERENCIA_ADMINISTRATIVA_FINANCIERA"/>
    <s v="COORDINACIÓN ADMINISTRATIVA"/>
    <x v="1"/>
    <x v="2"/>
    <x v="4"/>
    <x v="8"/>
    <m/>
    <m/>
    <m/>
    <m/>
    <m/>
    <s v="Contratación de pólizas de seguros ramos generales y vida"/>
    <n v="524898"/>
    <s v="57 OTROS EGRESOS CORRIENTES"/>
    <x v="14"/>
    <x v="1"/>
    <m/>
    <m/>
    <m/>
    <m/>
    <m/>
    <m/>
    <m/>
    <m/>
    <s v="X"/>
    <s v="X"/>
    <m/>
    <m/>
    <n v="2"/>
    <n v="0"/>
    <n v="0"/>
    <n v="0"/>
    <n v="0"/>
    <n v="0"/>
    <n v="0"/>
    <n v="0"/>
    <n v="0"/>
    <n v="262449"/>
    <n v="262449"/>
    <n v="0"/>
    <n v="0"/>
    <n v="524898"/>
    <b v="1"/>
  </r>
  <r>
    <n v="123"/>
    <s v="GERENCIA_TÉCNICA"/>
    <s v="COORDINACIÓN DE MANTENIMIENTO DE INSTALACIONES"/>
    <x v="0"/>
    <x v="0"/>
    <x v="1"/>
    <x v="7"/>
    <s v="SI"/>
    <n v="491290517"/>
    <s v="Subasta Inversa Electrónica "/>
    <s v="BIEN"/>
    <s v="FEBRERO"/>
    <s v="Adquisición de repuestos mercedes Benz O-500"/>
    <n v="809123.63500000013"/>
    <s v="73 BIENES Y SERVICIO PARA INVERSIÓN"/>
    <x v="11"/>
    <x v="0"/>
    <m/>
    <m/>
    <m/>
    <m/>
    <m/>
    <s v="X"/>
    <m/>
    <m/>
    <m/>
    <m/>
    <m/>
    <m/>
    <n v="1"/>
    <n v="0"/>
    <n v="0"/>
    <n v="0"/>
    <n v="0"/>
    <n v="0"/>
    <n v="809123.63500000013"/>
    <n v="0"/>
    <n v="0"/>
    <n v="0"/>
    <n v="0"/>
    <n v="0"/>
    <n v="0"/>
    <n v="809123.63500000013"/>
    <b v="1"/>
  </r>
  <r>
    <n v="124"/>
    <s v="GERENCIA_TÉCNICA"/>
    <s v="COORDINACIÓN DE MANTENIMIENTO DE INSTALACIONES"/>
    <x v="0"/>
    <x v="0"/>
    <x v="1"/>
    <x v="7"/>
    <s v="SI"/>
    <m/>
    <s v="Subasta Inversa Electrónica "/>
    <s v="BIEN"/>
    <s v="FEBRERO"/>
    <s v="Adquisición de repuestos mecánicos flota trolebús"/>
    <n v="460362.76785714278"/>
    <s v="73 BIENES Y SERVICIO PARA INVERSIÓN"/>
    <x v="11"/>
    <x v="0"/>
    <m/>
    <m/>
    <m/>
    <m/>
    <m/>
    <s v="X"/>
    <m/>
    <m/>
    <m/>
    <m/>
    <m/>
    <m/>
    <n v="1"/>
    <n v="0"/>
    <n v="0"/>
    <n v="0"/>
    <n v="0"/>
    <n v="0"/>
    <n v="460362.76785714278"/>
    <n v="0"/>
    <n v="0"/>
    <n v="0"/>
    <n v="0"/>
    <n v="0"/>
    <n v="0"/>
    <n v="460362.76785714278"/>
    <b v="1"/>
  </r>
  <r>
    <n v="125"/>
    <s v="GERENCIA_TÉCNICA"/>
    <s v="COORDINACIÓN DE MANTENIMIENTO DE LA FLOTA"/>
    <x v="0"/>
    <x v="0"/>
    <x v="1"/>
    <x v="7"/>
    <s v="SI"/>
    <m/>
    <s v="Subasta Inversa Electrónica "/>
    <s v="SERVICIO"/>
    <s v="FEBRERO"/>
    <s v="Servicio de reencauche"/>
    <n v="347233.04285714281"/>
    <s v="73 BIENES Y SERVICIO PARA INVERSIÓN"/>
    <x v="15"/>
    <x v="0"/>
    <m/>
    <m/>
    <m/>
    <m/>
    <s v="X"/>
    <s v="X"/>
    <s v="X"/>
    <s v="X"/>
    <s v="X"/>
    <s v="X"/>
    <s v="X"/>
    <s v="X"/>
    <n v="8"/>
    <n v="0"/>
    <n v="0"/>
    <n v="0"/>
    <n v="0"/>
    <n v="43404.130357142851"/>
    <n v="43404.130357142851"/>
    <n v="43404.130357142851"/>
    <n v="43404.130357142851"/>
    <n v="43404.130357142851"/>
    <n v="43404.130357142851"/>
    <n v="43404.130357142851"/>
    <n v="43404.130357142851"/>
    <n v="347233.04285714281"/>
    <b v="1"/>
  </r>
  <r>
    <n v="126"/>
    <s v="GERENCIA_TÉCNICA"/>
    <s v="COORDINACIÓN DE MANTENIMIENTO DE LA FLOTA"/>
    <x v="0"/>
    <x v="0"/>
    <x v="1"/>
    <x v="7"/>
    <s v="SI"/>
    <n v="871410012"/>
    <s v="Subasta Inversa Electrónica "/>
    <s v="SERVICIO"/>
    <s v="MARZO"/>
    <s v="Servicio de reparación de transmisiones automáticas ZF"/>
    <n v="300460.90044642857"/>
    <s v="73 BIENES Y SERVICIO PARA INVERSIÓN"/>
    <x v="15"/>
    <x v="0"/>
    <m/>
    <m/>
    <m/>
    <m/>
    <m/>
    <s v="X"/>
    <s v="X"/>
    <s v="X"/>
    <s v="X"/>
    <m/>
    <m/>
    <m/>
    <n v="4"/>
    <n v="0"/>
    <n v="0"/>
    <n v="0"/>
    <n v="0"/>
    <n v="0"/>
    <n v="75115.225111607142"/>
    <n v="75115.225111607142"/>
    <n v="75115.225111607142"/>
    <n v="75115.225111607142"/>
    <n v="0"/>
    <n v="0"/>
    <n v="0"/>
    <n v="300460.90044642857"/>
    <b v="1"/>
  </r>
  <r>
    <n v="127"/>
    <s v="GERENCIA_TÉCNICA"/>
    <s v="COORDINACIÓN DE MANTENIMIENTO DE INSTALACIONES"/>
    <x v="0"/>
    <x v="0"/>
    <x v="1"/>
    <x v="7"/>
    <s v="SI"/>
    <n v="439410015"/>
    <s v="Subasta Inversa Electrónica "/>
    <s v="BIEN"/>
    <s v="ABRIL"/>
    <s v="Adquisición de repuestos de compresor y compresores para flotas"/>
    <n v="296034.28999999998"/>
    <s v="73 BIENES Y SERVICIO PARA INVERSIÓN"/>
    <x v="11"/>
    <x v="0"/>
    <m/>
    <m/>
    <m/>
    <m/>
    <m/>
    <m/>
    <s v="X"/>
    <m/>
    <m/>
    <m/>
    <m/>
    <m/>
    <n v="1"/>
    <n v="0"/>
    <n v="0"/>
    <n v="0"/>
    <n v="0"/>
    <n v="0"/>
    <n v="0"/>
    <n v="296034.28999999998"/>
    <n v="0"/>
    <n v="0"/>
    <n v="0"/>
    <n v="0"/>
    <n v="0"/>
    <n v="296034.28999999998"/>
    <b v="1"/>
  </r>
  <r>
    <n v="128"/>
    <s v="GERENCIA_TÉCNICA"/>
    <s v="COORDINACIÓN DE MANTENIMIENTO DE INSTALACIONES"/>
    <x v="0"/>
    <x v="0"/>
    <x v="1"/>
    <x v="7"/>
    <s v="SI"/>
    <n v="333800211"/>
    <s v="Subasta Inversa Electrónica "/>
    <s v="BIEN"/>
    <s v="FEBRERO"/>
    <s v="Adquisición de lubricantes"/>
    <n v="278816.97919642855"/>
    <s v="73 BIENES Y SERVICIO PARA INVERSIÓN"/>
    <x v="4"/>
    <x v="0"/>
    <m/>
    <m/>
    <m/>
    <m/>
    <s v="X"/>
    <s v="X"/>
    <m/>
    <m/>
    <m/>
    <m/>
    <m/>
    <m/>
    <n v="2"/>
    <n v="0"/>
    <n v="0"/>
    <n v="0"/>
    <n v="0"/>
    <n v="139408.48959821428"/>
    <n v="139408.48959821428"/>
    <n v="0"/>
    <n v="0"/>
    <n v="0"/>
    <n v="0"/>
    <n v="0"/>
    <n v="0"/>
    <n v="278816.97919642855"/>
    <b v="1"/>
  </r>
  <r>
    <n v="129"/>
    <s v="GERENCIA_TÉCNICA"/>
    <s v="COORDINACIÓN DE MANTENIMIENTO DE LA FLOTA"/>
    <x v="0"/>
    <x v="0"/>
    <x v="1"/>
    <x v="7"/>
    <s v="SI"/>
    <m/>
    <s v="Subasta Inversa Electrónica "/>
    <s v="BIEN"/>
    <s v="ENERO"/>
    <s v="Adquisición de butacas nuevas de conductor"/>
    <n v="249216.36785714282"/>
    <s v="73 BIENES Y SERVICIO PARA INVERSIÓN"/>
    <x v="11"/>
    <x v="0"/>
    <m/>
    <m/>
    <m/>
    <s v="X"/>
    <m/>
    <m/>
    <m/>
    <m/>
    <m/>
    <m/>
    <m/>
    <m/>
    <n v="1"/>
    <n v="0"/>
    <n v="0"/>
    <n v="0"/>
    <n v="249216.36785714282"/>
    <n v="0"/>
    <n v="0"/>
    <n v="0"/>
    <n v="0"/>
    <n v="0"/>
    <n v="0"/>
    <n v="0"/>
    <n v="0"/>
    <n v="249216.36785714282"/>
    <b v="1"/>
  </r>
  <r>
    <n v="130"/>
    <s v="GERENCIA_TÉCNICA"/>
    <s v="COORDINACIÓN DE MANTENIMIENTO DE LA FLOTA"/>
    <x v="0"/>
    <x v="0"/>
    <x v="1"/>
    <x v="7"/>
    <s v="SI"/>
    <n v="439150111"/>
    <s v="Subasta Inversa Electrónica "/>
    <s v="BIEN"/>
    <s v="MARZO"/>
    <s v="Adquisición de filtros automotrices para mantenimiento preventivo de flotas"/>
    <n v="234519.10946428572"/>
    <s v="73 BIENES Y SERVICIO PARA INVERSIÓN"/>
    <x v="11"/>
    <x v="0"/>
    <m/>
    <m/>
    <m/>
    <m/>
    <m/>
    <s v="X"/>
    <m/>
    <m/>
    <m/>
    <m/>
    <m/>
    <m/>
    <n v="1"/>
    <n v="0"/>
    <n v="0"/>
    <n v="0"/>
    <n v="0"/>
    <n v="0"/>
    <n v="234519.10946428572"/>
    <n v="0"/>
    <n v="0"/>
    <n v="0"/>
    <n v="0"/>
    <n v="0"/>
    <n v="0"/>
    <n v="234519.10946428572"/>
    <b v="1"/>
  </r>
  <r>
    <n v="131"/>
    <s v="GERENCIA_TÉCNICA"/>
    <s v="COORDINACIÓN DE MANTENIMIENTO DE INSTALACIONES"/>
    <x v="0"/>
    <x v="0"/>
    <x v="1"/>
    <x v="7"/>
    <s v="SI"/>
    <n v="491290517"/>
    <s v="Subasta Inversa Electrónica "/>
    <s v="BIEN"/>
    <s v="FEBRERO"/>
    <s v="Adquisición de transmisiones automáticas y repuestos cajas ZF"/>
    <n v="223810.09455357143"/>
    <s v="73 BIENES Y SERVICIO PARA INVERSIÓN"/>
    <x v="11"/>
    <x v="0"/>
    <m/>
    <m/>
    <m/>
    <m/>
    <s v="X"/>
    <m/>
    <m/>
    <m/>
    <m/>
    <m/>
    <m/>
    <m/>
    <n v="1"/>
    <n v="0"/>
    <n v="0"/>
    <n v="0"/>
    <n v="0"/>
    <n v="223810.09455357143"/>
    <n v="0"/>
    <n v="0"/>
    <n v="0"/>
    <n v="0"/>
    <n v="0"/>
    <n v="0"/>
    <n v="0"/>
    <n v="223810.09455357143"/>
    <b v="1"/>
  </r>
  <r>
    <n v="132"/>
    <s v="GERENCIA_TÉCNICA"/>
    <s v="COORDINACIÓN DE MANTENIMIENTO DE INSTALACIONES"/>
    <x v="0"/>
    <x v="0"/>
    <x v="1"/>
    <x v="7"/>
    <m/>
    <m/>
    <m/>
    <m/>
    <m/>
    <s v="Adquisición de insumos de ferretería (materiales varios)"/>
    <n v="174649.01419642859"/>
    <s v="73 BIENES Y SERVICIO PARA INVERSIÓN"/>
    <x v="0"/>
    <x v="0"/>
    <m/>
    <m/>
    <m/>
    <s v="X"/>
    <m/>
    <m/>
    <m/>
    <m/>
    <m/>
    <m/>
    <m/>
    <m/>
    <n v="1"/>
    <n v="0"/>
    <n v="0"/>
    <n v="0"/>
    <n v="174649.01419642859"/>
    <n v="0"/>
    <n v="0"/>
    <n v="0"/>
    <n v="0"/>
    <n v="0"/>
    <n v="0"/>
    <n v="0"/>
    <n v="0"/>
    <n v="174649.01419642859"/>
    <b v="1"/>
  </r>
  <r>
    <n v="133"/>
    <s v="GERENCIA_TÉCNICA"/>
    <s v="COORDINACIÓN DE MANTENIMIENTO DE LA FLOTA"/>
    <x v="0"/>
    <x v="0"/>
    <x v="1"/>
    <x v="7"/>
    <s v="SI"/>
    <n v="435701117"/>
    <s v="Subasta Inversa Electrónica "/>
    <s v="BIEN"/>
    <s v="ABRIL"/>
    <s v="Adquisición de pastillas de freno para la flota volvo"/>
    <n v="155459.16562499997"/>
    <s v="73 BIENES Y SERVICIO PARA INVERSIÓN"/>
    <x v="11"/>
    <x v="0"/>
    <m/>
    <m/>
    <m/>
    <m/>
    <m/>
    <s v="X"/>
    <m/>
    <m/>
    <m/>
    <m/>
    <m/>
    <m/>
    <n v="1"/>
    <n v="0"/>
    <n v="0"/>
    <n v="0"/>
    <n v="0"/>
    <n v="0"/>
    <n v="155459.16562499997"/>
    <n v="0"/>
    <n v="0"/>
    <n v="0"/>
    <n v="0"/>
    <n v="0"/>
    <n v="0"/>
    <n v="155459.16562499997"/>
    <b v="1"/>
  </r>
  <r>
    <n v="134"/>
    <s v="GERENCIA_TÉCNICA"/>
    <s v="COORDINACIÓN DE MANTENIMIENTO DE INSTALACIONES"/>
    <x v="0"/>
    <x v="0"/>
    <x v="1"/>
    <x v="7"/>
    <s v="SI"/>
    <n v="882190014"/>
    <s v="Subasta Inversa Electrónica "/>
    <s v="BIEN"/>
    <s v="FEBRERO"/>
    <s v="Servicio de construcción y reparación de componentes de metalmecánica"/>
    <n v="146479.01276785706"/>
    <s v="73 BIENES Y SERVICIO PARA INVERSIÓN"/>
    <x v="11"/>
    <x v="0"/>
    <m/>
    <m/>
    <m/>
    <m/>
    <s v="X"/>
    <m/>
    <m/>
    <m/>
    <m/>
    <m/>
    <m/>
    <m/>
    <n v="1"/>
    <n v="0"/>
    <n v="0"/>
    <n v="0"/>
    <n v="0"/>
    <n v="146479.01276785706"/>
    <n v="0"/>
    <n v="0"/>
    <n v="0"/>
    <n v="0"/>
    <n v="0"/>
    <n v="0"/>
    <n v="0"/>
    <n v="146479.01276785706"/>
    <b v="1"/>
  </r>
  <r>
    <n v="135"/>
    <s v="GERENCIA_TÉCNICA"/>
    <s v="COORDINACIÓN DE MANTENIMIENTO DE LA FLOTA"/>
    <x v="0"/>
    <x v="0"/>
    <x v="1"/>
    <x v="7"/>
    <s v="SI"/>
    <n v="491290517"/>
    <s v="Subasta Inversa Electrónica "/>
    <s v="BIEN"/>
    <s v="FEBRERO"/>
    <s v="Adquisición de repuestos para caja voith diwa 3 y 5"/>
    <n v="139384.05508928574"/>
    <s v="73 BIENES Y SERVICIO PARA INVERSIÓN"/>
    <x v="11"/>
    <x v="0"/>
    <m/>
    <m/>
    <m/>
    <m/>
    <m/>
    <s v="X"/>
    <m/>
    <m/>
    <m/>
    <m/>
    <m/>
    <m/>
    <n v="1"/>
    <n v="0"/>
    <n v="0"/>
    <n v="0"/>
    <n v="0"/>
    <n v="0"/>
    <n v="139384.05508928574"/>
    <n v="0"/>
    <n v="0"/>
    <n v="0"/>
    <n v="0"/>
    <n v="0"/>
    <n v="0"/>
    <n v="139384.05508928574"/>
    <b v="1"/>
  </r>
  <r>
    <n v="136"/>
    <s v="GERENCIA_TÉCNICA"/>
    <s v="COORDINACIÓN DE MANTENIMIENTO DE LA FLOTA"/>
    <x v="0"/>
    <x v="0"/>
    <x v="1"/>
    <x v="7"/>
    <s v="SI"/>
    <m/>
    <s v="Subasta Inversa Electrónica "/>
    <s v="BIEN"/>
    <s v="MARZO"/>
    <s v="Adquisicion de kits para compresores flota volvo  "/>
    <n v="129377.97535714283"/>
    <s v="73 BIENES Y SERVICIO PARA INVERSIÓN"/>
    <x v="11"/>
    <x v="0"/>
    <m/>
    <m/>
    <m/>
    <m/>
    <m/>
    <s v="X"/>
    <m/>
    <m/>
    <m/>
    <m/>
    <m/>
    <m/>
    <n v="1"/>
    <n v="0"/>
    <n v="0"/>
    <n v="0"/>
    <n v="0"/>
    <n v="0"/>
    <n v="129377.97535714283"/>
    <n v="0"/>
    <n v="0"/>
    <n v="0"/>
    <n v="0"/>
    <n v="0"/>
    <n v="0"/>
    <n v="129377.97535714283"/>
    <b v="1"/>
  </r>
  <r>
    <n v="137"/>
    <s v="GERENCIA_TÉCNICA"/>
    <s v="COORDINACIÓN DE MANTENIMIENTO DE INSTALACIONES"/>
    <x v="0"/>
    <x v="0"/>
    <x v="1"/>
    <x v="7"/>
    <s v="SI"/>
    <n v="491290517"/>
    <s v="Subasta Inversa Electrónica "/>
    <s v="BIEN"/>
    <s v="MARZO"/>
    <s v="Adquisición de kits de reparo de válvulas neumáticas chasis volvo B12M"/>
    <n v="118811.53750000001"/>
    <s v="73 BIENES Y SERVICIO PARA INVERSIÓN"/>
    <x v="11"/>
    <x v="0"/>
    <m/>
    <m/>
    <m/>
    <m/>
    <m/>
    <s v="X"/>
    <m/>
    <m/>
    <m/>
    <m/>
    <m/>
    <m/>
    <n v="1"/>
    <n v="0"/>
    <n v="0"/>
    <n v="0"/>
    <n v="0"/>
    <n v="0"/>
    <n v="118811.53750000001"/>
    <n v="0"/>
    <n v="0"/>
    <n v="0"/>
    <n v="0"/>
    <n v="0"/>
    <n v="0"/>
    <n v="118811.53750000001"/>
    <b v="1"/>
  </r>
  <r>
    <n v="138"/>
    <s v="GERENCIA_TÉCNICA"/>
    <s v="COORDINACIÓN DE MANTENIMIENTO DE LA FLOTA"/>
    <x v="0"/>
    <x v="0"/>
    <x v="1"/>
    <x v="7"/>
    <s v="SI"/>
    <n v="491290517"/>
    <s v="Subasta Inversa Electrónica "/>
    <s v="BIEN"/>
    <s v="ENERO"/>
    <s v="Adquisición de repuestos de carrocería de flotas"/>
    <n v="105107.05776785713"/>
    <s v="73 BIENES Y SERVICIO PARA INVERSIÓN"/>
    <x v="11"/>
    <x v="0"/>
    <m/>
    <m/>
    <m/>
    <s v="X"/>
    <m/>
    <m/>
    <m/>
    <m/>
    <m/>
    <m/>
    <m/>
    <m/>
    <n v="1"/>
    <n v="0"/>
    <n v="0"/>
    <n v="0"/>
    <n v="105107.05776785713"/>
    <n v="0"/>
    <n v="0"/>
    <n v="0"/>
    <n v="0"/>
    <n v="0"/>
    <n v="0"/>
    <n v="0"/>
    <n v="0"/>
    <n v="105107.05776785713"/>
    <b v="1"/>
  </r>
  <r>
    <n v="139"/>
    <s v="GERENCIA_TÉCNICA"/>
    <s v="COORDINACIÓN DE MANTENIMIENTO DE LA FLOTA"/>
    <x v="0"/>
    <x v="0"/>
    <x v="1"/>
    <x v="7"/>
    <s v="NO"/>
    <m/>
    <m/>
    <m/>
    <m/>
    <s v="Adquisición de repuestos electrónicos kiepe "/>
    <n v="93231.176800000016"/>
    <s v="73 BIENES Y SERVICIO PARA INVERSIÓN"/>
    <x v="11"/>
    <x v="0"/>
    <m/>
    <m/>
    <m/>
    <m/>
    <m/>
    <m/>
    <m/>
    <s v="X"/>
    <m/>
    <m/>
    <m/>
    <m/>
    <n v="1"/>
    <n v="0"/>
    <n v="0"/>
    <n v="0"/>
    <n v="0"/>
    <n v="0"/>
    <n v="0"/>
    <n v="0"/>
    <n v="93231.176800000016"/>
    <n v="0"/>
    <n v="0"/>
    <n v="0"/>
    <n v="0"/>
    <n v="93231.176800000016"/>
    <b v="1"/>
  </r>
  <r>
    <n v="140"/>
    <s v="GERENCIA_TÉCNICA"/>
    <s v="COORDINACIÓN DE MANTENIMIENTO DE LA FLOTA"/>
    <x v="0"/>
    <x v="0"/>
    <x v="1"/>
    <x v="7"/>
    <s v="SI"/>
    <n v="471732011"/>
    <s v="Subasta Inversa Electrónica "/>
    <s v="BIEN"/>
    <s v="FEBRERO"/>
    <s v="Adquisición de repuestos electrónicos mercedes Benz para flota trolebús"/>
    <n v="68112.975803571433"/>
    <s v="73 BIENES Y SERVICIO PARA INVERSIÓN"/>
    <x v="11"/>
    <x v="0"/>
    <m/>
    <m/>
    <m/>
    <m/>
    <s v="X"/>
    <m/>
    <m/>
    <m/>
    <m/>
    <m/>
    <m/>
    <m/>
    <n v="1"/>
    <n v="0"/>
    <n v="0"/>
    <n v="0"/>
    <n v="0"/>
    <n v="68112.975803571433"/>
    <n v="0"/>
    <n v="0"/>
    <n v="0"/>
    <n v="0"/>
    <n v="0"/>
    <n v="0"/>
    <n v="0"/>
    <n v="68112.975803571433"/>
    <b v="1"/>
  </r>
  <r>
    <n v="141"/>
    <s v="GERENCIA_TÉCNICA"/>
    <s v="COORDINACIÓN DE MANTENIMIENTO DE LA FLOTA"/>
    <x v="0"/>
    <x v="0"/>
    <x v="1"/>
    <x v="7"/>
    <s v="SI"/>
    <n v="464200017"/>
    <s v="Subasta Inversa Electrónica "/>
    <s v="BIEN"/>
    <s v="FEBRERO"/>
    <s v="Adquisición de baterías para la flota vehicular  "/>
    <n v="63987.163749999992"/>
    <s v="73 BIENES Y SERVICIO PARA INVERSIÓN"/>
    <x v="11"/>
    <x v="0"/>
    <m/>
    <m/>
    <m/>
    <m/>
    <m/>
    <m/>
    <s v="X"/>
    <s v="X"/>
    <s v="X"/>
    <s v="X"/>
    <s v="X"/>
    <s v="X"/>
    <n v="6"/>
    <n v="0"/>
    <n v="0"/>
    <n v="0"/>
    <n v="0"/>
    <n v="0"/>
    <n v="0"/>
    <n v="10664.527291666665"/>
    <n v="10664.527291666665"/>
    <n v="10664.527291666665"/>
    <n v="10664.527291666665"/>
    <n v="10664.527291666665"/>
    <n v="10664.527291666665"/>
    <n v="63987.163749999992"/>
    <b v="1"/>
  </r>
  <r>
    <n v="142"/>
    <s v="GERENCIA_TÉCNICA"/>
    <s v="COORDINACIÓN DE MANTENIMIENTO DE LA FLOTA"/>
    <x v="0"/>
    <x v="0"/>
    <x v="1"/>
    <x v="7"/>
    <s v="SI"/>
    <m/>
    <s v="Subasta Inversa Electrónica "/>
    <s v="BIEN"/>
    <s v="FEBRERO"/>
    <s v="Adquisición de refrigerante para la flota"/>
    <n v="51897.953214285713"/>
    <s v="73 BIENES Y SERVICIO PARA INVERSIÓN"/>
    <x v="4"/>
    <x v="0"/>
    <m/>
    <m/>
    <m/>
    <s v="X"/>
    <m/>
    <m/>
    <m/>
    <m/>
    <m/>
    <m/>
    <m/>
    <m/>
    <n v="1"/>
    <n v="0"/>
    <n v="0"/>
    <n v="0"/>
    <n v="51897.953214285713"/>
    <n v="0"/>
    <n v="0"/>
    <n v="0"/>
    <n v="0"/>
    <n v="0"/>
    <n v="0"/>
    <n v="0"/>
    <n v="0"/>
    <n v="51897.953214285713"/>
    <b v="1"/>
  </r>
  <r>
    <n v="143"/>
    <s v="GERENCIA_TÉCNICA"/>
    <s v="COORDINACIÓN DE MANTENIMIENTO DE LA FLOTA"/>
    <x v="0"/>
    <x v="0"/>
    <x v="1"/>
    <x v="7"/>
    <s v="SI"/>
    <m/>
    <s v="Subasta Inversa Electrónica "/>
    <s v="BIEN"/>
    <s v="FEBRERO"/>
    <s v="Adquisicion de repuestos electricos automotrices"/>
    <n v="50299.828839285714"/>
    <s v="73 BIENES Y SERVICIO PARA INVERSIÓN"/>
    <x v="11"/>
    <x v="0"/>
    <m/>
    <m/>
    <m/>
    <m/>
    <s v="X"/>
    <m/>
    <m/>
    <m/>
    <m/>
    <m/>
    <m/>
    <m/>
    <n v="1"/>
    <n v="0"/>
    <n v="0"/>
    <n v="0"/>
    <n v="0"/>
    <n v="50299.828839285714"/>
    <n v="0"/>
    <n v="0"/>
    <n v="0"/>
    <n v="0"/>
    <n v="0"/>
    <n v="0"/>
    <n v="0"/>
    <n v="50299.828839285714"/>
    <b v="1"/>
  </r>
  <r>
    <n v="144"/>
    <s v="GERENCIA_TÉCNICA"/>
    <s v="COORDINACIÓN DE MANTENIMIENTO DE INSTALACIONES"/>
    <x v="0"/>
    <x v="0"/>
    <x v="1"/>
    <x v="7"/>
    <s v="SI"/>
    <n v="411290517"/>
    <s v="Subasta Inversa Electrónica "/>
    <s v="BIEN"/>
    <s v="MAYO"/>
    <s v="Adquisición de repuestos para reparación de alimentadores Volkswagen"/>
    <n v="48096.026160714297"/>
    <s v="73 BIENES Y SERVICIO PARA INVERSIÓN"/>
    <x v="11"/>
    <x v="0"/>
    <m/>
    <m/>
    <m/>
    <m/>
    <m/>
    <s v="X"/>
    <m/>
    <m/>
    <m/>
    <m/>
    <m/>
    <m/>
    <n v="1"/>
    <n v="0"/>
    <n v="0"/>
    <n v="0"/>
    <n v="0"/>
    <n v="0"/>
    <n v="48096.026160714297"/>
    <n v="0"/>
    <n v="0"/>
    <n v="0"/>
    <n v="0"/>
    <n v="0"/>
    <n v="0"/>
    <n v="48096.026160714297"/>
    <b v="1"/>
  </r>
  <r>
    <n v="145"/>
    <s v="GERENCIA_TÉCNICA"/>
    <s v="COORDINACIÓN DE MANTENIMIENTO DE INSTALACIONES"/>
    <x v="0"/>
    <x v="0"/>
    <x v="1"/>
    <x v="7"/>
    <s v="SI"/>
    <n v="351101315"/>
    <s v="Subasta Inversa Electrónica "/>
    <s v="BIEN"/>
    <s v="FEBRERO"/>
    <s v="Adquisición de impermeabilizantes y sellantes "/>
    <n v="45768.660714285703"/>
    <s v="73 BIENES Y SERVICIO PARA INVERSIÓN"/>
    <x v="0"/>
    <x v="0"/>
    <m/>
    <m/>
    <m/>
    <m/>
    <s v="X"/>
    <m/>
    <m/>
    <m/>
    <m/>
    <m/>
    <m/>
    <m/>
    <n v="1"/>
    <n v="0"/>
    <n v="0"/>
    <n v="0"/>
    <n v="0"/>
    <n v="45768.660714285703"/>
    <n v="0"/>
    <n v="0"/>
    <n v="0"/>
    <n v="0"/>
    <n v="0"/>
    <n v="0"/>
    <n v="0"/>
    <n v="45768.660714285703"/>
    <b v="1"/>
  </r>
  <r>
    <n v="146"/>
    <s v="GERENCIA_TÉCNICA"/>
    <s v="COORDINACIÓN DE MANTENIMIENTO DE LA FLOTA"/>
    <x v="0"/>
    <x v="0"/>
    <x v="1"/>
    <x v="7"/>
    <s v="SI"/>
    <n v="333800231"/>
    <s v="Subasta Inversa Electrónica "/>
    <s v="BIEN"/>
    <s v="ENERO"/>
    <s v="Adquisición de aceites ZF"/>
    <n v="43381.691785714283"/>
    <s v="73 BIENES Y SERVICIO PARA INVERSIÓN"/>
    <x v="4"/>
    <x v="0"/>
    <m/>
    <m/>
    <m/>
    <m/>
    <m/>
    <s v="X"/>
    <m/>
    <m/>
    <m/>
    <m/>
    <m/>
    <m/>
    <n v="1"/>
    <n v="0"/>
    <n v="0"/>
    <n v="0"/>
    <n v="0"/>
    <n v="0"/>
    <n v="43381.691785714283"/>
    <n v="0"/>
    <n v="0"/>
    <n v="0"/>
    <n v="0"/>
    <n v="0"/>
    <n v="0"/>
    <n v="43381.691785714283"/>
    <b v="1"/>
  </r>
  <r>
    <n v="147"/>
    <s v="GERENCIA_TÉCNICA"/>
    <s v="COORDINACIÓN DE MANTENIMIENTO DE LA FLOTA"/>
    <x v="0"/>
    <x v="0"/>
    <x v="1"/>
    <x v="7"/>
    <s v="SI"/>
    <m/>
    <s v="Subasta Inversa Electrónica "/>
    <s v="BIEN"/>
    <s v="FEBRERO"/>
    <s v="Adquisición de accesorios neumáticos"/>
    <n v="42649.468392857139"/>
    <s v="73 BIENES Y SERVICIO PARA INVERSIÓN"/>
    <x v="11"/>
    <x v="0"/>
    <m/>
    <m/>
    <m/>
    <m/>
    <s v="X"/>
    <m/>
    <m/>
    <m/>
    <m/>
    <m/>
    <m/>
    <m/>
    <n v="1"/>
    <n v="0"/>
    <n v="0"/>
    <n v="0"/>
    <n v="0"/>
    <n v="42649.468392857139"/>
    <n v="0"/>
    <n v="0"/>
    <n v="0"/>
    <n v="0"/>
    <n v="0"/>
    <n v="0"/>
    <n v="0"/>
    <n v="42649.468392857139"/>
    <b v="1"/>
  </r>
  <r>
    <n v="148"/>
    <s v="GERENCIA_TÉCNICA"/>
    <s v="COORDINACIÓN DE MANTENIMIENTO DE LA FLOTA"/>
    <x v="0"/>
    <x v="0"/>
    <x v="1"/>
    <x v="7"/>
    <s v="SI"/>
    <n v="491290517"/>
    <s v="Subasta Inversa Electrónica "/>
    <s v="BIEN"/>
    <s v="MARZO"/>
    <s v="Adquisición de repuestos especiales para diferencial trolebús"/>
    <n v="42475.822321428575"/>
    <s v="73 BIENES Y SERVICIO PARA INVERSIÓN"/>
    <x v="11"/>
    <x v="0"/>
    <m/>
    <m/>
    <m/>
    <m/>
    <m/>
    <s v="X"/>
    <m/>
    <m/>
    <m/>
    <m/>
    <m/>
    <m/>
    <n v="1"/>
    <n v="0"/>
    <n v="0"/>
    <n v="0"/>
    <n v="0"/>
    <n v="0"/>
    <n v="42475.822321428575"/>
    <n v="0"/>
    <n v="0"/>
    <n v="0"/>
    <n v="0"/>
    <n v="0"/>
    <n v="0"/>
    <n v="42475.822321428575"/>
    <b v="1"/>
  </r>
  <r>
    <n v="149"/>
    <s v="GERENCIA_TÉCNICA"/>
    <s v="COORDINACIÓN DE MANTENIMIENTO DE LA FLOTA"/>
    <x v="0"/>
    <x v="0"/>
    <x v="1"/>
    <x v="7"/>
    <s v="SI"/>
    <m/>
    <s v="Subasta Inversa Electrónica "/>
    <s v="BIEN"/>
    <s v="MARZO"/>
    <s v="Adquisición de faros y lunas flota"/>
    <n v="41887.431160714281"/>
    <s v="73 BIENES Y SERVICIO PARA INVERSIÓN"/>
    <x v="11"/>
    <x v="0"/>
    <m/>
    <m/>
    <m/>
    <m/>
    <m/>
    <m/>
    <s v="X"/>
    <m/>
    <m/>
    <m/>
    <m/>
    <m/>
    <n v="1"/>
    <n v="0"/>
    <n v="0"/>
    <n v="0"/>
    <n v="0"/>
    <n v="0"/>
    <n v="0"/>
    <n v="41887.431160714281"/>
    <n v="0"/>
    <n v="0"/>
    <n v="0"/>
    <n v="0"/>
    <n v="0"/>
    <n v="41887.431160714281"/>
    <b v="1"/>
  </r>
  <r>
    <n v="150"/>
    <s v="GERENCIA_TÉCNICA"/>
    <s v="COORDINACIÓN DE MANTENIMIENTO DE INSTALACIONES"/>
    <x v="0"/>
    <x v="0"/>
    <x v="1"/>
    <x v="7"/>
    <s v="SI"/>
    <n v="371150012"/>
    <s v="Subasta Inversa Electrónica "/>
    <s v="BIEN"/>
    <s v="ABRIL"/>
    <s v="Adquisición de cristales, vidrios y parabrisas flota "/>
    <n v="40087.748749999992"/>
    <s v="73 BIENES Y SERVICIO PARA INVERSIÓN"/>
    <x v="11"/>
    <x v="0"/>
    <m/>
    <m/>
    <m/>
    <m/>
    <m/>
    <m/>
    <s v="X"/>
    <m/>
    <m/>
    <m/>
    <m/>
    <m/>
    <n v="1"/>
    <n v="0"/>
    <n v="0"/>
    <n v="0"/>
    <n v="0"/>
    <n v="0"/>
    <n v="0"/>
    <n v="40087.748749999992"/>
    <n v="0"/>
    <n v="0"/>
    <n v="0"/>
    <n v="0"/>
    <n v="0"/>
    <n v="40087.748749999992"/>
    <b v="1"/>
  </r>
  <r>
    <n v="151"/>
    <s v="GERENCIA_TÉCNICA"/>
    <s v="COORDINACIÓN DE MANTENIMIENTO DE LA FLOTA"/>
    <x v="0"/>
    <x v="0"/>
    <x v="1"/>
    <x v="7"/>
    <s v="SI"/>
    <m/>
    <s v="Subasta Inversa Electrónica "/>
    <s v="BIEN"/>
    <s v="MARZO"/>
    <s v="Adquisición de repuestos para LAC"/>
    <n v="37652.840892857137"/>
    <s v="73 BIENES Y SERVICIO PARA INVERSIÓN"/>
    <x v="11"/>
    <x v="0"/>
    <m/>
    <m/>
    <m/>
    <m/>
    <s v="X"/>
    <m/>
    <m/>
    <m/>
    <m/>
    <m/>
    <m/>
    <m/>
    <n v="1"/>
    <n v="0"/>
    <n v="0"/>
    <n v="0"/>
    <n v="0"/>
    <n v="37652.840892857137"/>
    <n v="0"/>
    <n v="0"/>
    <n v="0"/>
    <n v="0"/>
    <n v="0"/>
    <n v="0"/>
    <n v="0"/>
    <n v="37652.840892857137"/>
    <b v="1"/>
  </r>
  <r>
    <n v="152"/>
    <s v="GERENCIA_TÉCNICA"/>
    <s v="COORDINACIÓN DE MANTENIMIENTO DE LA FLOTA"/>
    <x v="0"/>
    <x v="0"/>
    <x v="1"/>
    <x v="7"/>
    <s v="SI"/>
    <n v="491290112"/>
    <s v="Subasta Inversa Electrónica "/>
    <s v="BIEN"/>
    <s v="FEBRERO"/>
    <s v="Adquisición de forros de zapatas para flota vehicular"/>
    <n v="37502.541964285716"/>
    <s v="73 BIENES Y SERVICIO PARA INVERSIÓN"/>
    <x v="11"/>
    <x v="0"/>
    <m/>
    <m/>
    <m/>
    <m/>
    <s v="X"/>
    <m/>
    <m/>
    <m/>
    <m/>
    <m/>
    <m/>
    <m/>
    <n v="1"/>
    <n v="0"/>
    <n v="0"/>
    <n v="0"/>
    <n v="0"/>
    <n v="37502.541964285716"/>
    <n v="0"/>
    <n v="0"/>
    <n v="0"/>
    <n v="0"/>
    <n v="0"/>
    <n v="0"/>
    <n v="0"/>
    <n v="37502.541964285716"/>
    <b v="1"/>
  </r>
  <r>
    <n v="153"/>
    <s v="GERENCIA_TÉCNICA"/>
    <s v="COORDINACIÓN DE MANTENIMIENTO DE LA FLOTA"/>
    <x v="0"/>
    <x v="0"/>
    <x v="1"/>
    <x v="7"/>
    <s v="SI"/>
    <n v="461310015"/>
    <s v="Subasta Inversa Electrónica "/>
    <s v="BIEN"/>
    <s v="MARZO"/>
    <s v="Adquisición de carbones para patín para la flota de trolebús"/>
    <n v="37097.872142857144"/>
    <s v="73 BIENES Y SERVICIO PARA INVERSIÓN"/>
    <x v="11"/>
    <x v="0"/>
    <m/>
    <m/>
    <m/>
    <m/>
    <m/>
    <s v="X"/>
    <m/>
    <m/>
    <m/>
    <m/>
    <m/>
    <m/>
    <n v="1"/>
    <n v="0"/>
    <n v="0"/>
    <n v="0"/>
    <n v="0"/>
    <n v="0"/>
    <n v="37097.872142857144"/>
    <n v="0"/>
    <n v="0"/>
    <n v="0"/>
    <n v="0"/>
    <n v="0"/>
    <n v="0"/>
    <n v="37097.872142857144"/>
    <b v="1"/>
  </r>
  <r>
    <n v="154"/>
    <s v="GERENCIA_TÉCNICA"/>
    <s v="COORDINACIÓN DE MANTENIMIENTO DE LA FLOTA"/>
    <x v="0"/>
    <x v="0"/>
    <x v="1"/>
    <x v="7"/>
    <s v="SI"/>
    <m/>
    <s v="Subasta Inversa Electrónica "/>
    <s v="BIEN"/>
    <s v="MARZO"/>
    <s v="Adquisición de repuestos tipo eléctrico/electrónico trolebuses "/>
    <n v="36283.966071428571"/>
    <s v="73 BIENES Y SERVICIO PARA INVERSIÓN"/>
    <x v="11"/>
    <x v="0"/>
    <m/>
    <m/>
    <m/>
    <m/>
    <m/>
    <s v="X"/>
    <m/>
    <m/>
    <m/>
    <m/>
    <m/>
    <m/>
    <n v="1"/>
    <n v="0"/>
    <n v="0"/>
    <n v="0"/>
    <n v="0"/>
    <n v="0"/>
    <n v="36283.966071428571"/>
    <n v="0"/>
    <n v="0"/>
    <n v="0"/>
    <n v="0"/>
    <n v="0"/>
    <n v="0"/>
    <n v="36283.966071428571"/>
    <b v="1"/>
  </r>
  <r>
    <n v="155"/>
    <s v="GERENCIA_TÉCNICA"/>
    <s v="COORDINACIÓN DE MANTENIMIENTO DE LA FLOTA"/>
    <x v="0"/>
    <x v="0"/>
    <x v="1"/>
    <x v="7"/>
    <s v="SI"/>
    <n v="491290517"/>
    <s v="Subasta Inversa Electrónica "/>
    <s v="BIEN"/>
    <s v="MARZO"/>
    <s v="Adquisición de kits de válvulas y cilindros neumáticos"/>
    <n v="34489.169821428557"/>
    <s v="73 BIENES Y SERVICIO PARA INVERSIÓN"/>
    <x v="11"/>
    <x v="0"/>
    <m/>
    <m/>
    <m/>
    <m/>
    <m/>
    <s v="X"/>
    <m/>
    <m/>
    <m/>
    <m/>
    <m/>
    <m/>
    <n v="1"/>
    <n v="0"/>
    <n v="0"/>
    <n v="0"/>
    <n v="0"/>
    <n v="0"/>
    <n v="34489.169821428557"/>
    <n v="0"/>
    <n v="0"/>
    <n v="0"/>
    <n v="0"/>
    <n v="0"/>
    <n v="0"/>
    <n v="34489.169821428557"/>
    <b v="1"/>
  </r>
  <r>
    <n v="156"/>
    <s v="GERENCIA_TÉCNICA"/>
    <s v="COORDINACIÓN DE MANTENIMIENTO DE INSTALACIONES"/>
    <x v="0"/>
    <x v="0"/>
    <x v="1"/>
    <x v="7"/>
    <s v="SI"/>
    <n v="471732011"/>
    <s v="Subasta Inversa Electrónica "/>
    <s v="BIEN"/>
    <s v="MAYO"/>
    <s v="Adquisición de insumos y repuestos electrónicos"/>
    <n v="33594.657499999994"/>
    <s v="73 BIENES Y SERVICIO PARA INVERSIÓN"/>
    <x v="0"/>
    <x v="0"/>
    <m/>
    <m/>
    <m/>
    <m/>
    <m/>
    <m/>
    <m/>
    <s v="X"/>
    <m/>
    <m/>
    <m/>
    <m/>
    <n v="1"/>
    <n v="0"/>
    <n v="0"/>
    <n v="0"/>
    <n v="0"/>
    <n v="0"/>
    <n v="0"/>
    <n v="0"/>
    <n v="33594.657499999994"/>
    <n v="0"/>
    <n v="0"/>
    <n v="0"/>
    <n v="0"/>
    <n v="33594.657499999994"/>
    <b v="1"/>
  </r>
  <r>
    <n v="157"/>
    <s v="GERENCIA_TÉCNICA"/>
    <s v="COORDINACIÓN DE MANTENIMIENTO DE LA FLOTA"/>
    <x v="0"/>
    <x v="0"/>
    <x v="1"/>
    <x v="7"/>
    <s v="SI"/>
    <n v="363205016"/>
    <s v="Subasta Inversa Electrónica "/>
    <s v="BIEN"/>
    <s v="MARZO"/>
    <s v="Adquisición de mangueras automotrices para la flota"/>
    <n v="28874.666696428565"/>
    <s v="73 BIENES Y SERVICIO PARA INVERSIÓN"/>
    <x v="11"/>
    <x v="0"/>
    <m/>
    <m/>
    <m/>
    <m/>
    <m/>
    <s v="X"/>
    <m/>
    <m/>
    <m/>
    <m/>
    <m/>
    <m/>
    <n v="1"/>
    <n v="0"/>
    <n v="0"/>
    <n v="0"/>
    <n v="0"/>
    <n v="0"/>
    <n v="28874.666696428565"/>
    <n v="0"/>
    <n v="0"/>
    <n v="0"/>
    <n v="0"/>
    <n v="0"/>
    <n v="0"/>
    <n v="28874.666696428565"/>
    <b v="1"/>
  </r>
  <r>
    <n v="158"/>
    <s v="GERENCIA_TÉCNICA"/>
    <s v="COORDINACIÓN DE MANTENIMIENTO DE LA FLOTA"/>
    <x v="0"/>
    <x v="0"/>
    <x v="1"/>
    <x v="7"/>
    <s v="SI"/>
    <n v="362200011"/>
    <s v="Subasta Inversa Electrónica "/>
    <s v="BIEN"/>
    <s v="MARZO"/>
    <s v="Adquisición de cauchos de carrocería"/>
    <n v="23247.201785714286"/>
    <s v="73 BIENES Y SERVICIO PARA INVERSIÓN"/>
    <x v="11"/>
    <x v="0"/>
    <m/>
    <m/>
    <m/>
    <m/>
    <m/>
    <s v="X"/>
    <m/>
    <m/>
    <m/>
    <m/>
    <m/>
    <m/>
    <n v="1"/>
    <n v="0"/>
    <n v="0"/>
    <n v="0"/>
    <n v="0"/>
    <n v="0"/>
    <n v="23247.201785714286"/>
    <n v="0"/>
    <n v="0"/>
    <n v="0"/>
    <n v="0"/>
    <n v="0"/>
    <n v="0"/>
    <n v="23247.201785714286"/>
    <b v="1"/>
  </r>
  <r>
    <n v="159"/>
    <s v="GERENCIA_TÉCNICA"/>
    <s v="COORDINACIÓN DE MANTENIMIENTO DE LA FLOTA"/>
    <x v="0"/>
    <x v="0"/>
    <x v="1"/>
    <x v="7"/>
    <s v="SI"/>
    <n v="353220015"/>
    <s v="Subasta Inversa Electrónica "/>
    <s v="BIEN"/>
    <s v="FEBRERO"/>
    <s v="Adquisición de insumos en aerosol"/>
    <n v="21867.089285714286"/>
    <s v="73 BIENES Y SERVICIO PARA INVERSIÓN"/>
    <x v="0"/>
    <x v="0"/>
    <m/>
    <m/>
    <m/>
    <s v="X"/>
    <m/>
    <m/>
    <m/>
    <m/>
    <m/>
    <m/>
    <m/>
    <m/>
    <n v="1"/>
    <n v="0"/>
    <n v="0"/>
    <n v="0"/>
    <n v="21867.089285714286"/>
    <n v="0"/>
    <n v="0"/>
    <n v="0"/>
    <n v="0"/>
    <n v="0"/>
    <n v="0"/>
    <n v="0"/>
    <n v="0"/>
    <n v="21867.089285714286"/>
    <b v="1"/>
  </r>
  <r>
    <n v="160"/>
    <s v="GERENCIA_TÉCNICA"/>
    <s v="COORDINACIÓN DE MANTENIMIENTO DE INSTALACIONES"/>
    <x v="0"/>
    <x v="0"/>
    <x v="1"/>
    <x v="7"/>
    <s v="SI"/>
    <n v="433100011"/>
    <s v="Subasta Inversa Electrónica "/>
    <s v="BIEN"/>
    <s v="FEBRERO"/>
    <s v="Adquisición de rodamientos para la flota"/>
    <n v="21520.290982142855"/>
    <s v="73 BIENES Y SERVICIO PARA INVERSIÓN"/>
    <x v="11"/>
    <x v="0"/>
    <m/>
    <m/>
    <m/>
    <m/>
    <s v="X"/>
    <m/>
    <m/>
    <m/>
    <m/>
    <m/>
    <m/>
    <m/>
    <n v="1"/>
    <n v="0"/>
    <n v="0"/>
    <n v="0"/>
    <n v="0"/>
    <n v="21520.290982142855"/>
    <n v="0"/>
    <n v="0"/>
    <n v="0"/>
    <n v="0"/>
    <n v="0"/>
    <n v="0"/>
    <n v="0"/>
    <n v="21520.290982142855"/>
    <b v="1"/>
  </r>
  <r>
    <n v="161"/>
    <s v="GERENCIA_TÉCNICA"/>
    <s v="COORDINACIÓN DE MANTENIMIENTO DE LA FLOTA"/>
    <x v="0"/>
    <x v="0"/>
    <x v="1"/>
    <x v="7"/>
    <s v="SI"/>
    <m/>
    <s v="Subasta Inversa Electrónica "/>
    <s v="BIEN"/>
    <s v="MARZO"/>
    <s v="Adquisición de insumos y materiales para reparación de mangueras"/>
    <n v="21381.42"/>
    <s v="73 BIENES Y SERVICIO PARA INVERSIÓN"/>
    <x v="0"/>
    <x v="0"/>
    <m/>
    <m/>
    <m/>
    <m/>
    <s v="X"/>
    <m/>
    <m/>
    <m/>
    <m/>
    <m/>
    <m/>
    <m/>
    <n v="1"/>
    <n v="0"/>
    <n v="0"/>
    <n v="0"/>
    <n v="0"/>
    <n v="21381.42"/>
    <n v="0"/>
    <n v="0"/>
    <n v="0"/>
    <n v="0"/>
    <n v="0"/>
    <n v="0"/>
    <n v="0"/>
    <n v="21381.42"/>
    <b v="1"/>
  </r>
  <r>
    <n v="162"/>
    <s v="GERENCIA_TÉCNICA"/>
    <s v="COORDINACIÓN DE MANTENIMIENTO DE LA FLOTA"/>
    <x v="0"/>
    <x v="0"/>
    <x v="1"/>
    <x v="7"/>
    <s v="SI"/>
    <n v="439412015"/>
    <s v="Subasta Inversa Electrónica "/>
    <s v="BIEN"/>
    <s v="ENERO"/>
    <s v="Adquisición de filtros especiales para compresor eléctrico Mattei"/>
    <n v="21347.135357142855"/>
    <s v="73 BIENES Y SERVICIO PARA INVERSIÓN"/>
    <x v="11"/>
    <x v="0"/>
    <m/>
    <m/>
    <m/>
    <s v="X"/>
    <m/>
    <m/>
    <m/>
    <m/>
    <m/>
    <m/>
    <m/>
    <m/>
    <n v="1"/>
    <n v="0"/>
    <n v="0"/>
    <n v="0"/>
    <n v="21347.135357142855"/>
    <n v="0"/>
    <n v="0"/>
    <n v="0"/>
    <n v="0"/>
    <n v="0"/>
    <n v="0"/>
    <n v="0"/>
    <n v="0"/>
    <n v="21347.135357142855"/>
    <b v="1"/>
  </r>
  <r>
    <n v="163"/>
    <s v="GERENCIA_TÉCNICA"/>
    <s v="COORDINACIÓN DE MANTENIMIENTO DE LA FLOTA"/>
    <x v="0"/>
    <x v="0"/>
    <x v="1"/>
    <x v="7"/>
    <m/>
    <m/>
    <m/>
    <m/>
    <m/>
    <s v="Adquisición de equipos, repuestos y accesorios de radiocomunicación"/>
    <n v="19913.807232142852"/>
    <s v="73 BIENES Y SERVICIO PARA INVERSIÓN"/>
    <x v="11"/>
    <x v="0"/>
    <m/>
    <m/>
    <m/>
    <m/>
    <m/>
    <s v="X"/>
    <m/>
    <m/>
    <m/>
    <m/>
    <m/>
    <m/>
    <n v="1"/>
    <n v="0"/>
    <n v="0"/>
    <n v="0"/>
    <n v="0"/>
    <n v="0"/>
    <n v="19913.807232142852"/>
    <n v="0"/>
    <n v="0"/>
    <n v="0"/>
    <n v="0"/>
    <n v="0"/>
    <n v="0"/>
    <n v="19913.807232142852"/>
    <b v="1"/>
  </r>
  <r>
    <n v="164"/>
    <s v="GERENCIA_TÉCNICA"/>
    <s v="COORDINACIÓN DE MANTENIMIENTO DE LA FLOTA"/>
    <x v="0"/>
    <x v="0"/>
    <x v="1"/>
    <x v="7"/>
    <s v="SI"/>
    <n v="462120618"/>
    <s v="Subasta Inversa Electrónica "/>
    <s v="BIEN"/>
    <s v="FEBRERO"/>
    <s v="Adquisición de material de eléctrica"/>
    <n v="19361.498571428572"/>
    <s v="73 BIENES Y SERVICIO PARA INVERSIÓN"/>
    <x v="0"/>
    <x v="0"/>
    <m/>
    <m/>
    <m/>
    <m/>
    <s v="X"/>
    <m/>
    <m/>
    <m/>
    <m/>
    <m/>
    <m/>
    <m/>
    <n v="1"/>
    <n v="0"/>
    <n v="0"/>
    <n v="0"/>
    <n v="0"/>
    <n v="19361.498571428572"/>
    <n v="0"/>
    <n v="0"/>
    <n v="0"/>
    <n v="0"/>
    <n v="0"/>
    <n v="0"/>
    <n v="0"/>
    <n v="19361.498571428572"/>
    <b v="1"/>
  </r>
  <r>
    <n v="165"/>
    <s v="GERENCIA_TÉCNICA"/>
    <s v="COORDINACIÓN DE MANTENIMIENTO DE INSTALACIONES"/>
    <x v="0"/>
    <x v="0"/>
    <x v="1"/>
    <x v="7"/>
    <s v="SI"/>
    <n v="491290517"/>
    <s v="Subasta Inversa Electrónica "/>
    <s v="BIEN"/>
    <s v="FEBRERO"/>
    <s v="Adquisición de repuestos automotrices para mantenimiento del pool vehicular liviano"/>
    <n v="19215.095714285715"/>
    <s v="73 BIENES Y SERVICIO PARA INVERSIÓN"/>
    <x v="11"/>
    <x v="0"/>
    <m/>
    <m/>
    <m/>
    <m/>
    <s v="X"/>
    <m/>
    <m/>
    <m/>
    <m/>
    <m/>
    <m/>
    <m/>
    <n v="1"/>
    <n v="0"/>
    <n v="0"/>
    <n v="0"/>
    <n v="0"/>
    <n v="19215.095714285715"/>
    <n v="0"/>
    <n v="0"/>
    <n v="0"/>
    <n v="0"/>
    <n v="0"/>
    <n v="0"/>
    <n v="0"/>
    <n v="19215.095714285715"/>
    <b v="1"/>
  </r>
  <r>
    <n v="166"/>
    <s v="GERENCIA_TÉCNICA"/>
    <s v="COORDINACIÓN DE MANTENIMIENTO DE LA FLOTA"/>
    <x v="0"/>
    <x v="0"/>
    <x v="1"/>
    <x v="7"/>
    <s v="SI"/>
    <n v="492310011"/>
    <s v="Subasta Inversa Electrónica "/>
    <s v="BIEN"/>
    <s v="ENERO"/>
    <s v="Adquisición de aros de neumáticos de flotas"/>
    <n v="17014.402857142857"/>
    <s v="73 BIENES Y SERVICIO PARA INVERSIÓN"/>
    <x v="11"/>
    <x v="0"/>
    <m/>
    <m/>
    <m/>
    <m/>
    <s v="X"/>
    <m/>
    <m/>
    <m/>
    <m/>
    <m/>
    <m/>
    <m/>
    <n v="1"/>
    <n v="0"/>
    <n v="0"/>
    <n v="0"/>
    <n v="0"/>
    <n v="17014.402857142857"/>
    <n v="0"/>
    <n v="0"/>
    <n v="0"/>
    <n v="0"/>
    <n v="0"/>
    <n v="0"/>
    <n v="0"/>
    <n v="17014.402857142857"/>
    <b v="1"/>
  </r>
  <r>
    <n v="167"/>
    <s v="GERENCIA_TÉCNICA"/>
    <s v="COORDINACIÓN DE MANTENIMIENTO DE LA FLOTA"/>
    <x v="0"/>
    <x v="0"/>
    <x v="1"/>
    <x v="7"/>
    <s v="SI"/>
    <m/>
    <s v="Subasta Inversa Electrónica "/>
    <s v="BIEN"/>
    <s v="ABRIL"/>
    <s v="Adquisicion de desengrasantes y descarbonizantes"/>
    <n v="16302.870982142855"/>
    <s v="73 BIENES Y SERVICIO PARA INVERSIÓN"/>
    <x v="4"/>
    <x v="0"/>
    <m/>
    <m/>
    <m/>
    <m/>
    <m/>
    <s v="X"/>
    <m/>
    <m/>
    <m/>
    <m/>
    <m/>
    <m/>
    <n v="1"/>
    <n v="0"/>
    <n v="0"/>
    <n v="0"/>
    <n v="0"/>
    <n v="0"/>
    <n v="16302.870982142855"/>
    <n v="0"/>
    <n v="0"/>
    <n v="0"/>
    <n v="0"/>
    <n v="0"/>
    <n v="0"/>
    <n v="16302.870982142855"/>
    <b v="1"/>
  </r>
  <r>
    <n v="168"/>
    <s v="GERENCIA_TÉCNICA"/>
    <s v="COORDINACIÓN DE MANTENIMIENTO DE INSTALACIONES"/>
    <x v="0"/>
    <x v="0"/>
    <x v="1"/>
    <x v="7"/>
    <s v="SI"/>
    <n v="371290111"/>
    <s v="Subasta Inversa Electrónica "/>
    <s v="BIEN"/>
    <s v="ABRIL"/>
    <s v="Adquisición de partes y piezas de fibra de vidrio flota"/>
    <n v="16192.465982142856"/>
    <s v="73 BIENES Y SERVICIO PARA INVERSIÓN"/>
    <x v="11"/>
    <x v="0"/>
    <m/>
    <m/>
    <m/>
    <m/>
    <m/>
    <s v="X"/>
    <m/>
    <m/>
    <m/>
    <m/>
    <m/>
    <m/>
    <n v="1"/>
    <n v="0"/>
    <n v="0"/>
    <n v="0"/>
    <n v="0"/>
    <n v="0"/>
    <n v="16192.465982142856"/>
    <n v="0"/>
    <n v="0"/>
    <n v="0"/>
    <n v="0"/>
    <n v="0"/>
    <n v="0"/>
    <n v="16192.465982142856"/>
    <b v="1"/>
  </r>
  <r>
    <n v="169"/>
    <s v="GERENCIA_TÉCNICA"/>
    <s v="COORDINACIÓN DE MANTENIMIENTO DE INSTALACIONES"/>
    <x v="0"/>
    <x v="0"/>
    <x v="1"/>
    <x v="7"/>
    <s v="SI"/>
    <m/>
    <s v="Subasta Inversa Electrónica "/>
    <s v="SERVICIO"/>
    <s v="MARZO"/>
    <s v="Servicio de repotenciacion y mantenimiento de sistemas de radiocomunicacion y antenas"/>
    <n v="14999.999999999998"/>
    <s v="73 BIENES Y SERVICIO PARA INVERSIÓN"/>
    <x v="16"/>
    <x v="0"/>
    <m/>
    <m/>
    <m/>
    <m/>
    <m/>
    <s v="X"/>
    <m/>
    <m/>
    <m/>
    <m/>
    <m/>
    <m/>
    <n v="1"/>
    <n v="0"/>
    <n v="0"/>
    <n v="0"/>
    <n v="0"/>
    <n v="0"/>
    <n v="14999.999999999998"/>
    <n v="0"/>
    <n v="0"/>
    <n v="0"/>
    <n v="0"/>
    <n v="0"/>
    <n v="0"/>
    <n v="14999.999999999998"/>
    <b v="1"/>
  </r>
  <r>
    <n v="170"/>
    <s v="GERENCIA_TÉCNICA"/>
    <s v="COORDINACIÓN DE MANTENIMIENTO DE LA FLOTA"/>
    <x v="0"/>
    <x v="0"/>
    <x v="1"/>
    <x v="7"/>
    <s v="SI"/>
    <n v="333300111"/>
    <s v="Subasta Inversa Electrónica "/>
    <s v="BIEN"/>
    <s v="ABRIL"/>
    <s v="Adquisición de aceite de compresor"/>
    <n v="14229.285714285712"/>
    <s v="73 BIENES Y SERVICIO PARA INVERSIÓN"/>
    <x v="4"/>
    <x v="0"/>
    <m/>
    <m/>
    <m/>
    <m/>
    <m/>
    <m/>
    <s v="X"/>
    <m/>
    <m/>
    <m/>
    <m/>
    <m/>
    <n v="1"/>
    <n v="0"/>
    <n v="0"/>
    <n v="0"/>
    <n v="0"/>
    <n v="0"/>
    <n v="0"/>
    <n v="14229.285714285712"/>
    <n v="0"/>
    <n v="0"/>
    <n v="0"/>
    <n v="0"/>
    <n v="0"/>
    <n v="14229.285714285712"/>
    <b v="1"/>
  </r>
  <r>
    <n v="171"/>
    <s v="GERENCIA_TÉCNICA"/>
    <s v="COORDINACIÓN DE MANTENIMIENTO DE LA FLOTA"/>
    <x v="0"/>
    <x v="0"/>
    <x v="1"/>
    <x v="7"/>
    <s v="SI"/>
    <m/>
    <s v="Subasta Inversa Electrónica "/>
    <s v="SERVICIO"/>
    <s v="ENERO"/>
    <s v="Servicio de mantenimiento de compresor y sistema neumático talleres"/>
    <n v="13392.857142857141"/>
    <s v="73 BIENES Y SERVICIO PARA INVERSIÓN"/>
    <x v="16"/>
    <x v="0"/>
    <m/>
    <m/>
    <m/>
    <s v="X"/>
    <m/>
    <m/>
    <m/>
    <m/>
    <m/>
    <m/>
    <m/>
    <m/>
    <n v="1"/>
    <n v="0"/>
    <n v="0"/>
    <n v="0"/>
    <n v="13392.857142857141"/>
    <n v="0"/>
    <n v="0"/>
    <n v="0"/>
    <n v="0"/>
    <n v="0"/>
    <n v="0"/>
    <n v="0"/>
    <n v="0"/>
    <n v="13392.857142857141"/>
    <b v="1"/>
  </r>
  <r>
    <n v="172"/>
    <s v="GERENCIA_TÉCNICA"/>
    <s v="COORDINACIÓN DE MANTENIMIENTO DE INSTALACIONES"/>
    <x v="0"/>
    <x v="0"/>
    <x v="1"/>
    <x v="7"/>
    <s v="SI"/>
    <m/>
    <s v="Subasta Inversa Electrónica "/>
    <s v="BIEN"/>
    <s v="MAYO"/>
    <s v="Adquisición de pinturas e insumos automotrices"/>
    <n v="13301.822589285714"/>
    <s v="73 BIENES Y SERVICIO PARA INVERSIÓN"/>
    <x v="0"/>
    <x v="0"/>
    <m/>
    <m/>
    <m/>
    <m/>
    <m/>
    <m/>
    <s v="X"/>
    <m/>
    <m/>
    <m/>
    <m/>
    <m/>
    <n v="1"/>
    <n v="0"/>
    <n v="0"/>
    <n v="0"/>
    <n v="0"/>
    <n v="0"/>
    <n v="0"/>
    <n v="13301.822589285714"/>
    <n v="0"/>
    <n v="0"/>
    <n v="0"/>
    <n v="0"/>
    <n v="0"/>
    <n v="13301.822589285714"/>
    <b v="1"/>
  </r>
  <r>
    <n v="173"/>
    <s v="GERENCIA_TÉCNICA"/>
    <s v="COORDINACIÓN DE MANTENIMIENTO DE INSTALACIONES"/>
    <x v="0"/>
    <x v="0"/>
    <x v="1"/>
    <x v="7"/>
    <s v="SI"/>
    <m/>
    <s v="Subasta Inversa Electrónica "/>
    <s v="SERVICIO"/>
    <s v="FEBRERO"/>
    <s v="Servicio de mejoramiento del sistema de enfriamiento para la flota B340M"/>
    <n v="13214.285714285714"/>
    <s v="73 BIENES Y SERVICIO PARA INVERSIÓN"/>
    <x v="15"/>
    <x v="0"/>
    <m/>
    <m/>
    <m/>
    <m/>
    <s v="X"/>
    <s v="X"/>
    <s v="X"/>
    <s v="X"/>
    <s v="X"/>
    <s v="X"/>
    <m/>
    <m/>
    <n v="6"/>
    <n v="0"/>
    <n v="0"/>
    <n v="0"/>
    <n v="0"/>
    <n v="2202.3809523809523"/>
    <n v="2202.3809523809523"/>
    <n v="2202.3809523809523"/>
    <n v="2202.3809523809523"/>
    <n v="2202.3809523809523"/>
    <n v="2202.3809523809523"/>
    <n v="0"/>
    <n v="0"/>
    <n v="13214.285714285714"/>
    <b v="1"/>
  </r>
  <r>
    <n v="174"/>
    <s v="GERENCIA_TÉCNICA"/>
    <s v="COORDINACIÓN DE MANTENIMIENTO DE LA FLOTA"/>
    <x v="0"/>
    <x v="0"/>
    <x v="1"/>
    <x v="7"/>
    <s v="SI"/>
    <n v="471500011"/>
    <s v="Subasta Inversa Electrónica "/>
    <s v="BIEN"/>
    <s v="ABRIL"/>
    <s v="Adquisición de semiconductores para flota de trolebús "/>
    <n v="13047.5"/>
    <s v="73 BIENES Y SERVICIO PARA INVERSIÓN"/>
    <x v="11"/>
    <x v="0"/>
    <m/>
    <m/>
    <m/>
    <m/>
    <m/>
    <m/>
    <s v="X"/>
    <m/>
    <m/>
    <m/>
    <m/>
    <m/>
    <n v="1"/>
    <n v="0"/>
    <n v="0"/>
    <n v="0"/>
    <n v="0"/>
    <n v="0"/>
    <n v="0"/>
    <n v="13047.5"/>
    <n v="0"/>
    <n v="0"/>
    <n v="0"/>
    <n v="0"/>
    <n v="0"/>
    <n v="13047.5"/>
    <b v="1"/>
  </r>
  <r>
    <n v="175"/>
    <s v="GERENCIA_TÉCNICA"/>
    <s v="COORDINACIÓN DE MANTENIMIENTO DE LA FLOTA"/>
    <x v="0"/>
    <x v="0"/>
    <x v="1"/>
    <x v="7"/>
    <s v="SI"/>
    <m/>
    <s v="Subasta Inversa Electrónica "/>
    <s v="SERVICIO"/>
    <s v="FEBRERO"/>
    <s v="Servicio de reparación de radiadores, intercooler para la flota"/>
    <n v="12966.73276785714"/>
    <s v="73 BIENES Y SERVICIO PARA INVERSIÓN"/>
    <x v="15"/>
    <x v="0"/>
    <m/>
    <m/>
    <m/>
    <s v="X"/>
    <m/>
    <m/>
    <m/>
    <m/>
    <m/>
    <m/>
    <m/>
    <m/>
    <n v="1"/>
    <n v="0"/>
    <n v="0"/>
    <n v="0"/>
    <n v="12966.73276785714"/>
    <n v="0"/>
    <n v="0"/>
    <n v="0"/>
    <n v="0"/>
    <n v="0"/>
    <n v="0"/>
    <n v="0"/>
    <n v="0"/>
    <n v="12966.73276785714"/>
    <b v="1"/>
  </r>
  <r>
    <n v="176"/>
    <s v="GERENCIA_TÉCNICA"/>
    <s v="COORDINACIÓN DE MANTENIMIENTO DE LA FLOTA"/>
    <x v="0"/>
    <x v="0"/>
    <x v="1"/>
    <x v="7"/>
    <s v="SI"/>
    <n v="42950001"/>
    <s v="Subasta Inversa Electrónica "/>
    <s v="BIEN"/>
    <s v="MARZO"/>
    <s v="Adquisición de insumos de soldadura y reparación de carrocerías flotas"/>
    <n v="12236.560446428568"/>
    <s v="73 BIENES Y SERVICIO PARA INVERSIÓN"/>
    <x v="0"/>
    <x v="0"/>
    <m/>
    <m/>
    <m/>
    <m/>
    <s v="X"/>
    <m/>
    <m/>
    <m/>
    <m/>
    <m/>
    <m/>
    <m/>
    <n v="1"/>
    <n v="0"/>
    <n v="0"/>
    <n v="0"/>
    <n v="0"/>
    <n v="12236.560446428568"/>
    <n v="0"/>
    <n v="0"/>
    <n v="0"/>
    <n v="0"/>
    <n v="0"/>
    <n v="0"/>
    <n v="0"/>
    <n v="12236.560446428568"/>
    <b v="1"/>
  </r>
  <r>
    <n v="177"/>
    <s v="GERENCIA_TÉCNICA"/>
    <s v="COORDINACIÓN DE MANTENIMIENTO DE INSTALACIONES"/>
    <x v="0"/>
    <x v="0"/>
    <x v="1"/>
    <x v="7"/>
    <s v="SI"/>
    <m/>
    <s v="Subasta Inversa Electrónica "/>
    <s v="BIEN"/>
    <s v="MARZO"/>
    <s v="Adquisición de sensores inductivos y frotadores de pavimento para la flota trolebús"/>
    <n v="11872.942857142856"/>
    <s v="73 BIENES Y SERVICIO PARA INVERSIÓN"/>
    <x v="11"/>
    <x v="0"/>
    <m/>
    <m/>
    <m/>
    <m/>
    <m/>
    <s v="X"/>
    <m/>
    <m/>
    <m/>
    <m/>
    <m/>
    <m/>
    <n v="1"/>
    <n v="0"/>
    <n v="0"/>
    <n v="0"/>
    <n v="0"/>
    <n v="0"/>
    <n v="11872.942857142856"/>
    <n v="0"/>
    <n v="0"/>
    <n v="0"/>
    <n v="0"/>
    <n v="0"/>
    <n v="0"/>
    <n v="11872.942857142856"/>
    <b v="1"/>
  </r>
  <r>
    <n v="178"/>
    <s v="GERENCIA_TÉCNICA"/>
    <s v="COORDINACIÓN DE MANTENIMIENTO DE INSTALACIONES"/>
    <x v="0"/>
    <x v="0"/>
    <x v="1"/>
    <x v="7"/>
    <s v="SI"/>
    <m/>
    <s v="Subasta Inversa Electrónica "/>
    <s v="SERVICIO"/>
    <s v="MARZO"/>
    <s v="Servicio de reparacion de estatores de motor electrico trolebus"/>
    <n v="11607.142857142857"/>
    <s v="73 BIENES Y SERVICIO PARA INVERSIÓN"/>
    <x v="15"/>
    <x v="0"/>
    <m/>
    <m/>
    <m/>
    <m/>
    <s v="X"/>
    <m/>
    <m/>
    <m/>
    <m/>
    <m/>
    <m/>
    <m/>
    <n v="1"/>
    <n v="0"/>
    <n v="0"/>
    <n v="0"/>
    <n v="0"/>
    <n v="11607.142857142857"/>
    <n v="0"/>
    <n v="0"/>
    <n v="0"/>
    <n v="0"/>
    <n v="0"/>
    <n v="0"/>
    <n v="0"/>
    <n v="11607.142857142857"/>
    <b v="1"/>
  </r>
  <r>
    <n v="179"/>
    <s v="GERENCIA_TÉCNICA"/>
    <s v="COORDINACIÓN DE MANTENIMIENTO DE LA FLOTA"/>
    <x v="0"/>
    <x v="0"/>
    <x v="1"/>
    <x v="7"/>
    <s v="SI"/>
    <n v="871520112"/>
    <s v="Subasta Inversa Electrónica "/>
    <s v="SERVICIO"/>
    <s v="JUNIO"/>
    <s v="Servicio de mantenimiento de transformadores de potencia de subestaciones"/>
    <n v="10714.285714285714"/>
    <s v="73 BIENES Y SERVICIO PARA INVERSIÓN"/>
    <x v="16"/>
    <x v="0"/>
    <m/>
    <m/>
    <m/>
    <m/>
    <m/>
    <m/>
    <m/>
    <s v="X"/>
    <m/>
    <m/>
    <m/>
    <m/>
    <n v="1"/>
    <n v="0"/>
    <n v="0"/>
    <n v="0"/>
    <n v="0"/>
    <n v="0"/>
    <n v="0"/>
    <n v="0"/>
    <n v="10714.285714285714"/>
    <n v="0"/>
    <n v="0"/>
    <n v="0"/>
    <n v="0"/>
    <n v="10714.285714285714"/>
    <b v="1"/>
  </r>
  <r>
    <n v="180"/>
    <s v="GERENCIA_TÉCNICA"/>
    <s v="COORDINACIÓN DE MANTENIMIENTO DE LA FLOTA"/>
    <x v="0"/>
    <x v="0"/>
    <x v="1"/>
    <x v="7"/>
    <s v="SI"/>
    <m/>
    <s v="Subasta Inversa Electrónica "/>
    <s v="BIEN"/>
    <s v="FEBRERO"/>
    <s v="Adquisición de bombillos automotrices (focos)"/>
    <n v="10562.747410714288"/>
    <s v="73 BIENES Y SERVICIO PARA INVERSIÓN"/>
    <x v="11"/>
    <x v="0"/>
    <m/>
    <m/>
    <m/>
    <m/>
    <s v="X"/>
    <m/>
    <m/>
    <m/>
    <m/>
    <m/>
    <m/>
    <m/>
    <n v="1"/>
    <n v="0"/>
    <n v="0"/>
    <n v="0"/>
    <n v="0"/>
    <n v="10562.747410714288"/>
    <n v="0"/>
    <n v="0"/>
    <n v="0"/>
    <n v="0"/>
    <n v="0"/>
    <n v="0"/>
    <n v="0"/>
    <n v="10562.747410714288"/>
    <b v="1"/>
  </r>
  <r>
    <n v="181"/>
    <s v="GERENCIA_TÉCNICA"/>
    <s v="COORDINACIÓN DE MANTENIMIENTO DE INSTALACIONES"/>
    <x v="0"/>
    <x v="0"/>
    <x v="1"/>
    <x v="7"/>
    <s v="SI"/>
    <n v="460600011"/>
    <s v="Subasta Inversa Electrónica "/>
    <s v="BIEN"/>
    <s v="FEBRERO"/>
    <s v="Adquisición de plumas y brazos de plumas"/>
    <n v="10181.017857142857"/>
    <s v="73 BIENES Y SERVICIO PARA INVERSIÓN"/>
    <x v="11"/>
    <x v="0"/>
    <m/>
    <m/>
    <m/>
    <m/>
    <s v="X"/>
    <m/>
    <m/>
    <m/>
    <m/>
    <m/>
    <m/>
    <m/>
    <n v="1"/>
    <n v="0"/>
    <n v="0"/>
    <n v="0"/>
    <n v="0"/>
    <n v="10181.017857142857"/>
    <n v="0"/>
    <n v="0"/>
    <n v="0"/>
    <n v="0"/>
    <n v="0"/>
    <n v="0"/>
    <n v="0"/>
    <n v="10181.017857142857"/>
    <b v="1"/>
  </r>
  <r>
    <n v="182"/>
    <s v="GERENCIA_TÉCNICA"/>
    <s v="COORDINACIÓN DE MANTENIMIENTO DE LA FLOTA"/>
    <x v="0"/>
    <x v="0"/>
    <x v="1"/>
    <x v="7"/>
    <s v="SI"/>
    <m/>
    <s v="Subasta Inversa Electrónica "/>
    <s v="BIEN"/>
    <s v="ENERO"/>
    <s v="ADQUISICION REPTOS ESTACIONES DESPACHO COMBUSTIBLES"/>
    <n v="10139.293928571427"/>
    <s v="73 BIENES Y SERVICIO PARA INVERSIÓN"/>
    <x v="11"/>
    <x v="0"/>
    <m/>
    <m/>
    <m/>
    <s v="X"/>
    <m/>
    <m/>
    <m/>
    <m/>
    <m/>
    <m/>
    <m/>
    <m/>
    <n v="1"/>
    <n v="0"/>
    <n v="0"/>
    <n v="0"/>
    <n v="10139.293928571427"/>
    <n v="0"/>
    <n v="0"/>
    <n v="0"/>
    <n v="0"/>
    <n v="0"/>
    <n v="0"/>
    <n v="0"/>
    <n v="0"/>
    <n v="10139.293928571427"/>
    <b v="1"/>
  </r>
  <r>
    <n v="183"/>
    <s v="GERENCIA_TÉCNICA"/>
    <s v="COORDINACIÓN DE MANTENIMIENTO DE LA FLOTA"/>
    <x v="0"/>
    <x v="0"/>
    <x v="1"/>
    <x v="7"/>
    <s v="SI"/>
    <n v="362200011"/>
    <s v="Subasta Inversa Electrónica "/>
    <s v="BIEN"/>
    <s v="MARZO"/>
    <s v="Adquisición de guardapolvos de juntas homocinética"/>
    <n v="10062"/>
    <s v="73 BIENES Y SERVICIO PARA INVERSIÓN"/>
    <x v="11"/>
    <x v="0"/>
    <m/>
    <m/>
    <m/>
    <m/>
    <m/>
    <s v="X"/>
    <m/>
    <m/>
    <m/>
    <m/>
    <m/>
    <m/>
    <n v="1"/>
    <n v="0"/>
    <n v="0"/>
    <n v="0"/>
    <n v="0"/>
    <n v="0"/>
    <n v="10062"/>
    <n v="0"/>
    <n v="0"/>
    <n v="0"/>
    <n v="0"/>
    <n v="0"/>
    <n v="0"/>
    <n v="10062"/>
    <b v="1"/>
  </r>
  <r>
    <n v="184"/>
    <s v="GERENCIA_TÉCNICA"/>
    <s v="COORDINACIÓN DE MANTENIMIENTO DE INSTALACIONES"/>
    <x v="0"/>
    <x v="0"/>
    <x v="1"/>
    <x v="7"/>
    <s v="SI"/>
    <m/>
    <s v="Subasta Inversa Electrónica "/>
    <s v="BIEN"/>
    <s v="MARZO"/>
    <s v="Adquisición de repuestos para máquinas recaudadoras"/>
    <n v="10000"/>
    <s v="73 BIENES Y SERVICIO PARA INVERSIÓN"/>
    <x v="11"/>
    <x v="0"/>
    <m/>
    <m/>
    <m/>
    <m/>
    <m/>
    <s v="X"/>
    <m/>
    <m/>
    <m/>
    <m/>
    <m/>
    <m/>
    <n v="1"/>
    <n v="0"/>
    <n v="0"/>
    <n v="0"/>
    <n v="0"/>
    <n v="0"/>
    <n v="10000"/>
    <n v="0"/>
    <n v="0"/>
    <n v="0"/>
    <n v="0"/>
    <n v="0"/>
    <n v="0"/>
    <n v="10000"/>
    <b v="1"/>
  </r>
  <r>
    <n v="185"/>
    <s v="GERENCIA_TÉCNICA"/>
    <s v="COORDINACIÓN DE MANTENIMIENTO DE INSTALACIONES"/>
    <x v="0"/>
    <x v="0"/>
    <x v="1"/>
    <x v="7"/>
    <s v="SI"/>
    <n v="492310011"/>
    <s v="Subasta Inversa Electrónica "/>
    <s v="BIEN"/>
    <s v="FEBRERO"/>
    <s v="Adquisición de pernos y tuercas especiales"/>
    <n v="8368.4843749999982"/>
    <s v="73 BIENES Y SERVICIO PARA INVERSIÓN"/>
    <x v="11"/>
    <x v="0"/>
    <m/>
    <m/>
    <m/>
    <s v="X"/>
    <m/>
    <m/>
    <m/>
    <m/>
    <m/>
    <m/>
    <m/>
    <m/>
    <n v="1"/>
    <n v="0"/>
    <n v="0"/>
    <n v="0"/>
    <n v="8368.4843749999982"/>
    <n v="0"/>
    <n v="0"/>
    <n v="0"/>
    <n v="0"/>
    <n v="0"/>
    <n v="0"/>
    <n v="0"/>
    <n v="0"/>
    <n v="8368.4843749999982"/>
    <b v="1"/>
  </r>
  <r>
    <n v="186"/>
    <s v="GERENCIA_TÉCNICA"/>
    <s v="COORDINACIÓN DE MANTENIMIENTO DE LA FLOTA"/>
    <x v="0"/>
    <x v="0"/>
    <x v="1"/>
    <x v="7"/>
    <s v="SI"/>
    <n v="492310011"/>
    <s v="Subasta Inversa Electrónica "/>
    <s v="BIEN"/>
    <s v="MARZO"/>
    <s v="Adquisición de amortiguadores de carrocería par la flota"/>
    <n v="8317.1569642857139"/>
    <s v="73 BIENES Y SERVICIO PARA INVERSIÓN"/>
    <x v="11"/>
    <x v="0"/>
    <m/>
    <m/>
    <m/>
    <m/>
    <m/>
    <m/>
    <s v="X"/>
    <m/>
    <m/>
    <m/>
    <m/>
    <m/>
    <n v="1"/>
    <n v="0"/>
    <n v="0"/>
    <n v="0"/>
    <n v="0"/>
    <n v="0"/>
    <n v="0"/>
    <n v="8317.1569642857139"/>
    <n v="0"/>
    <n v="0"/>
    <n v="0"/>
    <n v="0"/>
    <n v="0"/>
    <n v="8317.1569642857139"/>
    <b v="1"/>
  </r>
  <r>
    <n v="187"/>
    <s v="GERENCIA_TÉCNICA"/>
    <s v="COORDINACIÓN DE MANTENIMIENTO DE INSTALACIONES"/>
    <x v="0"/>
    <x v="0"/>
    <x v="1"/>
    <x v="3"/>
    <s v="SI"/>
    <n v="871300011"/>
    <s v="Subasta Inversa Electrónica "/>
    <s v="SERVICIO"/>
    <s v="ABRIL"/>
    <s v="Servicio de mantenimiento y reparacion de UPS"/>
    <n v="8035.7142857142853"/>
    <s v="73 BIENES Y SERVICIO PARA INVERSIÓN"/>
    <x v="16"/>
    <x v="0"/>
    <m/>
    <m/>
    <m/>
    <m/>
    <m/>
    <s v="X"/>
    <m/>
    <m/>
    <m/>
    <m/>
    <m/>
    <m/>
    <n v="1"/>
    <n v="0"/>
    <n v="0"/>
    <n v="0"/>
    <n v="0"/>
    <n v="0"/>
    <n v="8035.7142857142853"/>
    <n v="0"/>
    <n v="0"/>
    <n v="0"/>
    <n v="0"/>
    <n v="0"/>
    <n v="0"/>
    <n v="8035.7142857142853"/>
    <b v="1"/>
  </r>
  <r>
    <n v="188"/>
    <s v="GERENCIA_TÉCNICA"/>
    <s v="COORDINACIÓN DE MANTENIMIENTO DE LA FLOTA"/>
    <x v="0"/>
    <x v="0"/>
    <x v="1"/>
    <x v="7"/>
    <s v="SI"/>
    <m/>
    <s v="Subasta Inversa Electrónica "/>
    <s v="BIEN"/>
    <s v="ABRIL"/>
    <s v="Adquisicion e instalacion de ventiladores extractores en cabinas"/>
    <n v="7139.9999999999991"/>
    <s v="73 BIENES Y SERVICIO PARA INVERSIÓN"/>
    <x v="11"/>
    <x v="0"/>
    <m/>
    <m/>
    <m/>
    <m/>
    <m/>
    <s v="X"/>
    <m/>
    <m/>
    <m/>
    <m/>
    <m/>
    <m/>
    <n v="1"/>
    <n v="0"/>
    <n v="0"/>
    <n v="0"/>
    <n v="0"/>
    <n v="0"/>
    <n v="7139.9999999999991"/>
    <n v="0"/>
    <n v="0"/>
    <n v="0"/>
    <n v="0"/>
    <n v="0"/>
    <n v="0"/>
    <n v="7139.9999999999991"/>
    <b v="1"/>
  </r>
  <r>
    <n v="189"/>
    <s v="GERENCIA_TÉCNICA"/>
    <s v="COORDINACIÓN DE MANTENIMIENTO DE LA FLOTA"/>
    <x v="0"/>
    <x v="0"/>
    <x v="1"/>
    <x v="7"/>
    <s v="SI"/>
    <m/>
    <s v="Subasta Inversa Electrónica "/>
    <s v="BIEN"/>
    <s v="FEBRERO"/>
    <s v="Adquisición de captadores de tensión"/>
    <n v="6913.7999999999993"/>
    <s v="73 BIENES Y SERVICIO PARA INVERSIÓN"/>
    <x v="11"/>
    <x v="0"/>
    <m/>
    <m/>
    <m/>
    <m/>
    <s v="X"/>
    <m/>
    <m/>
    <m/>
    <m/>
    <m/>
    <m/>
    <m/>
    <n v="1"/>
    <n v="0"/>
    <n v="0"/>
    <n v="0"/>
    <n v="0"/>
    <n v="6913.7999999999993"/>
    <n v="0"/>
    <n v="0"/>
    <n v="0"/>
    <n v="0"/>
    <n v="0"/>
    <n v="0"/>
    <n v="0"/>
    <n v="6913.7999999999993"/>
    <b v="1"/>
  </r>
  <r>
    <n v="190"/>
    <s v="GERENCIA_TÉCNICA"/>
    <s v="COORDINACIÓN DE MANTENIMIENTO DE LA FLOTA"/>
    <x v="0"/>
    <x v="0"/>
    <x v="1"/>
    <x v="7"/>
    <s v="SI"/>
    <m/>
    <s v="Subasta Inversa Electrónica "/>
    <s v="BIEN"/>
    <s v="FEBRERO"/>
    <s v="Adquisición de hmi para subestación de tracción"/>
    <n v="6478.4107142857138"/>
    <s v="84 BIENES DE LARGA DURACIÓN"/>
    <x v="17"/>
    <x v="0"/>
    <m/>
    <m/>
    <m/>
    <s v="X"/>
    <m/>
    <m/>
    <m/>
    <m/>
    <m/>
    <m/>
    <m/>
    <m/>
    <n v="1"/>
    <n v="0"/>
    <n v="0"/>
    <n v="0"/>
    <n v="6478.4107142857138"/>
    <n v="0"/>
    <n v="0"/>
    <n v="0"/>
    <n v="0"/>
    <n v="0"/>
    <n v="0"/>
    <n v="0"/>
    <n v="0"/>
    <n v="6478.4107142857138"/>
    <b v="1"/>
  </r>
  <r>
    <n v="191"/>
    <s v="GERENCIA_TÉCNICA"/>
    <s v="COORDINACIÓN DE MANTENIMIENTO DE INSTALACIONES"/>
    <x v="0"/>
    <x v="0"/>
    <x v="1"/>
    <x v="3"/>
    <s v="SI"/>
    <m/>
    <s v="ínfima Cuantía "/>
    <s v="BIEN"/>
    <s v="ABRIL"/>
    <s v="Adquisición de repuestos y accesorios para automatismos de puertas de paradas de los corredores"/>
    <n v="6415.3151785714272"/>
    <s v="73 BIENES Y SERVICIO PARA INVERSIÓN"/>
    <x v="11"/>
    <x v="0"/>
    <m/>
    <m/>
    <m/>
    <m/>
    <m/>
    <s v="X"/>
    <m/>
    <m/>
    <m/>
    <m/>
    <m/>
    <m/>
    <n v="1"/>
    <n v="0"/>
    <n v="0"/>
    <n v="0"/>
    <n v="0"/>
    <n v="0"/>
    <n v="6415.3151785714272"/>
    <n v="0"/>
    <n v="0"/>
    <n v="0"/>
    <n v="0"/>
    <n v="0"/>
    <n v="0"/>
    <n v="6415.3151785714272"/>
    <b v="1"/>
  </r>
  <r>
    <n v="192"/>
    <s v="GERENCIA_TÉCNICA"/>
    <s v="COORDINACIÓN DE MANTENIMIENTO DE LA FLOTA"/>
    <x v="0"/>
    <x v="0"/>
    <x v="1"/>
    <x v="7"/>
    <s v="SI"/>
    <m/>
    <s v="Subasta Inversa Electrónica "/>
    <s v="SERVICIO"/>
    <s v="FEBRERO"/>
    <s v="Servicio de reparación, calibración, de turbos, inyectores y bombas de inyección"/>
    <n v="6260.2682142857138"/>
    <s v="73 BIENES Y SERVICIO PARA INVERSIÓN"/>
    <x v="15"/>
    <x v="0"/>
    <m/>
    <m/>
    <m/>
    <m/>
    <s v="X"/>
    <s v="X"/>
    <m/>
    <m/>
    <m/>
    <m/>
    <m/>
    <m/>
    <n v="2"/>
    <n v="0"/>
    <n v="0"/>
    <n v="0"/>
    <n v="0"/>
    <n v="3130.1341071428569"/>
    <n v="3130.1341071428569"/>
    <n v="0"/>
    <n v="0"/>
    <n v="0"/>
    <n v="0"/>
    <n v="0"/>
    <n v="0"/>
    <n v="6260.2682142857138"/>
    <b v="1"/>
  </r>
  <r>
    <n v="193"/>
    <s v="GERENCIA_TÉCNICA"/>
    <s v="COORDINACIÓN DE MANTENIMIENTO DE LA FLOTA"/>
    <x v="0"/>
    <x v="0"/>
    <x v="1"/>
    <x v="3"/>
    <s v="SI"/>
    <m/>
    <s v="ínfima Cuantía "/>
    <s v="SERVICIO"/>
    <s v="JUNIO"/>
    <s v="Servicio de implementacion del sistema de transferencia automatica del generador de parada capuli"/>
    <n v="6249.9999999999991"/>
    <s v="73 BIENES Y SERVICIO PARA INVERSIÓN"/>
    <x v="16"/>
    <x v="0"/>
    <m/>
    <m/>
    <m/>
    <m/>
    <m/>
    <m/>
    <m/>
    <s v="X"/>
    <m/>
    <m/>
    <m/>
    <m/>
    <n v="1"/>
    <n v="0"/>
    <n v="0"/>
    <n v="0"/>
    <n v="0"/>
    <n v="0"/>
    <n v="0"/>
    <n v="0"/>
    <n v="6249.9999999999991"/>
    <n v="0"/>
    <n v="0"/>
    <n v="0"/>
    <n v="0"/>
    <n v="6249.9999999999991"/>
    <b v="1"/>
  </r>
  <r>
    <n v="194"/>
    <s v="GERENCIA_TÉCNICA"/>
    <s v="COORDINACIÓN DE MANTENIMIENTO DE INSTALACIONES"/>
    <x v="0"/>
    <x v="0"/>
    <x v="1"/>
    <x v="7"/>
    <s v="SI"/>
    <n v="871590012"/>
    <s v="ínfima Cuantía "/>
    <s v="SERVICIO"/>
    <s v="FEBRERO"/>
    <s v="Servicio de rectificación de cabezotes y motores flota"/>
    <n v="5803.5714285714284"/>
    <s v="73 BIENES Y SERVICIO PARA INVERSIÓN"/>
    <x v="15"/>
    <x v="0"/>
    <m/>
    <m/>
    <m/>
    <m/>
    <s v="X"/>
    <s v="X"/>
    <s v="X"/>
    <m/>
    <m/>
    <m/>
    <m/>
    <m/>
    <n v="3"/>
    <n v="0"/>
    <n v="0"/>
    <n v="0"/>
    <n v="0"/>
    <n v="1934.5238095238094"/>
    <n v="1934.5238095238094"/>
    <n v="1934.5238095238094"/>
    <n v="0"/>
    <n v="0"/>
    <n v="0"/>
    <n v="0"/>
    <n v="0"/>
    <n v="5803.5714285714284"/>
    <b v="1"/>
  </r>
  <r>
    <n v="195"/>
    <s v="GERENCIA_TÉCNICA"/>
    <s v="COORDINACIÓN DE MANTENIMIENTO DE INSTALACIONES"/>
    <x v="0"/>
    <x v="0"/>
    <x v="1"/>
    <x v="3"/>
    <s v="SI"/>
    <m/>
    <s v="ínfima Cuantía "/>
    <s v="SERVICIO"/>
    <s v="FEBRERO"/>
    <s v="Servicio de mantenimiento del sistema hidraulico de los castilletes de los camiones de mantenimiento de lac"/>
    <n v="5803.5714285714284"/>
    <s v="73 BIENES Y SERVICIO PARA INVERSIÓN"/>
    <x v="15"/>
    <x v="0"/>
    <m/>
    <m/>
    <m/>
    <m/>
    <s v="X"/>
    <m/>
    <m/>
    <m/>
    <m/>
    <m/>
    <m/>
    <m/>
    <n v="1"/>
    <n v="0"/>
    <n v="0"/>
    <n v="0"/>
    <n v="0"/>
    <n v="5803.5714285714284"/>
    <n v="0"/>
    <n v="0"/>
    <n v="0"/>
    <n v="0"/>
    <n v="0"/>
    <n v="0"/>
    <n v="0"/>
    <n v="5803.5714285714284"/>
    <b v="1"/>
  </r>
  <r>
    <n v="196"/>
    <s v="GERENCIA_TÉCNICA"/>
    <s v="COORDINACIÓN DE MANTENIMIENTO DE LA FLOTA"/>
    <x v="0"/>
    <x v="0"/>
    <x v="1"/>
    <x v="7"/>
    <s v="SI"/>
    <m/>
    <s v="ínfima Cuantía "/>
    <s v="SERVICIO"/>
    <s v="FEBRERO"/>
    <s v="Servicio de analisis de aceite de transformadores de potencia"/>
    <n v="5803.5714285714284"/>
    <s v="73 BIENES Y SERVICIO PARA INVERSIÓN"/>
    <x v="16"/>
    <x v="0"/>
    <m/>
    <m/>
    <m/>
    <m/>
    <s v="X"/>
    <m/>
    <m/>
    <m/>
    <m/>
    <m/>
    <m/>
    <m/>
    <n v="1"/>
    <n v="0"/>
    <n v="0"/>
    <n v="0"/>
    <n v="0"/>
    <n v="5803.5714285714284"/>
    <n v="0"/>
    <n v="0"/>
    <n v="0"/>
    <n v="0"/>
    <n v="0"/>
    <n v="0"/>
    <n v="0"/>
    <n v="5803.5714285714284"/>
    <b v="1"/>
  </r>
  <r>
    <n v="197"/>
    <s v="GERENCIA_TÉCNICA"/>
    <s v="COORDINACIÓN DE MANTENIMIENTO DE INSTALACIONES"/>
    <x v="0"/>
    <x v="0"/>
    <x v="1"/>
    <x v="3"/>
    <s v="SI"/>
    <m/>
    <s v="ínfima Cuantía "/>
    <s v="SERVICIO"/>
    <s v="FEBRERO"/>
    <s v="Servicio de mantenimiento overhault del compresor de aire 50 hp"/>
    <n v="5803.5714285714284"/>
    <s v="73 BIENES Y SERVICIO PARA INVERSIÓN"/>
    <x v="16"/>
    <x v="0"/>
    <m/>
    <m/>
    <m/>
    <m/>
    <s v="X"/>
    <m/>
    <m/>
    <s v="X"/>
    <m/>
    <m/>
    <m/>
    <m/>
    <n v="2"/>
    <n v="0"/>
    <n v="0"/>
    <n v="0"/>
    <n v="0"/>
    <n v="2901.7857142857142"/>
    <n v="0"/>
    <n v="0"/>
    <n v="2901.7857142857142"/>
    <n v="0"/>
    <n v="0"/>
    <n v="0"/>
    <n v="0"/>
    <n v="5803.5714285714284"/>
    <b v="1"/>
  </r>
  <r>
    <n v="198"/>
    <s v="GERENCIA_TÉCNICA"/>
    <s v="COORDINACIÓN DE MANTENIMIENTO DE INSTALACIONES"/>
    <x v="0"/>
    <x v="0"/>
    <x v="1"/>
    <x v="7"/>
    <s v="SI"/>
    <m/>
    <s v="ínfima Cuantía "/>
    <s v="SERVICIO"/>
    <s v="FEBRERO"/>
    <s v="Servicio de reparación de elementos del pantógrafo"/>
    <n v="5740.8589285714288"/>
    <s v="73 BIENES Y SERVICIO PARA INVERSIÓN"/>
    <x v="15"/>
    <x v="0"/>
    <m/>
    <m/>
    <m/>
    <s v="X"/>
    <m/>
    <m/>
    <m/>
    <m/>
    <m/>
    <m/>
    <m/>
    <m/>
    <n v="1"/>
    <n v="0"/>
    <n v="0"/>
    <n v="0"/>
    <n v="5740.8589285714288"/>
    <n v="0"/>
    <n v="0"/>
    <n v="0"/>
    <n v="0"/>
    <n v="0"/>
    <n v="0"/>
    <n v="0"/>
    <n v="0"/>
    <n v="5740.8589285714288"/>
    <b v="1"/>
  </r>
  <r>
    <n v="199"/>
    <s v="GERENCIA_TÉCNICA"/>
    <s v="COORDINACIÓN DE MANTENIMIENTO DE LA FLOTA"/>
    <x v="0"/>
    <x v="0"/>
    <x v="1"/>
    <x v="7"/>
    <s v="SI"/>
    <m/>
    <s v="ínfima Cuantía "/>
    <s v="BIEN"/>
    <s v="FEBRERO"/>
    <s v="Adquisición de cable de latiguillo"/>
    <n v="5240.3160714285705"/>
    <s v="73 BIENES Y SERVICIO PARA INVERSIÓN"/>
    <x v="11"/>
    <x v="0"/>
    <m/>
    <m/>
    <m/>
    <s v="X"/>
    <m/>
    <m/>
    <m/>
    <m/>
    <m/>
    <m/>
    <m/>
    <m/>
    <n v="1"/>
    <n v="0"/>
    <n v="0"/>
    <n v="0"/>
    <n v="5240.3160714285705"/>
    <n v="0"/>
    <n v="0"/>
    <n v="0"/>
    <n v="0"/>
    <n v="0"/>
    <n v="0"/>
    <n v="0"/>
    <n v="0"/>
    <n v="5240.3160714285705"/>
    <b v="1"/>
  </r>
  <r>
    <n v="200"/>
    <s v="GERENCIA_TÉCNICA"/>
    <s v="COORDINACIÓN DE MANTENIMIENTO DE INSTALACIONES"/>
    <x v="0"/>
    <x v="0"/>
    <x v="1"/>
    <x v="3"/>
    <s v="SI"/>
    <m/>
    <s v="ínfima Cuantía "/>
    <s v="BIEN"/>
    <s v="MAYO"/>
    <s v="Adquisición de repuestos electrónicos para máquinas de recaudo"/>
    <n v="5000"/>
    <s v="73 BIENES Y SERVICIO PARA INVERSIÓN"/>
    <x v="11"/>
    <x v="0"/>
    <m/>
    <m/>
    <m/>
    <m/>
    <m/>
    <s v="X"/>
    <m/>
    <m/>
    <m/>
    <m/>
    <m/>
    <m/>
    <n v="1"/>
    <n v="0"/>
    <n v="0"/>
    <n v="0"/>
    <n v="0"/>
    <n v="0"/>
    <n v="5000"/>
    <n v="0"/>
    <n v="0"/>
    <n v="0"/>
    <n v="0"/>
    <n v="0"/>
    <n v="0"/>
    <n v="5000"/>
    <b v="1"/>
  </r>
  <r>
    <n v="201"/>
    <s v="GERENCIA_TÉCNICA"/>
    <s v="COORDINACIÓN DE MANTENIMIENTO DE LA FLOTA"/>
    <x v="0"/>
    <x v="0"/>
    <x v="1"/>
    <x v="3"/>
    <s v="SI"/>
    <m/>
    <s v="ínfima Cuantía "/>
    <s v="SERVICIO"/>
    <s v="FEBRERO"/>
    <s v="Servicio del sistema secador concept etapa 3"/>
    <n v="4910.7142857142853"/>
    <s v="73 BIENES Y SERVICIO PARA INVERSIÓN"/>
    <x v="16"/>
    <x v="0"/>
    <m/>
    <m/>
    <m/>
    <m/>
    <s v="X"/>
    <s v="X"/>
    <s v="X"/>
    <m/>
    <m/>
    <m/>
    <m/>
    <m/>
    <n v="3"/>
    <n v="0"/>
    <n v="0"/>
    <n v="0"/>
    <n v="0"/>
    <n v="1636.9047619047617"/>
    <n v="1636.9047619047617"/>
    <n v="1636.9047619047617"/>
    <n v="0"/>
    <n v="0"/>
    <n v="0"/>
    <n v="0"/>
    <n v="0"/>
    <n v="4910.7142857142853"/>
    <b v="1"/>
  </r>
  <r>
    <n v="202"/>
    <s v="GERENCIA_TÉCNICA"/>
    <s v="COORDINACIÓN DE MANTENIMIENTO DE INSTALACIONES"/>
    <x v="0"/>
    <x v="0"/>
    <x v="1"/>
    <x v="3"/>
    <s v="SI"/>
    <m/>
    <s v="ínfima Cuantía "/>
    <s v="SERVICIO"/>
    <s v="FEBRERO"/>
    <s v="servicio de mantenimiento herramienta hidraulica extraccnion de pines frontal "/>
    <n v="4910.7142857142853"/>
    <s v="73 BIENES Y SERVICIO PARA INVERSIÓN"/>
    <x v="16"/>
    <x v="0"/>
    <m/>
    <m/>
    <m/>
    <s v="X"/>
    <m/>
    <m/>
    <m/>
    <m/>
    <m/>
    <m/>
    <m/>
    <m/>
    <n v="1"/>
    <n v="0"/>
    <n v="0"/>
    <n v="0"/>
    <n v="4910.7142857142853"/>
    <n v="0"/>
    <n v="0"/>
    <n v="0"/>
    <n v="0"/>
    <n v="0"/>
    <n v="0"/>
    <n v="0"/>
    <n v="0"/>
    <n v="4910.7142857142853"/>
    <b v="1"/>
  </r>
  <r>
    <n v="203"/>
    <s v="GERENCIA_TÉCNICA"/>
    <s v="COORDINACIÓN DE MANTENIMIENTO DE LA FLOTA"/>
    <x v="0"/>
    <x v="0"/>
    <x v="1"/>
    <x v="7"/>
    <s v="SI"/>
    <n v="651400121"/>
    <s v="ínfima Cuantía "/>
    <s v="SERVICIO"/>
    <s v="FEBRERO"/>
    <s v="Servicio de reparación de mangueras y cañerías para volvo B12M"/>
    <n v="4678.7653571428564"/>
    <s v="73 BIENES Y SERVICIO PARA INVERSIÓN"/>
    <x v="15"/>
    <x v="0"/>
    <m/>
    <m/>
    <m/>
    <s v="X"/>
    <m/>
    <m/>
    <m/>
    <m/>
    <m/>
    <m/>
    <m/>
    <m/>
    <n v="1"/>
    <n v="0"/>
    <n v="0"/>
    <n v="0"/>
    <n v="4678.7653571428564"/>
    <n v="0"/>
    <n v="0"/>
    <n v="0"/>
    <n v="0"/>
    <n v="0"/>
    <n v="0"/>
    <n v="0"/>
    <n v="0"/>
    <n v="4678.7653571428564"/>
    <b v="1"/>
  </r>
  <r>
    <n v="204"/>
    <s v="GERENCIA_TÉCNICA"/>
    <s v="COORDINACIÓN DE MANTENIMIENTO DE INSTALACIONES"/>
    <x v="0"/>
    <x v="0"/>
    <x v="1"/>
    <x v="7"/>
    <s v="SI"/>
    <m/>
    <s v="ínfima Cuantía "/>
    <s v="BIEN"/>
    <s v="MARZO"/>
    <s v="Adquisición de wype"/>
    <n v="4625.7508928571415"/>
    <s v="73 BIENES Y SERVICIO PARA INVERSIÓN"/>
    <x v="0"/>
    <x v="0"/>
    <m/>
    <m/>
    <m/>
    <s v="X"/>
    <m/>
    <m/>
    <m/>
    <m/>
    <m/>
    <m/>
    <m/>
    <m/>
    <n v="1"/>
    <n v="0"/>
    <n v="0"/>
    <n v="0"/>
    <n v="4625.7508928571415"/>
    <n v="0"/>
    <n v="0"/>
    <n v="0"/>
    <n v="0"/>
    <n v="0"/>
    <n v="0"/>
    <n v="0"/>
    <n v="0"/>
    <n v="4625.7508928571415"/>
    <b v="1"/>
  </r>
  <r>
    <n v="205"/>
    <s v="GERENCIA_TÉCNICA"/>
    <s v="COORDINACIÓN DE MANTENIMIENTO DE INSTALACIONES"/>
    <x v="0"/>
    <x v="0"/>
    <x v="1"/>
    <x v="7"/>
    <s v="SI"/>
    <n v="465110012"/>
    <s v="ínfima Cuantía "/>
    <s v="BIEN"/>
    <s v="MAYO"/>
    <s v="Adquisición de repuestos para subestaciones"/>
    <n v="4576.7321428571431"/>
    <s v="73 BIENES Y SERVICIO PARA INVERSIÓN"/>
    <x v="11"/>
    <x v="0"/>
    <m/>
    <m/>
    <m/>
    <m/>
    <m/>
    <s v="X"/>
    <m/>
    <m/>
    <m/>
    <m/>
    <m/>
    <m/>
    <n v="1"/>
    <n v="0"/>
    <n v="0"/>
    <n v="0"/>
    <n v="0"/>
    <n v="0"/>
    <n v="4576.7321428571431"/>
    <n v="0"/>
    <n v="0"/>
    <n v="0"/>
    <n v="0"/>
    <n v="0"/>
    <n v="0"/>
    <n v="4576.7321428571431"/>
    <b v="1"/>
  </r>
  <r>
    <n v="206"/>
    <s v="GERENCIA_TÉCNICA"/>
    <s v="COORDINACIÓN DE MANTENIMIENTO DE INSTALACIONES"/>
    <x v="0"/>
    <x v="0"/>
    <x v="1"/>
    <x v="3"/>
    <s v="SI"/>
    <m/>
    <s v="Contratación directa / consultoría"/>
    <s v="SERVICIO"/>
    <s v="FEBRERO"/>
    <s v="Servicio de Certificación de calidad iso 9001:2015 para el taller de mantenimiento de Chiriyacu"/>
    <n v="4464.2857142857138"/>
    <s v="73 BIENES Y SERVICIO PARA INVERSIÓN"/>
    <x v="18"/>
    <x v="0"/>
    <m/>
    <m/>
    <m/>
    <m/>
    <s v="X"/>
    <m/>
    <m/>
    <m/>
    <m/>
    <m/>
    <m/>
    <m/>
    <n v="1"/>
    <n v="0"/>
    <n v="0"/>
    <n v="0"/>
    <n v="0"/>
    <n v="4464.2857142857138"/>
    <n v="0"/>
    <n v="0"/>
    <n v="0"/>
    <n v="0"/>
    <n v="0"/>
    <n v="0"/>
    <n v="0"/>
    <n v="4464.2857142857138"/>
    <b v="1"/>
  </r>
  <r>
    <n v="207"/>
    <s v="GERENCIA_TÉCNICA"/>
    <s v="COORDINACIÓN DE MANTENIMIENTO DE INSTALACIONES"/>
    <x v="0"/>
    <x v="0"/>
    <x v="1"/>
    <x v="3"/>
    <s v="SI"/>
    <m/>
    <s v="ínfima Cuantía "/>
    <s v="SERVICIO"/>
    <s v="ENERO"/>
    <s v="Servicio de recarga de gases industriales"/>
    <n v="4464.2857142857138"/>
    <s v="73 BIENES Y SERVICIO PARA INVERSIÓN"/>
    <x v="16"/>
    <x v="0"/>
    <m/>
    <m/>
    <m/>
    <s v="X"/>
    <m/>
    <s v="X"/>
    <m/>
    <s v="X"/>
    <m/>
    <s v="X"/>
    <m/>
    <s v="X"/>
    <n v="5"/>
    <n v="0"/>
    <n v="0"/>
    <n v="0"/>
    <n v="892.85714285714278"/>
    <n v="0"/>
    <n v="892.85714285714278"/>
    <n v="0"/>
    <n v="892.85714285714278"/>
    <n v="0"/>
    <n v="892.85714285714278"/>
    <n v="0"/>
    <n v="892.85714285714278"/>
    <n v="4464.2857142857138"/>
    <b v="1"/>
  </r>
  <r>
    <n v="208"/>
    <s v="GERENCIA_TÉCNICA"/>
    <s v="COORDINACIÓN DE MANTENIMIENTO DE INSTALACIONES"/>
    <x v="0"/>
    <x v="0"/>
    <x v="1"/>
    <x v="3"/>
    <s v="SI"/>
    <n v="833430217"/>
    <s v="ínfima Cuantía "/>
    <s v="SERVICIO"/>
    <s v="ENERO"/>
    <s v="Servicio de mantenimiento de maquinas soldadoras"/>
    <n v="4464.2857142857138"/>
    <s v="73 BIENES Y SERVICIO PARA INVERSIÓN"/>
    <x v="16"/>
    <x v="0"/>
    <m/>
    <m/>
    <m/>
    <s v="X"/>
    <m/>
    <m/>
    <m/>
    <m/>
    <m/>
    <m/>
    <m/>
    <m/>
    <n v="1"/>
    <n v="0"/>
    <n v="0"/>
    <n v="0"/>
    <n v="4464.2857142857138"/>
    <n v="0"/>
    <n v="0"/>
    <n v="0"/>
    <n v="0"/>
    <n v="0"/>
    <n v="0"/>
    <n v="0"/>
    <n v="0"/>
    <n v="4464.2857142857138"/>
    <b v="1"/>
  </r>
  <r>
    <n v="209"/>
    <s v="GERENCIA_TÉCNICA"/>
    <s v="COORDINACIÓN DE MANTENIMIENTO DE INSTALACIONES"/>
    <x v="0"/>
    <x v="0"/>
    <x v="1"/>
    <x v="3"/>
    <s v="SI"/>
    <m/>
    <s v="ínfima Cuantía "/>
    <s v="SERVICIO"/>
    <s v="FEBRERO"/>
    <s v="Servicio de mantenimiento de maquina cortadora hidraulica y dobladora de tool"/>
    <n v="4464.2857142857138"/>
    <s v="73 BIENES Y SERVICIO PARA INVERSIÓN"/>
    <x v="16"/>
    <x v="0"/>
    <m/>
    <m/>
    <m/>
    <m/>
    <s v="X"/>
    <m/>
    <m/>
    <m/>
    <m/>
    <m/>
    <m/>
    <m/>
    <n v="1"/>
    <n v="0"/>
    <n v="0"/>
    <n v="0"/>
    <n v="0"/>
    <n v="4464.2857142857138"/>
    <n v="0"/>
    <n v="0"/>
    <n v="0"/>
    <n v="0"/>
    <n v="0"/>
    <n v="0"/>
    <n v="0"/>
    <n v="4464.2857142857138"/>
    <b v="1"/>
  </r>
  <r>
    <n v="210"/>
    <s v="GERENCIA_TÉCNICA"/>
    <s v="COORDINACIÓN DE MANTENIMIENTO DE LA FLOTA"/>
    <x v="0"/>
    <x v="0"/>
    <x v="1"/>
    <x v="7"/>
    <s v="NO"/>
    <m/>
    <m/>
    <m/>
    <m/>
    <s v="Adquisición de impermeabilizantes y sellante"/>
    <n v="4436.93"/>
    <s v="73 BIENES Y SERVICIO PARA INVERSIÓN"/>
    <x v="0"/>
    <x v="0"/>
    <s v="X"/>
    <s v="X"/>
    <s v="X"/>
    <s v="X"/>
    <m/>
    <m/>
    <m/>
    <m/>
    <m/>
    <m/>
    <m/>
    <m/>
    <n v="4"/>
    <n v="1109.2325000000001"/>
    <n v="1109.2325000000001"/>
    <n v="1109.2325000000001"/>
    <n v="1109.2325000000001"/>
    <n v="0"/>
    <n v="0"/>
    <n v="0"/>
    <n v="0"/>
    <n v="0"/>
    <n v="0"/>
    <n v="0"/>
    <n v="0"/>
    <n v="4436.93"/>
    <b v="1"/>
  </r>
  <r>
    <n v="211"/>
    <s v="GERENCIA_TÉCNICA"/>
    <s v="COORDINACIÓN DE MANTENIMIENTO DE LA FLOTA"/>
    <x v="0"/>
    <x v="0"/>
    <x v="1"/>
    <x v="7"/>
    <s v="SI"/>
    <n v="871590811"/>
    <s v="ínfima Cuantía "/>
    <s v="SERVICIO"/>
    <s v="MAYO"/>
    <s v="Servicio de Calibración y mantenimiento de equipos de medición"/>
    <n v="4017.8571428571427"/>
    <s v="73 BIENES Y SERVICIO PARA INVERSIÓN"/>
    <x v="16"/>
    <x v="0"/>
    <m/>
    <m/>
    <m/>
    <m/>
    <m/>
    <m/>
    <s v="X"/>
    <m/>
    <m/>
    <m/>
    <m/>
    <m/>
    <n v="1"/>
    <n v="0"/>
    <n v="0"/>
    <n v="0"/>
    <n v="0"/>
    <n v="0"/>
    <n v="0"/>
    <n v="4017.8571428571427"/>
    <n v="0"/>
    <n v="0"/>
    <n v="0"/>
    <n v="0"/>
    <n v="0"/>
    <n v="4017.8571428571427"/>
    <b v="1"/>
  </r>
  <r>
    <n v="212"/>
    <s v="GERENCIA_TÉCNICA"/>
    <s v="COORDINACIÓN DE MANTENIMIENTO DE LA FLOTA"/>
    <x v="0"/>
    <x v="0"/>
    <x v="1"/>
    <x v="7"/>
    <s v="SI"/>
    <m/>
    <s v="ínfima Cuantía "/>
    <s v="SERVICIO"/>
    <s v="FEBRERO"/>
    <s v="Servicio de mantenimiento de prensas y enllantadoras"/>
    <n v="4017.8571428571427"/>
    <s v="73 BIENES Y SERVICIO PARA INVERSIÓN"/>
    <x v="16"/>
    <x v="0"/>
    <m/>
    <m/>
    <m/>
    <m/>
    <s v="X"/>
    <m/>
    <m/>
    <m/>
    <m/>
    <m/>
    <m/>
    <m/>
    <n v="1"/>
    <n v="0"/>
    <n v="0"/>
    <n v="0"/>
    <n v="0"/>
    <n v="4017.8571428571427"/>
    <n v="0"/>
    <n v="0"/>
    <n v="0"/>
    <n v="0"/>
    <n v="0"/>
    <n v="0"/>
    <n v="0"/>
    <n v="4017.8571428571427"/>
    <b v="1"/>
  </r>
  <r>
    <n v="213"/>
    <s v="GERENCIA_TÉCNICA"/>
    <s v="COORDINACIÓN DE MANTENIMIENTO DE LA FLOTA"/>
    <x v="0"/>
    <x v="0"/>
    <x v="1"/>
    <x v="7"/>
    <s v="SI"/>
    <m/>
    <s v="ínfima Cuantía "/>
    <s v="BIEN"/>
    <s v="JUNIO"/>
    <s v="Adquisición de repuestos y servicio de mantenimiento de  máquinas clasificadoras de monedas"/>
    <n v="4000"/>
    <s v="73 BIENES Y SERVICIO PARA INVERSIÓN"/>
    <x v="11"/>
    <x v="0"/>
    <m/>
    <m/>
    <m/>
    <m/>
    <m/>
    <m/>
    <s v="X"/>
    <m/>
    <m/>
    <m/>
    <m/>
    <m/>
    <n v="1"/>
    <n v="0"/>
    <n v="0"/>
    <n v="0"/>
    <n v="0"/>
    <n v="0"/>
    <n v="0"/>
    <n v="4000"/>
    <n v="0"/>
    <n v="0"/>
    <n v="0"/>
    <n v="0"/>
    <n v="0"/>
    <n v="4000"/>
    <b v="1"/>
  </r>
  <r>
    <n v="214"/>
    <s v="GERENCIA_TÉCNICA"/>
    <s v="COORDINACIÓN DE MANTENIMIENTO DE LA FLOTA"/>
    <x v="0"/>
    <x v="0"/>
    <x v="1"/>
    <x v="7"/>
    <s v="SI"/>
    <n v="491290517"/>
    <s v="ínfima Cuantía "/>
    <s v="BIEN"/>
    <s v="MAYO"/>
    <s v="Adquisición de repuestos especiales de freno para volvo B12M"/>
    <n v="3694.6941071428573"/>
    <s v="73 BIENES Y SERVICIO PARA INVERSIÓN"/>
    <x v="11"/>
    <x v="0"/>
    <m/>
    <m/>
    <m/>
    <m/>
    <m/>
    <s v="X"/>
    <m/>
    <m/>
    <m/>
    <m/>
    <m/>
    <m/>
    <n v="1"/>
    <n v="0"/>
    <n v="0"/>
    <n v="0"/>
    <n v="0"/>
    <n v="0"/>
    <n v="3694.6941071428573"/>
    <n v="0"/>
    <n v="0"/>
    <n v="0"/>
    <n v="0"/>
    <n v="0"/>
    <n v="0"/>
    <n v="3694.6941071428573"/>
    <b v="1"/>
  </r>
  <r>
    <n v="215"/>
    <s v="GERENCIA_TÉCNICA"/>
    <s v="COORDINACIÓN DE MANTENIMIENTO DE INSTALACIONES"/>
    <x v="0"/>
    <x v="0"/>
    <x v="1"/>
    <x v="7"/>
    <s v="SI"/>
    <m/>
    <s v="ínfima Cuantía "/>
    <s v="BIEN"/>
    <s v="ABRIL"/>
    <s v="Adquisicion de repuestos para compresor MATTEI"/>
    <n v="3607.3767857142857"/>
    <s v="73 BIENES Y SERVICIO PARA INVERSIÓN"/>
    <x v="11"/>
    <x v="0"/>
    <m/>
    <m/>
    <m/>
    <m/>
    <s v="X"/>
    <m/>
    <m/>
    <m/>
    <m/>
    <m/>
    <m/>
    <m/>
    <n v="1"/>
    <n v="0"/>
    <n v="0"/>
    <n v="0"/>
    <n v="0"/>
    <n v="3607.3767857142857"/>
    <n v="0"/>
    <n v="0"/>
    <n v="0"/>
    <n v="0"/>
    <n v="0"/>
    <n v="0"/>
    <n v="0"/>
    <n v="3607.3767857142857"/>
    <b v="1"/>
  </r>
  <r>
    <n v="216"/>
    <s v="GERENCIA_TÉCNICA"/>
    <s v="COORDINACIÓN DE MANTENIMIENTO DE INSTALACIONES"/>
    <x v="0"/>
    <x v="0"/>
    <x v="1"/>
    <x v="3"/>
    <s v="SI"/>
    <n v="871520012"/>
    <s v="ínfima Cuantía "/>
    <s v="SERVICIO"/>
    <s v="FEBRERO"/>
    <s v="Servicio de rebobinaje de transformadores e inducidos automotrices"/>
    <n v="3174.1976785714278"/>
    <s v="73 BIENES Y SERVICIO PARA INVERSIÓN"/>
    <x v="15"/>
    <x v="0"/>
    <m/>
    <m/>
    <m/>
    <m/>
    <s v="X"/>
    <m/>
    <m/>
    <m/>
    <m/>
    <m/>
    <m/>
    <m/>
    <n v="1"/>
    <n v="0"/>
    <n v="0"/>
    <n v="0"/>
    <n v="0"/>
    <n v="3174.1976785714278"/>
    <n v="0"/>
    <n v="0"/>
    <n v="0"/>
    <n v="0"/>
    <n v="0"/>
    <n v="0"/>
    <n v="0"/>
    <n v="3174.1976785714278"/>
    <b v="1"/>
  </r>
  <r>
    <n v="217"/>
    <s v="GERENCIA_TÉCNICA"/>
    <s v="COORDINACIÓN DE MANTENIMIENTO DE LA FLOTA"/>
    <x v="0"/>
    <x v="0"/>
    <x v="1"/>
    <x v="7"/>
    <s v="SI"/>
    <m/>
    <s v="ínfima Cuantía "/>
    <s v="BIEN"/>
    <s v="ABRIL"/>
    <s v="Adquisición de repuestos de compresor de tornillo de talleres"/>
    <n v="1976.8624999999997"/>
    <s v="73 BIENES Y SERVICIO PARA INVERSIÓN"/>
    <x v="11"/>
    <x v="0"/>
    <m/>
    <m/>
    <m/>
    <m/>
    <m/>
    <s v="X"/>
    <m/>
    <m/>
    <m/>
    <m/>
    <m/>
    <m/>
    <n v="1"/>
    <n v="0"/>
    <n v="0"/>
    <n v="0"/>
    <n v="0"/>
    <n v="0"/>
    <n v="1976.8624999999997"/>
    <n v="0"/>
    <n v="0"/>
    <n v="0"/>
    <n v="0"/>
    <n v="0"/>
    <n v="0"/>
    <n v="1976.8624999999997"/>
    <b v="1"/>
  </r>
  <r>
    <n v="218"/>
    <s v="GERENCIA_TÉCNICA"/>
    <s v="COORDINACIÓN DE MANTENIMIENTO DE INSTALACIONES"/>
    <x v="0"/>
    <x v="0"/>
    <x v="1"/>
    <x v="7"/>
    <s v="SI"/>
    <m/>
    <s v="ínfima Cuantía "/>
    <s v="BIEN"/>
    <s v="MARZO"/>
    <s v="Adquisición de materiales para reparación estructural"/>
    <n v="1930.625"/>
    <s v="73 BIENES Y SERVICIO PARA INVERSIÓN"/>
    <x v="0"/>
    <x v="0"/>
    <m/>
    <m/>
    <m/>
    <s v="X"/>
    <m/>
    <m/>
    <m/>
    <m/>
    <m/>
    <m/>
    <m/>
    <m/>
    <n v="1"/>
    <n v="0"/>
    <n v="0"/>
    <n v="0"/>
    <n v="1930.625"/>
    <n v="0"/>
    <n v="0"/>
    <n v="0"/>
    <n v="0"/>
    <n v="0"/>
    <n v="0"/>
    <n v="0"/>
    <n v="0"/>
    <n v="1930.625"/>
    <b v="1"/>
  </r>
  <r>
    <n v="219"/>
    <s v="GERENCIA_TÉCNICA"/>
    <s v="COORDINACIÓN DE MANTENIMIENTO DE LA FLOTA"/>
    <x v="0"/>
    <x v="0"/>
    <x v="1"/>
    <x v="3"/>
    <s v="SI"/>
    <m/>
    <s v="ínfima Cuantía "/>
    <s v="SERVICIO"/>
    <s v="ABRIL"/>
    <s v="Servicio de mantenimiento de torno"/>
    <n v="1785.7142857142856"/>
    <s v="73 BIENES Y SERVICIO PARA INVERSIÓN"/>
    <x v="16"/>
    <x v="0"/>
    <m/>
    <m/>
    <m/>
    <m/>
    <s v="X"/>
    <m/>
    <m/>
    <m/>
    <m/>
    <m/>
    <m/>
    <m/>
    <n v="1"/>
    <n v="0"/>
    <n v="0"/>
    <n v="0"/>
    <n v="0"/>
    <n v="1785.7142857142856"/>
    <n v="0"/>
    <n v="0"/>
    <n v="0"/>
    <n v="0"/>
    <n v="0"/>
    <n v="0"/>
    <n v="0"/>
    <n v="1785.7142857142856"/>
    <b v="1"/>
  </r>
  <r>
    <n v="220"/>
    <s v="GERENCIA_TÉCNICA"/>
    <s v="COORDINACIÓN DE MANTENIMIENTO DE INSTALACIONES"/>
    <x v="0"/>
    <x v="0"/>
    <x v="1"/>
    <x v="7"/>
    <s v="SI"/>
    <m/>
    <s v="ínfima Cuantía "/>
    <s v="BIEN"/>
    <s v="MARZO"/>
    <s v="Adquisicion de lonas de zanfona"/>
    <n v="1428.5714285714284"/>
    <s v="73 BIENES Y SERVICIO PARA INVERSIÓN"/>
    <x v="11"/>
    <x v="0"/>
    <m/>
    <m/>
    <m/>
    <m/>
    <s v="X"/>
    <m/>
    <m/>
    <m/>
    <m/>
    <m/>
    <m/>
    <m/>
    <n v="1"/>
    <n v="0"/>
    <n v="0"/>
    <n v="0"/>
    <n v="0"/>
    <n v="1428.5714285714284"/>
    <n v="0"/>
    <n v="0"/>
    <n v="0"/>
    <n v="0"/>
    <n v="0"/>
    <n v="0"/>
    <n v="0"/>
    <n v="1428.5714285714284"/>
    <b v="1"/>
  </r>
  <r>
    <n v="221"/>
    <s v="GERENCIA_TÉCNICA"/>
    <s v="COORDINACIÓN DE MANTENIMIENTO DE LA FLOTA"/>
    <x v="0"/>
    <x v="0"/>
    <x v="1"/>
    <x v="7"/>
    <s v="SI"/>
    <n v="432404024"/>
    <s v="ínfima Cuantía "/>
    <s v="BIEN"/>
    <s v="MAYO"/>
    <s v="Adquisición de insumos de vulcanizado "/>
    <n v="1414.6767857142854"/>
    <s v="73 BIENES Y SERVICIO PARA INVERSIÓN"/>
    <x v="0"/>
    <x v="0"/>
    <m/>
    <m/>
    <m/>
    <m/>
    <m/>
    <s v="X"/>
    <m/>
    <m/>
    <m/>
    <m/>
    <m/>
    <m/>
    <n v="1"/>
    <n v="0"/>
    <n v="0"/>
    <n v="0"/>
    <n v="0"/>
    <n v="0"/>
    <n v="1414.6767857142854"/>
    <n v="0"/>
    <n v="0"/>
    <n v="0"/>
    <n v="0"/>
    <n v="0"/>
    <n v="0"/>
    <n v="1414.6767857142854"/>
    <b v="1"/>
  </r>
  <r>
    <n v="222"/>
    <s v="GERENCIA_TÉCNICA"/>
    <s v="COORDINACIÓN DE MANTENIMIENTO DE INSTALACIONES"/>
    <x v="0"/>
    <x v="0"/>
    <x v="1"/>
    <x v="7"/>
    <s v="SI"/>
    <m/>
    <s v="ínfima Cuantía "/>
    <s v="BIEN"/>
    <s v="MARZO"/>
    <s v="Adquisición de grasa de altas revoluciones para cardan Eléctrico y grasa para motor eléctrico trolebús "/>
    <n v="1339.5760714285714"/>
    <s v="73 BIENES Y SERVICIO PARA INVERSIÓN"/>
    <x v="4"/>
    <x v="0"/>
    <m/>
    <m/>
    <m/>
    <s v="X"/>
    <m/>
    <m/>
    <m/>
    <m/>
    <m/>
    <m/>
    <m/>
    <m/>
    <n v="1"/>
    <n v="0"/>
    <n v="0"/>
    <n v="0"/>
    <n v="1339.5760714285714"/>
    <n v="0"/>
    <n v="0"/>
    <n v="0"/>
    <n v="0"/>
    <n v="0"/>
    <n v="0"/>
    <n v="0"/>
    <n v="0"/>
    <n v="1339.5760714285714"/>
    <b v="1"/>
  </r>
  <r>
    <n v="223"/>
    <s v="GERENCIA_TÉCNICA"/>
    <s v="COORDINACIÓN DE MANTENIMIENTO DE INSTALACIONES"/>
    <x v="0"/>
    <x v="0"/>
    <x v="1"/>
    <x v="7"/>
    <s v="SI"/>
    <m/>
    <s v="ínfima Cuantía "/>
    <s v="BIEN"/>
    <s v="MAYO"/>
    <s v="ADQUISICION DE REPUESTOS PARA RADIOCOMUNICACION Y SISTEMAS DE AUDIO"/>
    <n v="1269.2839285714283"/>
    <s v="73 BIENES Y SERVICIO PARA INVERSIÓN"/>
    <x v="11"/>
    <x v="0"/>
    <m/>
    <m/>
    <m/>
    <m/>
    <m/>
    <s v="X"/>
    <m/>
    <m/>
    <m/>
    <m/>
    <m/>
    <m/>
    <n v="1"/>
    <n v="0"/>
    <n v="0"/>
    <n v="0"/>
    <n v="0"/>
    <n v="0"/>
    <n v="1269.2839285714283"/>
    <n v="0"/>
    <n v="0"/>
    <n v="0"/>
    <n v="0"/>
    <n v="0"/>
    <n v="0"/>
    <n v="1269.2839285714283"/>
    <b v="1"/>
  </r>
  <r>
    <n v="224"/>
    <s v="GERENCIA_TÉCNICA"/>
    <s v="COORDINACIÓN DE MANTENIMIENTO DE INSTALACIONES"/>
    <x v="0"/>
    <x v="0"/>
    <x v="1"/>
    <x v="3"/>
    <s v="SI"/>
    <m/>
    <s v="ínfima Cuantía "/>
    <s v="BIEN"/>
    <s v="ABRIL"/>
    <s v="Aquisición de amplificadores"/>
    <n v="1238.8421428571428"/>
    <s v="73 BIENES Y SERVICIO PARA INVERSIÓN"/>
    <x v="11"/>
    <x v="0"/>
    <m/>
    <m/>
    <m/>
    <m/>
    <s v="X"/>
    <m/>
    <m/>
    <m/>
    <m/>
    <m/>
    <m/>
    <m/>
    <n v="1"/>
    <n v="0"/>
    <n v="0"/>
    <n v="0"/>
    <n v="0"/>
    <n v="1238.8421428571428"/>
    <n v="0"/>
    <n v="0"/>
    <n v="0"/>
    <n v="0"/>
    <n v="0"/>
    <n v="0"/>
    <n v="0"/>
    <n v="1238.8421428571428"/>
    <b v="1"/>
  </r>
  <r>
    <n v="225"/>
    <s v="GERENCIA_TÉCNICA"/>
    <s v="COORDINACIÓN DE MANTENIMIENTO DE LA FLOTA"/>
    <x v="0"/>
    <x v="0"/>
    <x v="1"/>
    <x v="7"/>
    <m/>
    <m/>
    <m/>
    <m/>
    <m/>
    <s v="Adquisición de equipos y herramientas especiales para talleres"/>
    <n v="1125"/>
    <s v="84 BIENES DE LARGA DURACIÓN"/>
    <x v="17"/>
    <x v="0"/>
    <m/>
    <m/>
    <m/>
    <m/>
    <s v="X"/>
    <m/>
    <m/>
    <m/>
    <m/>
    <m/>
    <m/>
    <m/>
    <n v="1"/>
    <n v="0"/>
    <n v="0"/>
    <n v="0"/>
    <n v="0"/>
    <n v="1125"/>
    <n v="0"/>
    <n v="0"/>
    <n v="0"/>
    <n v="0"/>
    <n v="0"/>
    <n v="0"/>
    <n v="0"/>
    <n v="1125"/>
    <b v="1"/>
  </r>
  <r>
    <n v="226"/>
    <s v="GERENCIA_TÉCNICA"/>
    <s v="COORDINACIÓN DE MANTENIMIENTO DE INSTALACIONES"/>
    <x v="0"/>
    <x v="0"/>
    <x v="1"/>
    <x v="3"/>
    <s v="SI"/>
    <n v="871590611"/>
    <s v="ínfima Cuantía "/>
    <s v="BIEN"/>
    <s v="MAYO"/>
    <s v="Insumos metálicos para trabajos de torno"/>
    <n v="1021.7714285714285"/>
    <s v="73 BIENES Y SERVICIO PARA INVERSIÓN"/>
    <x v="0"/>
    <x v="0"/>
    <m/>
    <m/>
    <m/>
    <m/>
    <m/>
    <s v="X"/>
    <m/>
    <m/>
    <m/>
    <m/>
    <m/>
    <m/>
    <n v="1"/>
    <n v="0"/>
    <n v="0"/>
    <n v="0"/>
    <n v="0"/>
    <n v="0"/>
    <n v="1021.7714285714285"/>
    <n v="0"/>
    <n v="0"/>
    <n v="0"/>
    <n v="0"/>
    <n v="0"/>
    <n v="0"/>
    <n v="1021.7714285714285"/>
    <b v="1"/>
  </r>
  <r>
    <n v="227"/>
    <s v="GERENCIA_TÉCNICA"/>
    <s v="COORDINACIÓN DE MANTENIMIENTO DE LA FLOTA"/>
    <x v="0"/>
    <x v="0"/>
    <x v="1"/>
    <x v="7"/>
    <s v="NO"/>
    <m/>
    <m/>
    <m/>
    <m/>
    <s v="Servicio de recarga de gases"/>
    <n v="896"/>
    <s v="73 BIENES Y SERVICIO PARA INVERSIÓN"/>
    <x v="16"/>
    <x v="0"/>
    <m/>
    <m/>
    <m/>
    <s v="X"/>
    <m/>
    <m/>
    <m/>
    <m/>
    <m/>
    <m/>
    <m/>
    <m/>
    <n v="1"/>
    <n v="0"/>
    <n v="0"/>
    <n v="0"/>
    <n v="896"/>
    <n v="0"/>
    <n v="0"/>
    <n v="0"/>
    <n v="0"/>
    <n v="0"/>
    <n v="0"/>
    <n v="0"/>
    <n v="0"/>
    <n v="896"/>
    <b v="1"/>
  </r>
  <r>
    <n v="228"/>
    <s v="GERENCIA_TÉCNICA"/>
    <s v="COORDINACIÓN DE MANTENIMIENTO DE INSTALACIONES"/>
    <x v="0"/>
    <x v="0"/>
    <x v="1"/>
    <x v="3"/>
    <s v="SI"/>
    <m/>
    <s v="ínfima Cuantía "/>
    <s v="BIEN"/>
    <s v="FEBRERO"/>
    <s v="Adquisicion e instalacion de lamparas de emergencia"/>
    <n v="885"/>
    <s v="73 BIENES Y SERVICIO PARA INVERSIÓN"/>
    <x v="11"/>
    <x v="0"/>
    <m/>
    <m/>
    <m/>
    <s v="X"/>
    <m/>
    <m/>
    <m/>
    <m/>
    <m/>
    <m/>
    <m/>
    <m/>
    <n v="1"/>
    <n v="0"/>
    <n v="0"/>
    <n v="0"/>
    <n v="885"/>
    <n v="0"/>
    <n v="0"/>
    <n v="0"/>
    <n v="0"/>
    <n v="0"/>
    <n v="0"/>
    <n v="0"/>
    <n v="0"/>
    <n v="885"/>
    <b v="1"/>
  </r>
  <r>
    <n v="229"/>
    <s v="GERENCIA_TÉCNICA"/>
    <s v="COORDINACIÓN DE MANTENIMIENTO DE LA FLOTA"/>
    <x v="0"/>
    <x v="0"/>
    <x v="1"/>
    <x v="7"/>
    <s v="SI"/>
    <m/>
    <s v="ínfima Cuantía "/>
    <s v="SERVICIO"/>
    <s v="MARZO"/>
    <s v="Servicio de tapizado de butacas de conductor para flotas"/>
    <n v="692.91071428571422"/>
    <s v="73 BIENES Y SERVICIO PARA INVERSIÓN"/>
    <x v="15"/>
    <x v="0"/>
    <m/>
    <m/>
    <m/>
    <m/>
    <s v="X"/>
    <m/>
    <m/>
    <m/>
    <m/>
    <m/>
    <m/>
    <m/>
    <n v="1"/>
    <n v="0"/>
    <n v="0"/>
    <n v="0"/>
    <n v="0"/>
    <n v="692.91071428571422"/>
    <n v="0"/>
    <n v="0"/>
    <n v="0"/>
    <n v="0"/>
    <n v="0"/>
    <n v="0"/>
    <n v="0"/>
    <n v="692.91071428571422"/>
    <b v="1"/>
  </r>
  <r>
    <n v="230"/>
    <s v="GERENCIA_TÉCNICA"/>
    <s v="COORDINACIÓN DE MANTENIMIENTO DE LA FLOTA"/>
    <x v="0"/>
    <x v="0"/>
    <x v="1"/>
    <x v="7"/>
    <s v="SI"/>
    <m/>
    <s v="ínfima Cuantía "/>
    <s v="BIEN"/>
    <s v="MARZO"/>
    <s v="Adquisición de espejos y brazos de retrovisor"/>
    <n v="622.85714285714266"/>
    <s v="73 BIENES Y SERVICIO PARA INVERSIÓN"/>
    <x v="11"/>
    <x v="0"/>
    <m/>
    <m/>
    <m/>
    <m/>
    <s v="X"/>
    <m/>
    <m/>
    <m/>
    <m/>
    <m/>
    <m/>
    <m/>
    <n v="1"/>
    <n v="0"/>
    <n v="0"/>
    <n v="0"/>
    <n v="0"/>
    <n v="622.85714285714266"/>
    <n v="0"/>
    <n v="0"/>
    <n v="0"/>
    <n v="0"/>
    <n v="0"/>
    <n v="0"/>
    <n v="0"/>
    <n v="622.85714285714266"/>
    <b v="1"/>
  </r>
  <r>
    <n v="231"/>
    <s v="GERENCIA_TÉCNICA"/>
    <s v="COORDINACIÓN DE MANTENIMIENTO DE LA FLOTA"/>
    <x v="0"/>
    <x v="0"/>
    <x v="1"/>
    <x v="7"/>
    <s v="SI"/>
    <m/>
    <s v="ínfima Cuantía "/>
    <s v="BIEN"/>
    <s v="ABRIL"/>
    <s v="Adquisición de repuestos,  servicio de reparación y mantenimiento de guías de puertas en paradas."/>
    <n v="501.29321428571421"/>
    <s v="73 BIENES Y SERVICIO PARA INVERSIÓN"/>
    <x v="11"/>
    <x v="0"/>
    <m/>
    <m/>
    <m/>
    <m/>
    <s v="X"/>
    <m/>
    <m/>
    <m/>
    <m/>
    <m/>
    <m/>
    <m/>
    <n v="1"/>
    <n v="0"/>
    <n v="0"/>
    <n v="0"/>
    <n v="0"/>
    <n v="501.29321428571421"/>
    <n v="0"/>
    <n v="0"/>
    <n v="0"/>
    <n v="0"/>
    <n v="0"/>
    <n v="0"/>
    <n v="0"/>
    <n v="501.29321428571421"/>
    <b v="1"/>
  </r>
  <r>
    <n v="232"/>
    <s v="GERENCIA_TÉCNICA"/>
    <s v="COORDINACIÓN DE MANTENIMIENTO DE LA FLOTA"/>
    <x v="0"/>
    <x v="0"/>
    <x v="1"/>
    <x v="7"/>
    <s v="SI"/>
    <m/>
    <s v="ínfima Cuantía "/>
    <s v="BIEN"/>
    <s v="FEBRERO"/>
    <s v="Adquisición de postes para iluminación y LAC"/>
    <n v="419.64285714285711"/>
    <s v="73 BIENES Y SERVICIO PARA INVERSIÓN"/>
    <x v="11"/>
    <x v="0"/>
    <m/>
    <m/>
    <m/>
    <s v="X"/>
    <m/>
    <m/>
    <m/>
    <m/>
    <m/>
    <m/>
    <m/>
    <m/>
    <n v="1"/>
    <n v="0"/>
    <n v="0"/>
    <n v="0"/>
    <n v="419.64285714285711"/>
    <n v="0"/>
    <n v="0"/>
    <n v="0"/>
    <n v="0"/>
    <n v="0"/>
    <n v="0"/>
    <n v="0"/>
    <n v="0"/>
    <n v="419.64285714285711"/>
    <b v="1"/>
  </r>
  <r>
    <n v="233"/>
    <s v="GERENCIA_TÉCNICA"/>
    <s v="COORDINACIÓN DE MANTENIMIENTO DE LA FLOTA"/>
    <x v="0"/>
    <x v="0"/>
    <x v="1"/>
    <x v="7"/>
    <s v="SI"/>
    <m/>
    <s v="ínfima Cuantía "/>
    <s v="BIEN"/>
    <s v="MAYO"/>
    <s v="Adquisición de material eléctrico de instalaciones "/>
    <n v="350.20892857142854"/>
    <s v="73 BIENES Y SERVICIO PARA INVERSIÓN"/>
    <x v="0"/>
    <x v="0"/>
    <m/>
    <m/>
    <m/>
    <m/>
    <m/>
    <s v="X"/>
    <m/>
    <m/>
    <m/>
    <m/>
    <m/>
    <m/>
    <n v="1"/>
    <n v="0"/>
    <n v="0"/>
    <n v="0"/>
    <n v="0"/>
    <n v="0"/>
    <n v="350.20892857142854"/>
    <n v="0"/>
    <n v="0"/>
    <n v="0"/>
    <n v="0"/>
    <n v="0"/>
    <n v="0"/>
    <n v="350.20892857142854"/>
    <b v="1"/>
  </r>
  <r>
    <n v="234"/>
    <s v="GERENCIA_TÉCNICA"/>
    <s v="COORDINACIÓN DE MANTENIMIENTO DE LA FLOTA"/>
    <x v="0"/>
    <x v="0"/>
    <x v="1"/>
    <x v="7"/>
    <s v="SI"/>
    <m/>
    <s v="ínfima Cuantía "/>
    <s v="SERVICIO"/>
    <s v="FEBRERO"/>
    <s v="Servicio de reparación de equipos de radiocomunicación"/>
    <n v="288.92857142857139"/>
    <s v="73 BIENES Y SERVICIO PARA INVERSIÓN"/>
    <x v="16"/>
    <x v="0"/>
    <m/>
    <m/>
    <m/>
    <s v="X"/>
    <m/>
    <m/>
    <m/>
    <m/>
    <m/>
    <m/>
    <m/>
    <m/>
    <n v="1"/>
    <n v="0"/>
    <n v="0"/>
    <n v="0"/>
    <n v="288.92857142857139"/>
    <n v="0"/>
    <n v="0"/>
    <n v="0"/>
    <n v="0"/>
    <n v="0"/>
    <n v="0"/>
    <n v="0"/>
    <n v="0"/>
    <n v="288.92857142857139"/>
    <b v="1"/>
  </r>
  <r>
    <n v="235"/>
    <s v="GERENCIA_TÉCNICA"/>
    <s v="COORDINACIÓN DE MANTENIMIENTO DE INSTALACIONES"/>
    <x v="0"/>
    <x v="0"/>
    <x v="1"/>
    <x v="7"/>
    <s v="SI"/>
    <m/>
    <s v="ínfima Cuantía "/>
    <s v="BIEN"/>
    <s v="ABRIL"/>
    <s v="Adquisición de tarjetas electrónicas de convertidor estático flota trolebús"/>
    <n v="85.098214285714278"/>
    <s v="73 BIENES Y SERVICIO PARA INVERSIÓN"/>
    <x v="11"/>
    <x v="0"/>
    <m/>
    <m/>
    <m/>
    <m/>
    <s v="X"/>
    <m/>
    <m/>
    <m/>
    <m/>
    <m/>
    <m/>
    <m/>
    <n v="1"/>
    <n v="0"/>
    <n v="0"/>
    <n v="0"/>
    <n v="0"/>
    <n v="85.098214285714278"/>
    <n v="0"/>
    <n v="0"/>
    <n v="0"/>
    <n v="0"/>
    <n v="0"/>
    <n v="0"/>
    <n v="0"/>
    <n v="85.098214285714278"/>
    <b v="1"/>
  </r>
  <r>
    <n v="236"/>
    <s v="GERENCIA_TÉCNICA"/>
    <s v="COORDINACIÓN DE MANTENIMIENTO DE LA FLOTA"/>
    <x v="0"/>
    <x v="0"/>
    <x v="1"/>
    <x v="3"/>
    <s v="NO"/>
    <m/>
    <m/>
    <m/>
    <m/>
    <s v="Adquisicion de equipos de Proteccion Personal"/>
    <n v="0"/>
    <s v="73 BIENES Y SERVICIO PARA INVERSIÓN"/>
    <x v="19"/>
    <x v="0"/>
    <m/>
    <m/>
    <m/>
    <s v="X"/>
    <m/>
    <m/>
    <m/>
    <m/>
    <m/>
    <m/>
    <m/>
    <m/>
    <n v="1"/>
    <n v="0"/>
    <n v="0"/>
    <n v="0"/>
    <n v="0"/>
    <n v="0"/>
    <n v="0"/>
    <n v="0"/>
    <n v="0"/>
    <n v="0"/>
    <n v="0"/>
    <n v="0"/>
    <n v="0"/>
    <n v="0"/>
    <b v="1"/>
  </r>
  <r>
    <n v="237"/>
    <s v="GERENCIA_TÉCNICA"/>
    <s v="COORDINACIÓN DE MANTENIMIENTO DE INSTALACIONES"/>
    <x v="0"/>
    <x v="0"/>
    <x v="1"/>
    <x v="7"/>
    <m/>
    <m/>
    <m/>
    <m/>
    <m/>
    <s v="Adquisición de repuestos de audio para la flota vehicular"/>
    <n v="0"/>
    <s v="73 BIENES Y SERVICIO PARA INVERSIÓN"/>
    <x v="11"/>
    <x v="0"/>
    <m/>
    <m/>
    <m/>
    <m/>
    <s v="X"/>
    <m/>
    <m/>
    <m/>
    <m/>
    <m/>
    <m/>
    <m/>
    <n v="1"/>
    <n v="0"/>
    <n v="0"/>
    <n v="0"/>
    <n v="0"/>
    <n v="0"/>
    <n v="0"/>
    <n v="0"/>
    <n v="0"/>
    <n v="0"/>
    <n v="0"/>
    <n v="0"/>
    <n v="0"/>
    <n v="0"/>
    <b v="1"/>
  </r>
  <r>
    <n v="238"/>
    <s v="GERENCIA_TÉCNICA"/>
    <s v="COORDINACIÓN DE MANTENIMIENTO DE LA FLOTA"/>
    <x v="0"/>
    <x v="0"/>
    <x v="1"/>
    <x v="7"/>
    <s v="NO"/>
    <m/>
    <m/>
    <m/>
    <m/>
    <s v="Servicio de reparación de amplificadores de audio de la flota"/>
    <n v="0"/>
    <s v="73 BIENES Y SERVICIO PARA INVERSIÓN"/>
    <x v="16"/>
    <x v="0"/>
    <m/>
    <m/>
    <m/>
    <s v="X"/>
    <m/>
    <m/>
    <m/>
    <m/>
    <m/>
    <m/>
    <m/>
    <m/>
    <n v="1"/>
    <n v="0"/>
    <n v="0"/>
    <n v="0"/>
    <n v="0"/>
    <n v="0"/>
    <n v="0"/>
    <n v="0"/>
    <n v="0"/>
    <n v="0"/>
    <n v="0"/>
    <n v="0"/>
    <n v="0"/>
    <n v="0"/>
    <b v="1"/>
  </r>
  <r>
    <n v="239"/>
    <s v="GERENCIA_TÉCNICA"/>
    <s v="COORDINACIÓN DE MANTENIMIENTO DE INSTALACIONES"/>
    <x v="0"/>
    <x v="0"/>
    <x v="1"/>
    <x v="3"/>
    <s v="NO"/>
    <m/>
    <m/>
    <m/>
    <m/>
    <s v="Servicio de Mantenimiento de hidro lavadoras"/>
    <n v="0"/>
    <s v="73 BIENES Y SERVICIO PARA INVERSIÓN"/>
    <x v="16"/>
    <x v="0"/>
    <m/>
    <m/>
    <m/>
    <m/>
    <m/>
    <s v="X"/>
    <m/>
    <m/>
    <m/>
    <m/>
    <m/>
    <m/>
    <n v="1"/>
    <n v="0"/>
    <n v="0"/>
    <n v="0"/>
    <n v="0"/>
    <n v="0"/>
    <n v="0"/>
    <n v="0"/>
    <n v="0"/>
    <n v="0"/>
    <n v="0"/>
    <n v="0"/>
    <n v="0"/>
    <n v="0"/>
    <b v="1"/>
  </r>
  <r>
    <n v="240"/>
    <s v="GERENCIA_TÉCNICA"/>
    <s v="COORDINACIÓN DE MANTENIMIENTO DE LA FLOTA"/>
    <x v="0"/>
    <x v="0"/>
    <x v="1"/>
    <x v="7"/>
    <m/>
    <m/>
    <m/>
    <m/>
    <m/>
    <s v="servicio de mantenimiento fibra y pintura techos de las 40 unidades volvo B12M FACE 1 "/>
    <n v="0"/>
    <s v="73 BIENES Y SERVICIO PARA INVERSIÓN"/>
    <x v="11"/>
    <x v="0"/>
    <m/>
    <m/>
    <m/>
    <m/>
    <s v="X"/>
    <s v="X"/>
    <s v="X"/>
    <m/>
    <m/>
    <m/>
    <m/>
    <m/>
    <n v="3"/>
    <n v="0"/>
    <n v="0"/>
    <n v="0"/>
    <n v="0"/>
    <n v="0"/>
    <n v="0"/>
    <n v="0"/>
    <n v="0"/>
    <n v="0"/>
    <n v="0"/>
    <n v="0"/>
    <n v="0"/>
    <n v="0"/>
    <b v="1"/>
  </r>
  <r>
    <n v="241"/>
    <s v="GERENCIA_TÉCNICA"/>
    <s v="COORDINACIÓN DE MANTENIMIENTO DE INSTALACIONES"/>
    <x v="0"/>
    <x v="0"/>
    <x v="1"/>
    <x v="3"/>
    <m/>
    <m/>
    <m/>
    <m/>
    <m/>
    <s v="Servicio de actualizacion tecnologica de plc en subestaciones de traccion"/>
    <n v="0"/>
    <s v="73 BIENES Y SERVICIO PARA INVERSIÓN"/>
    <x v="16"/>
    <x v="0"/>
    <m/>
    <m/>
    <m/>
    <m/>
    <m/>
    <m/>
    <s v="X"/>
    <m/>
    <m/>
    <m/>
    <m/>
    <m/>
    <n v="1"/>
    <n v="0"/>
    <n v="0"/>
    <n v="0"/>
    <n v="0"/>
    <n v="0"/>
    <n v="0"/>
    <n v="0"/>
    <n v="0"/>
    <n v="0"/>
    <n v="0"/>
    <n v="0"/>
    <n v="0"/>
    <n v="0"/>
    <b v="1"/>
  </r>
  <r>
    <n v="242"/>
    <s v="GERENCIA_GENERAL"/>
    <s v="COORDINACIÓN DE COMUNICACIÓN"/>
    <x v="1"/>
    <x v="2"/>
    <x v="4"/>
    <x v="5"/>
    <m/>
    <m/>
    <m/>
    <m/>
    <m/>
    <s v="Campaña educomunicacional de la gestión de la EPMTPQ"/>
    <n v="0"/>
    <s v="53 BIENES Y SERVICIOS DE CONSUMO"/>
    <x v="20"/>
    <x v="1"/>
    <m/>
    <m/>
    <m/>
    <m/>
    <s v="X"/>
    <m/>
    <m/>
    <m/>
    <m/>
    <m/>
    <m/>
    <m/>
    <n v="1"/>
    <n v="0"/>
    <n v="0"/>
    <n v="0"/>
    <n v="0"/>
    <n v="0"/>
    <n v="0"/>
    <n v="0"/>
    <n v="0"/>
    <n v="0"/>
    <n v="0"/>
    <n v="0"/>
    <n v="0"/>
    <n v="0"/>
    <b v="1"/>
  </r>
  <r>
    <n v="243"/>
    <s v="GERENCIA_GENERAL"/>
    <s v="COORDINACIÓN DE COMUNICACIÓN"/>
    <x v="1"/>
    <x v="2"/>
    <x v="4"/>
    <x v="5"/>
    <m/>
    <m/>
    <m/>
    <m/>
    <m/>
    <s v="Campaña comunicacional para informar sobre la integración al Metro de Quito"/>
    <n v="0"/>
    <s v="53 BIENES Y SERVICIOS DE CONSUMO"/>
    <x v="20"/>
    <x v="1"/>
    <m/>
    <m/>
    <m/>
    <m/>
    <m/>
    <m/>
    <m/>
    <m/>
    <m/>
    <m/>
    <s v="X"/>
    <m/>
    <n v="1"/>
    <n v="0"/>
    <n v="0"/>
    <n v="0"/>
    <n v="0"/>
    <n v="0"/>
    <n v="0"/>
    <n v="0"/>
    <n v="0"/>
    <n v="0"/>
    <n v="0"/>
    <n v="0"/>
    <n v="0"/>
    <n v="0"/>
    <b v="1"/>
  </r>
  <r>
    <n v="244"/>
    <s v="GERENCIA_GENERAL"/>
    <s v="COORDINACIÓN DE COMUNICACIÓN"/>
    <x v="1"/>
    <x v="2"/>
    <x v="4"/>
    <x v="5"/>
    <m/>
    <m/>
    <m/>
    <m/>
    <m/>
    <s v="Campaña comunicacional respecto al cambio de tarifa del SIT"/>
    <n v="0"/>
    <s v="53 BIENES Y SERVICIOS DE CONSUMO"/>
    <x v="20"/>
    <x v="1"/>
    <m/>
    <m/>
    <m/>
    <m/>
    <m/>
    <m/>
    <s v="X"/>
    <m/>
    <m/>
    <m/>
    <m/>
    <m/>
    <n v="1"/>
    <n v="0"/>
    <n v="0"/>
    <n v="0"/>
    <n v="0"/>
    <n v="0"/>
    <n v="0"/>
    <n v="0"/>
    <n v="0"/>
    <n v="0"/>
    <n v="0"/>
    <n v="0"/>
    <n v="0"/>
    <n v="0"/>
    <b v="1"/>
  </r>
  <r>
    <n v="245"/>
    <s v="GERENCIA_GENERAL"/>
    <s v="COORDINACIÓN DE COMUNICACIÓN"/>
    <x v="1"/>
    <x v="2"/>
    <x v="4"/>
    <x v="5"/>
    <m/>
    <m/>
    <m/>
    <m/>
    <m/>
    <s v="Campaña comunicacional para socializar el uso de medios tecnológicos para pago de tarifa (SIR)"/>
    <n v="0"/>
    <s v="53 BIENES Y SERVICIOS DE CONSUMO"/>
    <x v="20"/>
    <x v="1"/>
    <m/>
    <m/>
    <m/>
    <m/>
    <m/>
    <m/>
    <m/>
    <m/>
    <s v="X"/>
    <m/>
    <m/>
    <m/>
    <n v="1"/>
    <n v="0"/>
    <n v="0"/>
    <n v="0"/>
    <n v="0"/>
    <n v="0"/>
    <n v="0"/>
    <n v="0"/>
    <n v="0"/>
    <n v="0"/>
    <n v="0"/>
    <n v="0"/>
    <n v="0"/>
    <n v="0"/>
    <b v="1"/>
  </r>
  <r>
    <n v="246"/>
    <s v="GERENCIA_GENERAL"/>
    <s v="COORDINACIÓN DE COMUNICACIÓN"/>
    <x v="1"/>
    <x v="2"/>
    <x v="4"/>
    <x v="5"/>
    <m/>
    <m/>
    <m/>
    <m/>
    <m/>
    <s v="Señalética operativa y comunicacional de la EPMTPQ"/>
    <n v="500000"/>
    <s v="53 BIENES Y SERVICIOS DE CONSUMO"/>
    <x v="20"/>
    <x v="1"/>
    <m/>
    <m/>
    <m/>
    <m/>
    <m/>
    <m/>
    <s v="X"/>
    <m/>
    <m/>
    <m/>
    <m/>
    <m/>
    <n v="1"/>
    <n v="0"/>
    <n v="0"/>
    <n v="0"/>
    <n v="0"/>
    <n v="0"/>
    <n v="0"/>
    <n v="500000"/>
    <n v="0"/>
    <n v="0"/>
    <n v="0"/>
    <n v="0"/>
    <n v="0"/>
    <n v="500000"/>
    <b v="1"/>
  </r>
  <r>
    <n v="247"/>
    <s v="GERENCIA_GENERAL"/>
    <s v="COORDINACIÓN DE COMUNICACIÓN"/>
    <x v="1"/>
    <x v="2"/>
    <x v="4"/>
    <x v="5"/>
    <m/>
    <m/>
    <m/>
    <m/>
    <m/>
    <s v="Monitoreo de Prensa 2022 - 2023"/>
    <n v="7200"/>
    <s v="53 BIENES Y SERVICIOS DE CONSUMO"/>
    <x v="7"/>
    <x v="1"/>
    <m/>
    <m/>
    <m/>
    <m/>
    <s v="X"/>
    <s v="X"/>
    <s v="X"/>
    <s v="X"/>
    <s v="X"/>
    <s v="X"/>
    <s v="X"/>
    <s v="X"/>
    <n v="8"/>
    <n v="0"/>
    <n v="0"/>
    <n v="0"/>
    <n v="0"/>
    <n v="900"/>
    <n v="900"/>
    <n v="900"/>
    <n v="900"/>
    <n v="900"/>
    <n v="900"/>
    <n v="900"/>
    <n v="900"/>
    <n v="7200"/>
    <b v="1"/>
  </r>
  <r>
    <n v="248"/>
    <s v="GERENCIA_JURÍDICA"/>
    <s v="COORDINACIÓN DE NORMATIVA Y CRITERIOS"/>
    <x v="1"/>
    <x v="2"/>
    <x v="4"/>
    <x v="8"/>
    <m/>
    <m/>
    <m/>
    <m/>
    <m/>
    <s v="Liberación de vehículo retenidos y pago de wincha y de parqueadero a la AMT por retención vehicular"/>
    <n v="24000"/>
    <s v="57 OTROS EGRESOS CORRIENTES"/>
    <x v="21"/>
    <x v="1"/>
    <s v="X"/>
    <s v="X"/>
    <s v="X"/>
    <s v="X"/>
    <s v="X"/>
    <s v="X"/>
    <s v="X"/>
    <s v="X"/>
    <s v="X"/>
    <s v="X"/>
    <s v="X"/>
    <s v="X"/>
    <n v="12"/>
    <n v="2000"/>
    <n v="2000"/>
    <n v="2000"/>
    <n v="2000"/>
    <n v="2000"/>
    <n v="2000"/>
    <n v="2000"/>
    <n v="2000"/>
    <n v="2000"/>
    <n v="2000"/>
    <n v="2000"/>
    <n v="2000"/>
    <n v="24000"/>
    <b v="1"/>
  </r>
  <r>
    <n v="249"/>
    <s v="GERENCIA_DE_TECNOLOGÍAS_DE_LA_INFORMACIÓN"/>
    <s v="COORDINACIÓN DE PROYECTOS INFORMÁTICOS"/>
    <x v="1"/>
    <x v="2"/>
    <x v="5"/>
    <x v="6"/>
    <m/>
    <m/>
    <m/>
    <m/>
    <m/>
    <s v="Adquisición de cámaras video vigilancia y almacenamiento del corredor central trolebus "/>
    <n v="300000"/>
    <s v="53 BIENES Y SERVICIOS DE CONSUMO"/>
    <x v="9"/>
    <x v="1"/>
    <m/>
    <m/>
    <m/>
    <m/>
    <m/>
    <m/>
    <s v="X"/>
    <m/>
    <m/>
    <m/>
    <m/>
    <m/>
    <n v="1"/>
    <n v="0"/>
    <n v="0"/>
    <n v="0"/>
    <n v="0"/>
    <n v="0"/>
    <n v="0"/>
    <n v="300000"/>
    <n v="0"/>
    <n v="0"/>
    <n v="0"/>
    <n v="0"/>
    <n v="0"/>
    <n v="300000"/>
    <b v="1"/>
  </r>
  <r>
    <n v="250"/>
    <s v="GERENCIA_DE_TECNOLOGÍAS_DE_LA_INFORMACIÓN"/>
    <s v="COORDINACIÓN DE PROYECTOS INFORMÁTICOS"/>
    <x v="1"/>
    <x v="2"/>
    <x v="5"/>
    <x v="6"/>
    <m/>
    <m/>
    <m/>
    <m/>
    <m/>
    <s v="Contratación del soporte  y mantenimiento correctivo de fibra óptica corporativa y red de servicios wifi biarticulados 2022"/>
    <n v="35000"/>
    <s v="53 BIENES Y SERVICIOS DE CONSUMO"/>
    <x v="22"/>
    <x v="1"/>
    <m/>
    <m/>
    <m/>
    <m/>
    <s v="X"/>
    <m/>
    <m/>
    <s v="X"/>
    <m/>
    <m/>
    <s v="X"/>
    <m/>
    <n v="3"/>
    <n v="0"/>
    <n v="0"/>
    <n v="0"/>
    <n v="0"/>
    <n v="11666.666666666666"/>
    <n v="0"/>
    <n v="0"/>
    <n v="11666.666666666666"/>
    <n v="0"/>
    <n v="0"/>
    <n v="11666.666666666666"/>
    <n v="0"/>
    <n v="35000"/>
    <b v="1"/>
  </r>
  <r>
    <n v="251"/>
    <s v="GERENCIA_DE_TECNOLOGÍAS_DE_LA_INFORMACIÓN"/>
    <s v="COORDINACIÓN DE PROYECTOS INFORMÁTICOS"/>
    <x v="1"/>
    <x v="2"/>
    <x v="5"/>
    <x v="6"/>
    <m/>
    <m/>
    <m/>
    <m/>
    <m/>
    <s v="Sistema de asistencia a través de biométrico"/>
    <n v="28600"/>
    <s v="53 BIENES Y SERVICIOS DE CONSUMO"/>
    <x v="9"/>
    <x v="1"/>
    <m/>
    <m/>
    <m/>
    <m/>
    <m/>
    <s v="X"/>
    <m/>
    <m/>
    <m/>
    <m/>
    <m/>
    <m/>
    <n v="1"/>
    <n v="0"/>
    <n v="0"/>
    <n v="0"/>
    <n v="0"/>
    <n v="0"/>
    <n v="28600"/>
    <n v="0"/>
    <n v="0"/>
    <n v="0"/>
    <n v="0"/>
    <n v="0"/>
    <n v="0"/>
    <n v="28600"/>
    <b v="1"/>
  </r>
  <r>
    <n v="252"/>
    <s v="GERENCIA_DE_TECNOLOGÍAS_DE_LA_INFORMACIÓN"/>
    <s v="COORDINACIÓN DE PROYECTOS INFORMÁTICOS"/>
    <x v="1"/>
    <x v="2"/>
    <x v="5"/>
    <x v="6"/>
    <m/>
    <m/>
    <m/>
    <m/>
    <m/>
    <s v="Contratación del servicio de mantenimiento y repuestos para equipos UPS en data center y oficinas"/>
    <n v="18000"/>
    <s v="53 BIENES Y SERVICIOS DE CONSUMO"/>
    <x v="23"/>
    <x v="1"/>
    <m/>
    <m/>
    <m/>
    <m/>
    <m/>
    <m/>
    <s v="X"/>
    <m/>
    <m/>
    <m/>
    <m/>
    <m/>
    <n v="1"/>
    <n v="0"/>
    <n v="0"/>
    <n v="0"/>
    <n v="0"/>
    <n v="0"/>
    <n v="0"/>
    <n v="18000"/>
    <n v="0"/>
    <n v="0"/>
    <n v="0"/>
    <n v="0"/>
    <n v="0"/>
    <n v="18000"/>
    <b v="1"/>
  </r>
  <r>
    <n v="253"/>
    <s v="GERENCIA_DE_TECNOLOGÍAS_DE_LA_INFORMACIÓN"/>
    <s v="COORDINACIÓN DE PROYECTOS INFORMÁTICOS"/>
    <x v="1"/>
    <x v="2"/>
    <x v="5"/>
    <x v="6"/>
    <m/>
    <m/>
    <m/>
    <m/>
    <m/>
    <s v="Adquisición de una plataforma integral ERP"/>
    <n v="450000"/>
    <s v="53 BIENES Y SERVICIOS DE CONSUMO"/>
    <x v="24"/>
    <x v="1"/>
    <m/>
    <m/>
    <m/>
    <m/>
    <s v="X"/>
    <s v="X"/>
    <s v="X"/>
    <s v="X"/>
    <s v="X"/>
    <s v="X"/>
    <s v="X"/>
    <s v="X"/>
    <n v="8"/>
    <n v="0"/>
    <n v="0"/>
    <n v="0"/>
    <n v="0"/>
    <n v="56250"/>
    <n v="56250"/>
    <n v="56250"/>
    <n v="56250"/>
    <n v="56250"/>
    <n v="56250"/>
    <n v="56250"/>
    <n v="56250"/>
    <n v="450000"/>
    <b v="1"/>
  </r>
  <r>
    <n v="254"/>
    <s v="GERENCIA_DE_TECNOLOGÍAS_DE_LA_INFORMACIÓN"/>
    <s v="COORDINACIÓN DE PROYECTOS INFORMÁTICOS"/>
    <x v="0"/>
    <x v="0"/>
    <x v="1"/>
    <x v="3"/>
    <m/>
    <m/>
    <m/>
    <m/>
    <m/>
    <s v="Adquisición de UPS para paradas corredores Oriental"/>
    <n v="160500"/>
    <s v="84 BIENES DE LARGA DURACIÓN"/>
    <x v="8"/>
    <x v="0"/>
    <m/>
    <m/>
    <m/>
    <m/>
    <m/>
    <m/>
    <m/>
    <s v="X"/>
    <m/>
    <m/>
    <m/>
    <m/>
    <n v="1"/>
    <n v="0"/>
    <n v="0"/>
    <n v="0"/>
    <n v="0"/>
    <n v="0"/>
    <n v="0"/>
    <n v="0"/>
    <n v="160500"/>
    <n v="0"/>
    <n v="0"/>
    <n v="0"/>
    <n v="0"/>
    <n v="160500"/>
    <b v="1"/>
  </r>
  <r>
    <n v="255"/>
    <s v="GERENCIA_DE_TECNOLOGÍAS_DE_LA_INFORMACIÓN"/>
    <s v="COORDINACIÓN DE PROYECTOS INFORMÁTICOS"/>
    <x v="1"/>
    <x v="2"/>
    <x v="5"/>
    <x v="6"/>
    <m/>
    <m/>
    <m/>
    <m/>
    <m/>
    <s v="Adquisición de repuestos y accesorios para gestión TI"/>
    <n v="17604.32"/>
    <s v="53 BIENES Y SERVICIOS DE CONSUMO"/>
    <x v="23"/>
    <x v="1"/>
    <m/>
    <m/>
    <m/>
    <m/>
    <s v="X"/>
    <m/>
    <m/>
    <m/>
    <m/>
    <m/>
    <m/>
    <m/>
    <n v="1"/>
    <n v="0"/>
    <n v="0"/>
    <n v="0"/>
    <n v="0"/>
    <n v="17604.32"/>
    <n v="0"/>
    <n v="0"/>
    <n v="0"/>
    <n v="0"/>
    <n v="0"/>
    <n v="0"/>
    <n v="0"/>
    <n v="17604.32"/>
    <b v="1"/>
  </r>
  <r>
    <n v="256"/>
    <s v="GERENCIA_DE_TECNOLOGÍAS_DE_LA_INFORMACIÓN"/>
    <s v="COORDINACIÓN DE PROYECTOS INFORMÁTICOS"/>
    <x v="1"/>
    <x v="2"/>
    <x v="5"/>
    <x v="6"/>
    <m/>
    <m/>
    <m/>
    <m/>
    <m/>
    <s v="Soporte especializado de Hardward y networking 2022"/>
    <n v="15000"/>
    <s v="53 BIENES Y SERVICIOS DE CONSUMO"/>
    <x v="13"/>
    <x v="1"/>
    <m/>
    <m/>
    <m/>
    <m/>
    <m/>
    <s v="X"/>
    <m/>
    <m/>
    <m/>
    <m/>
    <s v="X"/>
    <m/>
    <n v="2"/>
    <n v="0"/>
    <n v="0"/>
    <n v="0"/>
    <n v="0"/>
    <n v="0"/>
    <n v="7500"/>
    <n v="0"/>
    <n v="0"/>
    <n v="0"/>
    <n v="0"/>
    <n v="7500"/>
    <n v="0"/>
    <n v="15000"/>
    <b v="1"/>
  </r>
  <r>
    <n v="257"/>
    <s v="GERENCIA_DE_TECNOLOGÍAS_DE_LA_INFORMACIÓN"/>
    <s v="COORDINACIÓN DE PROYECTOS INFORMÁTICOS"/>
    <x v="1"/>
    <x v="2"/>
    <x v="5"/>
    <x v="6"/>
    <m/>
    <m/>
    <m/>
    <m/>
    <m/>
    <s v="Contratación del servicio de mantenimiento y repuestos para equipos UPS en data center y oficinas"/>
    <n v="13500"/>
    <s v="53 BIENES Y SERVICIOS DE CONSUMO"/>
    <x v="25"/>
    <x v="1"/>
    <m/>
    <m/>
    <m/>
    <m/>
    <m/>
    <m/>
    <s v="X"/>
    <m/>
    <m/>
    <m/>
    <m/>
    <m/>
    <n v="1"/>
    <n v="0"/>
    <n v="0"/>
    <n v="0"/>
    <n v="0"/>
    <n v="0"/>
    <n v="0"/>
    <n v="13500"/>
    <n v="0"/>
    <n v="0"/>
    <n v="0"/>
    <n v="0"/>
    <n v="0"/>
    <n v="13500"/>
    <b v="1"/>
  </r>
  <r>
    <n v="258"/>
    <s v="GERENCIA_DE_TECNOLOGÍAS_DE_LA_INFORMACIÓN"/>
    <s v="COORDINACIÓN DE PROYECTOS INFORMÁTICOS"/>
    <x v="1"/>
    <x v="2"/>
    <x v="5"/>
    <x v="6"/>
    <m/>
    <m/>
    <m/>
    <m/>
    <m/>
    <s v="Licencias Sistemas Informáticos"/>
    <n v="12500"/>
    <s v="53 BIENES Y SERVICIOS DE CONSUMO"/>
    <x v="24"/>
    <x v="1"/>
    <m/>
    <m/>
    <m/>
    <m/>
    <m/>
    <m/>
    <s v="X"/>
    <m/>
    <m/>
    <m/>
    <m/>
    <m/>
    <n v="1"/>
    <n v="0"/>
    <n v="0"/>
    <n v="0"/>
    <n v="0"/>
    <n v="0"/>
    <n v="0"/>
    <n v="12500"/>
    <n v="0"/>
    <n v="0"/>
    <n v="0"/>
    <n v="0"/>
    <n v="0"/>
    <n v="12500"/>
    <b v="1"/>
  </r>
  <r>
    <n v="259"/>
    <s v="GERENCIA_DE_TECNOLOGÍAS_DE_LA_INFORMACIÓN"/>
    <s v="COORDINACIÓN DE PROYECTOS INFORMÁTICOS"/>
    <x v="1"/>
    <x v="2"/>
    <x v="5"/>
    <x v="6"/>
    <m/>
    <m/>
    <m/>
    <m/>
    <m/>
    <s v="Contratación de servicio principal de internet, datos y  hosting para uso corporativo e internet principal  (2022- 2023)"/>
    <n v="12400"/>
    <s v="53 BIENES Y SERVICIOS DE CONSUMO"/>
    <x v="26"/>
    <x v="1"/>
    <m/>
    <m/>
    <m/>
    <m/>
    <m/>
    <m/>
    <m/>
    <m/>
    <m/>
    <m/>
    <s v="X"/>
    <s v="X"/>
    <n v="2"/>
    <n v="0"/>
    <n v="0"/>
    <n v="0"/>
    <n v="0"/>
    <n v="0"/>
    <n v="0"/>
    <n v="0"/>
    <n v="0"/>
    <n v="0"/>
    <n v="0"/>
    <n v="6200"/>
    <n v="6200"/>
    <n v="12400"/>
    <b v="1"/>
  </r>
  <r>
    <n v="260"/>
    <s v="GERENCIA_DE_TECNOLOGÍAS_DE_LA_INFORMACIÓN"/>
    <s v="COORDINACIÓN DE PROYECTOS INFORMÁTICOS"/>
    <x v="1"/>
    <x v="2"/>
    <x v="5"/>
    <x v="6"/>
    <m/>
    <m/>
    <m/>
    <m/>
    <m/>
    <s v="Contratación de servicio principal de internet, datos y  hosting para uso corporativo e internet principal (2021- 2022)"/>
    <n v="8240"/>
    <s v="53 BIENES Y SERVICIOS DE CONSUMO"/>
    <x v="26"/>
    <x v="1"/>
    <m/>
    <m/>
    <m/>
    <m/>
    <m/>
    <m/>
    <m/>
    <m/>
    <m/>
    <m/>
    <s v="X"/>
    <s v="X"/>
    <n v="2"/>
    <n v="0"/>
    <n v="0"/>
    <n v="0"/>
    <n v="0"/>
    <n v="0"/>
    <n v="0"/>
    <n v="0"/>
    <n v="0"/>
    <n v="0"/>
    <n v="0"/>
    <n v="4120"/>
    <n v="4120"/>
    <n v="8240"/>
    <b v="1"/>
  </r>
  <r>
    <n v="261"/>
    <s v="GERENCIA_DE_TECNOLOGÍAS_DE_LA_INFORMACIÓN"/>
    <s v="COORDINACIÓN DE PROYECTOS INFORMÁTICOS"/>
    <x v="1"/>
    <x v="2"/>
    <x v="5"/>
    <x v="6"/>
    <m/>
    <m/>
    <m/>
    <m/>
    <m/>
    <s v="Antivirus "/>
    <n v="8000"/>
    <s v="53 BIENES Y SERVICIOS DE CONSUMO"/>
    <x v="24"/>
    <x v="1"/>
    <m/>
    <m/>
    <m/>
    <m/>
    <m/>
    <m/>
    <m/>
    <m/>
    <m/>
    <s v="X"/>
    <m/>
    <m/>
    <n v="1"/>
    <n v="0"/>
    <n v="0"/>
    <n v="0"/>
    <n v="0"/>
    <n v="0"/>
    <n v="0"/>
    <n v="0"/>
    <n v="0"/>
    <n v="0"/>
    <n v="8000"/>
    <n v="0"/>
    <n v="0"/>
    <n v="8000"/>
    <b v="1"/>
  </r>
  <r>
    <n v="262"/>
    <s v="GERENCIA_DE_TECNOLOGÍAS_DE_LA_INFORMACIÓN"/>
    <s v="COORDINACIÓN DE PROYECTOS INFORMÁTICOS"/>
    <x v="1"/>
    <x v="2"/>
    <x v="5"/>
    <x v="6"/>
    <m/>
    <m/>
    <m/>
    <m/>
    <m/>
    <s v="Contratación del servicio de Mantenimiento Wifi 317 AP y Video Streaming 80 Buses biarticulados 2022"/>
    <n v="80000"/>
    <s v="53 BIENES Y SERVICIOS DE CONSUMO"/>
    <x v="13"/>
    <x v="1"/>
    <m/>
    <m/>
    <m/>
    <m/>
    <m/>
    <s v="X"/>
    <m/>
    <m/>
    <m/>
    <m/>
    <m/>
    <s v="X"/>
    <n v="2"/>
    <n v="0"/>
    <n v="0"/>
    <n v="0"/>
    <n v="0"/>
    <n v="0"/>
    <n v="40000"/>
    <n v="0"/>
    <n v="0"/>
    <n v="0"/>
    <n v="0"/>
    <n v="0"/>
    <n v="40000"/>
    <n v="80000"/>
    <b v="1"/>
  </r>
  <r>
    <n v="263"/>
    <s v="GERENCIA_DE_TECNOLOGÍAS_DE_LA_INFORMACIÓN"/>
    <s v="COORDINACIÓN DE PROYECTOS INFORMÁTICOS"/>
    <x v="1"/>
    <x v="2"/>
    <x v="5"/>
    <x v="6"/>
    <m/>
    <m/>
    <m/>
    <m/>
    <m/>
    <s v="Contratación del servicio de Mantenimiento firewalls 2022"/>
    <n v="8000"/>
    <s v="53 BIENES Y SERVICIOS DE CONSUMO"/>
    <x v="24"/>
    <x v="1"/>
    <m/>
    <m/>
    <m/>
    <m/>
    <m/>
    <m/>
    <s v="X"/>
    <m/>
    <m/>
    <m/>
    <m/>
    <m/>
    <n v="1"/>
    <n v="0"/>
    <n v="0"/>
    <n v="0"/>
    <n v="0"/>
    <n v="0"/>
    <n v="0"/>
    <n v="8000"/>
    <n v="0"/>
    <n v="0"/>
    <n v="0"/>
    <n v="0"/>
    <n v="0"/>
    <n v="8000"/>
    <b v="1"/>
  </r>
  <r>
    <n v="264"/>
    <s v="GERENCIA_DE_TECNOLOGÍAS_DE_LA_INFORMACIÓN"/>
    <s v="COORDINACIÓN DE PROYECTOS INFORMÁTICOS"/>
    <x v="1"/>
    <x v="2"/>
    <x v="5"/>
    <x v="6"/>
    <m/>
    <m/>
    <m/>
    <m/>
    <m/>
    <s v="Contratación del servicio de mantenimiento para equipos de aire acondicionado"/>
    <n v="8000"/>
    <s v="53 BIENES Y SERVICIOS DE CONSUMO"/>
    <x v="25"/>
    <x v="1"/>
    <m/>
    <s v="X"/>
    <m/>
    <m/>
    <m/>
    <m/>
    <s v="X"/>
    <m/>
    <m/>
    <m/>
    <m/>
    <s v="X"/>
    <n v="3"/>
    <n v="0"/>
    <n v="2666.6666666666665"/>
    <n v="0"/>
    <n v="0"/>
    <n v="0"/>
    <n v="0"/>
    <n v="2666.6666666666665"/>
    <n v="0"/>
    <n v="0"/>
    <n v="0"/>
    <n v="0"/>
    <n v="2666.6666666666665"/>
    <n v="8000"/>
    <b v="1"/>
  </r>
  <r>
    <n v="265"/>
    <s v="GERENCIA_DE_TECNOLOGÍAS_DE_LA_INFORMACIÓN"/>
    <s v="COORDINACIÓN DE PROYECTOS INFORMÁTICOS"/>
    <x v="1"/>
    <x v="2"/>
    <x v="5"/>
    <x v="6"/>
    <m/>
    <m/>
    <m/>
    <m/>
    <m/>
    <s v="Mantenimiento correctivo para sistema video vigilancia entregado según convenio EMSEGURIDAD Y EPMTPQ"/>
    <n v="5000"/>
    <s v="53 BIENES Y SERVICIOS DE CONSUMO"/>
    <x v="13"/>
    <x v="1"/>
    <m/>
    <m/>
    <m/>
    <m/>
    <m/>
    <m/>
    <m/>
    <m/>
    <m/>
    <m/>
    <s v="X"/>
    <m/>
    <n v="1"/>
    <n v="0"/>
    <n v="0"/>
    <n v="0"/>
    <n v="0"/>
    <n v="0"/>
    <n v="0"/>
    <n v="0"/>
    <n v="0"/>
    <n v="0"/>
    <n v="0"/>
    <n v="5000"/>
    <n v="0"/>
    <n v="5000"/>
    <b v="1"/>
  </r>
  <r>
    <n v="266"/>
    <s v="GERENCIA_DE_TECNOLOGÍAS_DE_LA_INFORMACIÓN"/>
    <s v="COORDINACIÓN DE PROYECTOS INFORMÁTICOS"/>
    <x v="1"/>
    <x v="2"/>
    <x v="5"/>
    <x v="6"/>
    <m/>
    <m/>
    <m/>
    <m/>
    <m/>
    <s v="Contratación del servicio de consultas legales"/>
    <n v="4000"/>
    <s v="53 BIENES Y SERVICIOS DE CONSUMO"/>
    <x v="24"/>
    <x v="1"/>
    <m/>
    <m/>
    <m/>
    <m/>
    <m/>
    <m/>
    <s v="X"/>
    <m/>
    <m/>
    <m/>
    <m/>
    <m/>
    <n v="1"/>
    <n v="0"/>
    <n v="0"/>
    <n v="0"/>
    <n v="0"/>
    <n v="0"/>
    <n v="0"/>
    <n v="4000"/>
    <n v="0"/>
    <n v="0"/>
    <n v="0"/>
    <n v="0"/>
    <n v="0"/>
    <n v="4000"/>
    <b v="1"/>
  </r>
  <r>
    <n v="267"/>
    <s v="GERENCIA_DE_TECNOLOGÍAS_DE_LA_INFORMACIÓN"/>
    <s v="COORDINACIÓN DE PROYECTOS INFORMÁTICOS"/>
    <x v="1"/>
    <x v="2"/>
    <x v="5"/>
    <x v="6"/>
    <m/>
    <m/>
    <m/>
    <m/>
    <m/>
    <s v="Contratación de soporte y mantenimiento de sistema de nomina (2021)"/>
    <n v="3000"/>
    <s v="53 BIENES Y SERVICIOS DE CONSUMO"/>
    <x v="13"/>
    <x v="1"/>
    <m/>
    <m/>
    <m/>
    <m/>
    <m/>
    <m/>
    <s v="X"/>
    <m/>
    <m/>
    <m/>
    <m/>
    <m/>
    <n v="1"/>
    <n v="0"/>
    <n v="0"/>
    <n v="0"/>
    <n v="0"/>
    <n v="0"/>
    <n v="0"/>
    <n v="3000"/>
    <n v="0"/>
    <n v="0"/>
    <n v="0"/>
    <n v="0"/>
    <n v="0"/>
    <n v="3000"/>
    <b v="1"/>
  </r>
  <r>
    <n v="268"/>
    <s v="GERENCIA_DE_TECNOLOGÍAS_DE_LA_INFORMACIÓN"/>
    <s v="COORDINACIÓN DE PROYECTOS INFORMÁTICOS"/>
    <x v="0"/>
    <x v="0"/>
    <x v="1"/>
    <x v="3"/>
    <m/>
    <m/>
    <m/>
    <m/>
    <m/>
    <s v="Contratación del soporte  y mantenimiento correctivo de fibra óptica corporativa y red de servicios wifi biarticulados 2021"/>
    <n v="2889.76"/>
    <s v="73 BIENES Y SERVICIO PARA INVERSIÓN"/>
    <x v="27"/>
    <x v="0"/>
    <s v="X"/>
    <s v="X"/>
    <s v="X"/>
    <s v="X"/>
    <s v="X"/>
    <s v="X"/>
    <s v="X"/>
    <s v="X"/>
    <s v="X"/>
    <s v="X"/>
    <s v="X"/>
    <s v="X"/>
    <n v="12"/>
    <n v="240.81333333333336"/>
    <n v="240.81333333333336"/>
    <n v="240.81333333333336"/>
    <n v="240.81333333333336"/>
    <n v="240.81333333333336"/>
    <n v="240.81333333333336"/>
    <n v="240.81333333333336"/>
    <n v="240.81333333333336"/>
    <n v="240.81333333333336"/>
    <n v="240.81333333333336"/>
    <n v="240.81333333333336"/>
    <n v="240.81333333333336"/>
    <n v="2889.7600000000007"/>
    <b v="1"/>
  </r>
  <r>
    <n v="269"/>
    <s v="GERENCIA_DE_TECNOLOGÍAS_DE_LA_INFORMACIÓN"/>
    <s v="COORDINACIÓN DE PROYECTOS INFORMÁTICOS"/>
    <x v="1"/>
    <x v="2"/>
    <x v="5"/>
    <x v="6"/>
    <m/>
    <m/>
    <m/>
    <m/>
    <m/>
    <s v="Repotenciación Fibra Optica  y equipamiento de red Corredor Central Trolebus y Upgrade de AB a 10 GB"/>
    <n v="650000"/>
    <s v="53 BIENES Y SERVICIOS DE CONSUMO"/>
    <x v="23"/>
    <x v="1"/>
    <m/>
    <m/>
    <m/>
    <m/>
    <m/>
    <m/>
    <s v="X"/>
    <m/>
    <m/>
    <m/>
    <m/>
    <m/>
    <n v="1"/>
    <n v="0"/>
    <n v="0"/>
    <n v="0"/>
    <n v="0"/>
    <n v="0"/>
    <n v="0"/>
    <n v="650000"/>
    <n v="0"/>
    <n v="0"/>
    <n v="0"/>
    <n v="0"/>
    <n v="0"/>
    <n v="650000"/>
    <b v="1"/>
  </r>
  <r>
    <n v="270"/>
    <s v="GERENCIA_DE_TECNOLOGÍAS_DE_LA_INFORMACIÓN"/>
    <s v="COORDINACIÓN DE PROYECTOS INFORMÁTICOS"/>
    <x v="1"/>
    <x v="2"/>
    <x v="5"/>
    <x v="6"/>
    <m/>
    <m/>
    <m/>
    <m/>
    <m/>
    <s v="Servicio de plan de datos móvil para video vigilancia para  80 buses biarticulados (2022- 2023)"/>
    <n v="8000"/>
    <s v="53 BIENES Y SERVICIOS DE CONSUMO"/>
    <x v="26"/>
    <x v="1"/>
    <m/>
    <m/>
    <m/>
    <m/>
    <m/>
    <s v="X"/>
    <m/>
    <m/>
    <m/>
    <m/>
    <m/>
    <m/>
    <n v="1"/>
    <n v="0"/>
    <n v="0"/>
    <n v="0"/>
    <n v="0"/>
    <n v="0"/>
    <n v="8000"/>
    <n v="0"/>
    <n v="0"/>
    <n v="0"/>
    <n v="0"/>
    <n v="0"/>
    <n v="0"/>
    <n v="8000"/>
    <b v="1"/>
  </r>
  <r>
    <n v="271"/>
    <s v="GERENCIA_DE_TECNOLOGÍAS_DE_LA_INFORMACIÓN"/>
    <s v="COORDINACIÓN DE PROYECTOS INFORMÁTICOS"/>
    <x v="1"/>
    <x v="2"/>
    <x v="5"/>
    <x v="6"/>
    <m/>
    <m/>
    <m/>
    <m/>
    <m/>
    <s v="Servicio del sistemas de monitoreo en tiempo real  SAE (troncales y alimentadores) y plan de datos de video vigilancia para buses troncales."/>
    <n v="112000"/>
    <s v="53 BIENES Y SERVICIOS DE CONSUMO"/>
    <x v="26"/>
    <x v="1"/>
    <m/>
    <m/>
    <m/>
    <m/>
    <s v="X"/>
    <s v="X"/>
    <s v="X"/>
    <s v="X"/>
    <s v="X"/>
    <s v="X"/>
    <s v="X"/>
    <s v="X"/>
    <n v="8"/>
    <n v="0"/>
    <n v="0"/>
    <n v="0"/>
    <n v="0"/>
    <n v="14000"/>
    <n v="14000"/>
    <n v="14000"/>
    <n v="14000"/>
    <n v="14000"/>
    <n v="14000"/>
    <n v="14000"/>
    <n v="14000"/>
    <n v="112000"/>
    <b v="1"/>
  </r>
  <r>
    <n v="272"/>
    <s v="GERENCIA_DE_TECNOLOGÍAS_DE_LA_INFORMACIÓN"/>
    <s v="COORDINACIÓN DE PROYECTOS INFORMÁTICOS"/>
    <x v="1"/>
    <x v="2"/>
    <x v="5"/>
    <x v="6"/>
    <m/>
    <m/>
    <m/>
    <m/>
    <m/>
    <s v="Contratación del soporte  y mantenimiento correctivo de fibra óptica corporativa y red de servicios wifi biarticulados 2021"/>
    <n v="2217.86"/>
    <s v="53 BIENES Y SERVICIOS DE CONSUMO"/>
    <x v="22"/>
    <x v="1"/>
    <s v="X"/>
    <s v="X"/>
    <s v="X"/>
    <s v="X"/>
    <s v="X"/>
    <s v="X"/>
    <s v="X"/>
    <s v="X"/>
    <s v="X"/>
    <s v="X"/>
    <s v="X"/>
    <s v="X"/>
    <n v="12"/>
    <n v="184.82166666666669"/>
    <n v="184.82166666666669"/>
    <n v="184.82166666666669"/>
    <n v="184.82166666666669"/>
    <n v="184.82166666666669"/>
    <n v="184.82166666666669"/>
    <n v="184.82166666666669"/>
    <n v="184.82166666666669"/>
    <n v="184.82166666666669"/>
    <n v="184.82166666666669"/>
    <n v="184.82166666666669"/>
    <n v="184.82166666666669"/>
    <n v="2217.86"/>
    <b v="1"/>
  </r>
  <r>
    <n v="273"/>
    <s v="GERENCIA_DE_TECNOLOGÍAS_DE_LA_INFORMACIÓN"/>
    <s v="COORDINACIÓN DE PROYECTOS INFORMÁTICOS"/>
    <x v="1"/>
    <x v="2"/>
    <x v="5"/>
    <x v="6"/>
    <m/>
    <m/>
    <m/>
    <m/>
    <m/>
    <s v="Sistema video vigilancia y SAE en buses, y SIU en paradas y buses. "/>
    <n v="800000"/>
    <s v="53 BIENES Y SERVICIOS DE CONSUMO"/>
    <x v="9"/>
    <x v="1"/>
    <m/>
    <m/>
    <m/>
    <m/>
    <m/>
    <s v="X"/>
    <m/>
    <m/>
    <m/>
    <m/>
    <m/>
    <m/>
    <n v="1"/>
    <n v="0"/>
    <n v="0"/>
    <n v="0"/>
    <n v="0"/>
    <n v="0"/>
    <n v="800000"/>
    <n v="0"/>
    <n v="0"/>
    <n v="0"/>
    <n v="0"/>
    <n v="0"/>
    <n v="0"/>
    <n v="800000"/>
    <b v="1"/>
  </r>
  <r>
    <n v="274"/>
    <s v="GERENCIA_DE_TECNOLOGÍAS_DE_LA_INFORMACIÓN"/>
    <s v="COORDINACIÓN DE PROYECTOS INFORMÁTICOS"/>
    <x v="1"/>
    <x v="2"/>
    <x v="5"/>
    <x v="6"/>
    <m/>
    <m/>
    <m/>
    <m/>
    <m/>
    <s v="Adquisición de equipos tecnológico y accesorios 2021"/>
    <n v="1841"/>
    <s v="53 BIENES Y SERVICIOS DE CONSUMO"/>
    <x v="13"/>
    <x v="1"/>
    <s v="X"/>
    <s v="X"/>
    <s v="X"/>
    <s v="X"/>
    <s v="X"/>
    <s v="X"/>
    <s v="X"/>
    <s v="X"/>
    <s v="X"/>
    <s v="X"/>
    <s v="X"/>
    <s v="X"/>
    <n v="12"/>
    <n v="153.41666666666666"/>
    <n v="153.41666666666666"/>
    <n v="153.41666666666666"/>
    <n v="153.41666666666666"/>
    <n v="153.41666666666666"/>
    <n v="153.41666666666666"/>
    <n v="153.41666666666666"/>
    <n v="153.41666666666666"/>
    <n v="153.41666666666666"/>
    <n v="153.41666666666666"/>
    <n v="153.41666666666666"/>
    <n v="153.41666666666666"/>
    <n v="1841.0000000000002"/>
    <b v="1"/>
  </r>
  <r>
    <n v="275"/>
    <s v="GERENCIA_DE_TECNOLOGÍAS_DE_LA_INFORMACIÓN"/>
    <s v="COORDINACIÓN DE PROYECTOS INFORMÁTICOS"/>
    <x v="1"/>
    <x v="2"/>
    <x v="5"/>
    <x v="6"/>
    <m/>
    <m/>
    <m/>
    <m/>
    <m/>
    <s v="Contratación del servicio de Mantenimiento firewalls 2021"/>
    <n v="1568.63"/>
    <s v="53 BIENES Y SERVICIOS DE CONSUMO"/>
    <x v="13"/>
    <x v="1"/>
    <s v="X"/>
    <s v="X"/>
    <s v="X"/>
    <s v="X"/>
    <s v="X"/>
    <s v="X"/>
    <s v="X"/>
    <s v="X"/>
    <s v="X"/>
    <s v="X"/>
    <s v="X"/>
    <s v="X"/>
    <n v="12"/>
    <n v="130.71916666666667"/>
    <n v="130.71916666666667"/>
    <n v="130.71916666666667"/>
    <n v="130.71916666666667"/>
    <n v="130.71916666666667"/>
    <n v="130.71916666666667"/>
    <n v="130.71916666666667"/>
    <n v="130.71916666666667"/>
    <n v="130.71916666666667"/>
    <n v="130.71916666666667"/>
    <n v="130.71916666666667"/>
    <n v="130.71916666666667"/>
    <n v="1568.6300000000003"/>
    <b v="1"/>
  </r>
  <r>
    <n v="276"/>
    <s v="GERENCIA_DE_TECNOLOGÍAS_DE_LA_INFORMACIÓN"/>
    <s v="COORDINACIÓN DE PROYECTOS INFORMÁTICOS"/>
    <x v="1"/>
    <x v="2"/>
    <x v="5"/>
    <x v="6"/>
    <m/>
    <m/>
    <m/>
    <m/>
    <m/>
    <s v="Repotenciación del sistema de radio comunicación Digital "/>
    <n v="550000"/>
    <s v="84 BIENES DE LARGA DURACIÓN"/>
    <x v="8"/>
    <x v="1"/>
    <m/>
    <m/>
    <m/>
    <m/>
    <m/>
    <m/>
    <m/>
    <m/>
    <s v="X"/>
    <m/>
    <m/>
    <m/>
    <n v="1"/>
    <n v="0"/>
    <n v="0"/>
    <n v="0"/>
    <n v="0"/>
    <n v="0"/>
    <n v="0"/>
    <n v="0"/>
    <n v="0"/>
    <n v="550000"/>
    <n v="0"/>
    <n v="0"/>
    <n v="0"/>
    <n v="550000"/>
    <b v="1"/>
  </r>
  <r>
    <n v="277"/>
    <s v="GERENCIA_DE_OPERACIONES"/>
    <s v="COORDINACIÓN DE SEGURIDAD"/>
    <x v="0"/>
    <x v="0"/>
    <x v="1"/>
    <x v="3"/>
    <s v="SI"/>
    <n v="852500011"/>
    <s v="Licitación "/>
    <s v="SERVICIO"/>
    <s v="ENERO"/>
    <s v="Servicio de seguridad y vigilancia (fija, motorizados, movilización) para la EPMTPQ (2022-2023)"/>
    <n v="3500000"/>
    <s v="73 BIENES Y SERVICIO PARA INVERSIÓN"/>
    <x v="3"/>
    <x v="0"/>
    <m/>
    <m/>
    <m/>
    <m/>
    <m/>
    <s v="X"/>
    <s v="X"/>
    <s v="X"/>
    <s v="X"/>
    <s v="X"/>
    <s v="X"/>
    <s v="X"/>
    <n v="7"/>
    <n v="0"/>
    <n v="0"/>
    <n v="0"/>
    <n v="0"/>
    <n v="0"/>
    <n v="500000"/>
    <n v="500000"/>
    <n v="500000"/>
    <n v="500000"/>
    <n v="500000"/>
    <n v="500000"/>
    <n v="500000"/>
    <n v="3500000"/>
    <b v="1"/>
  </r>
  <r>
    <n v="278"/>
    <s v="GERENCIA_TÉCNICA"/>
    <s v="COORDINACIÓN DE MANTENIMIENTO DE LA FLOTA"/>
    <x v="0"/>
    <x v="0"/>
    <x v="1"/>
    <x v="3"/>
    <s v="NO"/>
    <m/>
    <m/>
    <m/>
    <m/>
    <s v="Adquisición de Montacargas"/>
    <n v="0"/>
    <s v="84 BIENES DE LARGA DURACIÓN"/>
    <x v="28"/>
    <x v="0"/>
    <m/>
    <m/>
    <m/>
    <s v="X"/>
    <m/>
    <m/>
    <m/>
    <m/>
    <m/>
    <m/>
    <m/>
    <m/>
    <n v="1"/>
    <n v="0"/>
    <n v="0"/>
    <n v="0"/>
    <n v="0"/>
    <n v="0"/>
    <n v="0"/>
    <n v="0"/>
    <n v="0"/>
    <n v="0"/>
    <n v="0"/>
    <n v="0"/>
    <n v="0"/>
    <n v="0"/>
    <b v="1"/>
  </r>
  <r>
    <n v="279"/>
    <s v="GERENCIA_ADMINISTRATIVA_FINANCIERA"/>
    <s v="COORDINACIÓN DE TALENTO HUMANO"/>
    <x v="1"/>
    <x v="1"/>
    <x v="3"/>
    <x v="9"/>
    <m/>
    <m/>
    <m/>
    <m/>
    <m/>
    <s v="Formación y capacitación"/>
    <n v="152956.74"/>
    <s v="53 BIENES Y SERVICIOS DE CONSUMO"/>
    <x v="29"/>
    <x v="1"/>
    <m/>
    <m/>
    <m/>
    <s v="X"/>
    <s v="X"/>
    <s v="X"/>
    <s v="X"/>
    <s v="X"/>
    <s v="X"/>
    <s v="X"/>
    <s v="X"/>
    <s v="X"/>
    <n v="9"/>
    <n v="0"/>
    <n v="0"/>
    <n v="0"/>
    <n v="16995.193333333333"/>
    <n v="16995.193333333333"/>
    <n v="16995.193333333333"/>
    <n v="16995.193333333333"/>
    <n v="16995.193333333333"/>
    <n v="16995.193333333333"/>
    <n v="16995.193333333333"/>
    <n v="16995.193333333333"/>
    <n v="16995.193333333333"/>
    <n v="152956.74"/>
    <b v="1"/>
  </r>
  <r>
    <n v="280"/>
    <s v="GERENCIA_ADMINISTRATIVA_FINANCIERA"/>
    <s v="COORDINACIÓN DE TALENTO HUMANO"/>
    <x v="1"/>
    <x v="1"/>
    <x v="3"/>
    <x v="10"/>
    <m/>
    <m/>
    <m/>
    <m/>
    <m/>
    <s v="Retiro voluntario"/>
    <n v="1800000"/>
    <s v="51 GASTOS EN PERSONAL"/>
    <x v="30"/>
    <x v="1"/>
    <s v="X"/>
    <s v="X"/>
    <s v="X"/>
    <s v="X"/>
    <s v="X"/>
    <s v="X"/>
    <s v="X"/>
    <s v="X"/>
    <s v="X"/>
    <s v="X"/>
    <s v="X"/>
    <s v="X"/>
    <n v="12"/>
    <n v="150000"/>
    <n v="150000"/>
    <n v="150000"/>
    <n v="150000"/>
    <n v="150000"/>
    <n v="150000"/>
    <n v="150000"/>
    <n v="150000"/>
    <n v="150000"/>
    <n v="150000"/>
    <n v="150000"/>
    <n v="150000"/>
    <n v="1800000"/>
    <b v="1"/>
  </r>
  <r>
    <n v="281"/>
    <s v="GERENCIA_ADMINISTRATIVA_FINANCIERA"/>
    <s v="COORDINACIÓN DE TALENTO HUMANO"/>
    <x v="1"/>
    <x v="1"/>
    <x v="3"/>
    <x v="11"/>
    <m/>
    <m/>
    <m/>
    <m/>
    <m/>
    <s v="Décimotercer sueldo"/>
    <n v="1689801.4957800368"/>
    <s v="51 GASTOS EN PERSONAL"/>
    <x v="31"/>
    <x v="1"/>
    <s v="X"/>
    <s v="X"/>
    <s v="X"/>
    <s v="X"/>
    <s v="X"/>
    <s v="X"/>
    <s v="X"/>
    <s v="X"/>
    <s v="X"/>
    <s v="X"/>
    <s v="X"/>
    <s v="X"/>
    <n v="12"/>
    <n v="140816.79131500307"/>
    <n v="140816.79131500307"/>
    <n v="140816.79131500307"/>
    <n v="140816.79131500307"/>
    <n v="140816.79131500307"/>
    <n v="140816.79131500307"/>
    <n v="140816.79131500307"/>
    <n v="140816.79131500307"/>
    <n v="140816.79131500307"/>
    <n v="140816.79131500307"/>
    <n v="140816.79131500307"/>
    <n v="140816.79131500307"/>
    <n v="1689801.4957800368"/>
    <b v="1"/>
  </r>
  <r>
    <n v="282"/>
    <s v="GERENCIA_ADMINISTRATIVA_FINANCIERA"/>
    <s v="COORDINACIÓN DE TALENTO HUMANO"/>
    <x v="1"/>
    <x v="1"/>
    <x v="3"/>
    <x v="11"/>
    <m/>
    <m/>
    <m/>
    <m/>
    <m/>
    <s v="Décimocuarto sueldo"/>
    <n v="759600.00000001281"/>
    <s v="51 GASTOS EN PERSONAL"/>
    <x v="32"/>
    <x v="1"/>
    <s v="X"/>
    <s v="X"/>
    <s v="X"/>
    <s v="X"/>
    <s v="X"/>
    <s v="X"/>
    <s v="X"/>
    <s v="X"/>
    <s v="X"/>
    <s v="X"/>
    <s v="X"/>
    <s v="X"/>
    <n v="12"/>
    <n v="63300.00000000107"/>
    <n v="63300.00000000107"/>
    <n v="63300.00000000107"/>
    <n v="63300.00000000107"/>
    <n v="63300.00000000107"/>
    <n v="63300.00000000107"/>
    <n v="63300.00000000107"/>
    <n v="63300.00000000107"/>
    <n v="63300.00000000107"/>
    <n v="63300.00000000107"/>
    <n v="63300.00000000107"/>
    <n v="63300.00000000107"/>
    <n v="759600.00000001269"/>
    <b v="1"/>
  </r>
  <r>
    <n v="283"/>
    <s v="GERENCIA_ADMINISTRATIVA_FINANCIERA"/>
    <s v="COORDINACIÓN DE TALENTO HUMANO"/>
    <x v="1"/>
    <x v="1"/>
    <x v="3"/>
    <x v="11"/>
    <m/>
    <m/>
    <m/>
    <m/>
    <m/>
    <s v="Compensación de transporte"/>
    <n v="187080"/>
    <s v="51 GASTOS EN PERSONAL"/>
    <x v="33"/>
    <x v="1"/>
    <s v="X"/>
    <s v="X"/>
    <s v="X"/>
    <s v="X"/>
    <s v="X"/>
    <s v="X"/>
    <s v="X"/>
    <s v="X"/>
    <s v="X"/>
    <s v="X"/>
    <s v="X"/>
    <s v="X"/>
    <n v="12"/>
    <n v="15590"/>
    <n v="15590"/>
    <n v="15590"/>
    <n v="15590"/>
    <n v="15590"/>
    <n v="15590"/>
    <n v="15590"/>
    <n v="15590"/>
    <n v="15590"/>
    <n v="15590"/>
    <n v="15590"/>
    <n v="15590"/>
    <n v="187080"/>
    <b v="1"/>
  </r>
  <r>
    <n v="284"/>
    <s v="GERENCIA_ADMINISTRATIVA_FINANCIERA"/>
    <s v="COORDINACIÓN DE TALENTO HUMANO"/>
    <x v="1"/>
    <x v="1"/>
    <x v="3"/>
    <x v="11"/>
    <m/>
    <m/>
    <m/>
    <m/>
    <m/>
    <s v="Horas extraordinarias y suplementarias"/>
    <n v="1800000"/>
    <s v="51 GASTOS EN PERSONAL"/>
    <x v="34"/>
    <x v="1"/>
    <s v="X"/>
    <s v="X"/>
    <s v="X"/>
    <s v="X"/>
    <s v="X"/>
    <s v="X"/>
    <s v="X"/>
    <s v="X"/>
    <s v="X"/>
    <s v="X"/>
    <s v="X"/>
    <s v="X"/>
    <n v="12"/>
    <n v="150000"/>
    <n v="150000"/>
    <n v="150000"/>
    <n v="150000"/>
    <n v="150000"/>
    <n v="150000"/>
    <n v="150000"/>
    <n v="150000"/>
    <n v="150000"/>
    <n v="150000"/>
    <n v="150000"/>
    <n v="150000"/>
    <n v="1800000"/>
    <b v="1"/>
  </r>
  <r>
    <n v="285"/>
    <s v="GERENCIA_ADMINISTRATIVA_FINANCIERA"/>
    <s v="COORDINACIÓN DE TALENTO HUMANO"/>
    <x v="1"/>
    <x v="1"/>
    <x v="3"/>
    <x v="11"/>
    <m/>
    <m/>
    <m/>
    <m/>
    <m/>
    <s v="Aporte patronal"/>
    <n v="2334716.8390472452"/>
    <s v="51 GASTOS EN PERSONAL"/>
    <x v="35"/>
    <x v="1"/>
    <s v="X"/>
    <s v="X"/>
    <s v="X"/>
    <s v="X"/>
    <s v="X"/>
    <s v="X"/>
    <s v="X"/>
    <s v="X"/>
    <s v="X"/>
    <s v="X"/>
    <s v="X"/>
    <s v="X"/>
    <n v="12"/>
    <n v="194559.73658727042"/>
    <n v="194559.73658727042"/>
    <n v="194559.73658727042"/>
    <n v="194559.73658727042"/>
    <n v="194559.73658727042"/>
    <n v="194559.73658727042"/>
    <n v="194559.73658727042"/>
    <n v="194559.73658727042"/>
    <n v="194559.73658727042"/>
    <n v="194559.73658727042"/>
    <n v="194559.73658727042"/>
    <n v="194559.73658727042"/>
    <n v="2334716.8390472452"/>
    <b v="1"/>
  </r>
  <r>
    <n v="286"/>
    <s v="GERENCIA_ADMINISTRATIVA_FINANCIERA"/>
    <s v="COORDINACIÓN DE TALENTO HUMANO"/>
    <x v="1"/>
    <x v="1"/>
    <x v="3"/>
    <x v="11"/>
    <m/>
    <m/>
    <m/>
    <m/>
    <m/>
    <s v="Fondos de reserva"/>
    <n v="1689125.5751817371"/>
    <s v="51 GASTOS EN PERSONAL"/>
    <x v="36"/>
    <x v="1"/>
    <s v="X"/>
    <s v="X"/>
    <s v="X"/>
    <s v="X"/>
    <s v="X"/>
    <s v="X"/>
    <s v="X"/>
    <s v="X"/>
    <s v="X"/>
    <s v="X"/>
    <s v="X"/>
    <s v="X"/>
    <n v="12"/>
    <n v="140760.46459847808"/>
    <n v="140760.46459847808"/>
    <n v="140760.46459847808"/>
    <n v="140760.46459847808"/>
    <n v="140760.46459847808"/>
    <n v="140760.46459847808"/>
    <n v="140760.46459847808"/>
    <n v="140760.46459847808"/>
    <n v="140760.46459847808"/>
    <n v="140760.46459847808"/>
    <n v="140760.46459847808"/>
    <n v="140760.46459847808"/>
    <n v="1689125.5751817368"/>
    <b v="1"/>
  </r>
  <r>
    <n v="287"/>
    <s v="GERENCIA_ADMINISTRATIVA_FINANCIERA"/>
    <s v="COORDINACIÓN DE TALENTO HUMANO"/>
    <x v="1"/>
    <x v="1"/>
    <x v="3"/>
    <x v="11"/>
    <m/>
    <m/>
    <m/>
    <m/>
    <m/>
    <s v="Salarios unificados"/>
    <n v="13330748.040000064"/>
    <s v="51 GASTOS EN PERSONAL"/>
    <x v="37"/>
    <x v="1"/>
    <s v="X"/>
    <s v="X"/>
    <s v="X"/>
    <s v="X"/>
    <s v="X"/>
    <s v="X"/>
    <s v="X"/>
    <s v="X"/>
    <s v="X"/>
    <s v="X"/>
    <s v="X"/>
    <s v="X"/>
    <n v="12"/>
    <n v="1110895.6700000053"/>
    <n v="1110895.6700000053"/>
    <n v="1110895.6700000053"/>
    <n v="1110895.6700000053"/>
    <n v="1110895.6700000053"/>
    <n v="1110895.6700000053"/>
    <n v="1110895.6700000053"/>
    <n v="1110895.6700000053"/>
    <n v="1110895.6700000053"/>
    <n v="1110895.6700000053"/>
    <n v="1110895.6700000053"/>
    <n v="1110895.6700000053"/>
    <n v="13330748.040000064"/>
    <b v="1"/>
  </r>
  <r>
    <n v="288"/>
    <s v="GERENCIA_ADMINISTRATIVA_FINANCIERA"/>
    <s v="COORDINACIÓN DE TALENTO HUMANO"/>
    <x v="1"/>
    <x v="1"/>
    <x v="3"/>
    <x v="11"/>
    <m/>
    <m/>
    <m/>
    <m/>
    <m/>
    <s v="Remuneraciones unificadas"/>
    <n v="4765572"/>
    <s v="51 GASTOS EN PERSONAL"/>
    <x v="38"/>
    <x v="1"/>
    <s v="X"/>
    <s v="X"/>
    <s v="X"/>
    <s v="X"/>
    <s v="X"/>
    <s v="X"/>
    <s v="X"/>
    <s v="X"/>
    <s v="X"/>
    <s v="X"/>
    <s v="X"/>
    <s v="X"/>
    <n v="12"/>
    <n v="397131"/>
    <n v="397131"/>
    <n v="397131"/>
    <n v="397131"/>
    <n v="397131"/>
    <n v="397131"/>
    <n v="397131"/>
    <n v="397131"/>
    <n v="397131"/>
    <n v="397131"/>
    <n v="397131"/>
    <n v="397131"/>
    <n v="4765572"/>
    <b v="1"/>
  </r>
  <r>
    <n v="289"/>
    <s v="GERENCIA_ADMINISTRATIVA_FINANCIERA"/>
    <s v="COORDINACIÓN DE TALENTO HUMANO"/>
    <x v="1"/>
    <x v="1"/>
    <x v="3"/>
    <x v="11"/>
    <m/>
    <m/>
    <m/>
    <m/>
    <m/>
    <s v="Cargas familiares"/>
    <n v="15312.000000000002"/>
    <s v="51 GASTOS EN PERSONAL"/>
    <x v="39"/>
    <x v="1"/>
    <s v="X"/>
    <s v="X"/>
    <s v="X"/>
    <s v="X"/>
    <s v="X"/>
    <s v="X"/>
    <s v="X"/>
    <s v="X"/>
    <s v="X"/>
    <s v="X"/>
    <s v="X"/>
    <s v="X"/>
    <n v="12"/>
    <n v="1276.0000000000002"/>
    <n v="1276.0000000000002"/>
    <n v="1276.0000000000002"/>
    <n v="1276.0000000000002"/>
    <n v="1276.0000000000002"/>
    <n v="1276.0000000000002"/>
    <n v="1276.0000000000002"/>
    <n v="1276.0000000000002"/>
    <n v="1276.0000000000002"/>
    <n v="1276.0000000000002"/>
    <n v="1276.0000000000002"/>
    <n v="1276.0000000000002"/>
    <n v="15312.000000000002"/>
    <b v="1"/>
  </r>
  <r>
    <n v="290"/>
    <s v="GERENCIA_ADMINISTRATIVA_FINANCIERA"/>
    <s v="COORDINACIÓN DE TALENTO HUMANO"/>
    <x v="1"/>
    <x v="1"/>
    <x v="3"/>
    <x v="11"/>
    <m/>
    <m/>
    <m/>
    <m/>
    <m/>
    <s v="Subsidio de antigüedad"/>
    <n v="331910.80050000153"/>
    <s v="51 GASTOS EN PERSONAL"/>
    <x v="40"/>
    <x v="1"/>
    <s v="X"/>
    <s v="X"/>
    <s v="X"/>
    <s v="X"/>
    <s v="X"/>
    <s v="X"/>
    <s v="X"/>
    <s v="X"/>
    <s v="X"/>
    <s v="X"/>
    <s v="X"/>
    <s v="X"/>
    <n v="12"/>
    <n v="27659.233375000127"/>
    <n v="27659.233375000127"/>
    <n v="27659.233375000127"/>
    <n v="27659.233375000127"/>
    <n v="27659.233375000127"/>
    <n v="27659.233375000127"/>
    <n v="27659.233375000127"/>
    <n v="27659.233375000127"/>
    <n v="27659.233375000127"/>
    <n v="27659.233375000127"/>
    <n v="27659.233375000127"/>
    <n v="27659.233375000127"/>
    <n v="331910.80050000153"/>
    <b v="1"/>
  </r>
  <r>
    <n v="291"/>
    <s v="GERENCIA_ADMINISTRATIVA_FINANCIERA"/>
    <s v="COORDINACIÓN DE TALENTO HUMANO"/>
    <x v="1"/>
    <x v="1"/>
    <x v="3"/>
    <x v="11"/>
    <m/>
    <m/>
    <m/>
    <m/>
    <m/>
    <s v="Alimentación de empleados - refrigerios"/>
    <n v="1546560"/>
    <s v="51 GASTOS EN PERSONAL"/>
    <x v="41"/>
    <x v="1"/>
    <s v="X"/>
    <s v="X"/>
    <s v="X"/>
    <s v="X"/>
    <s v="X"/>
    <s v="X"/>
    <s v="X"/>
    <s v="X"/>
    <s v="X"/>
    <s v="X"/>
    <s v="X"/>
    <s v="X"/>
    <n v="12"/>
    <n v="128880"/>
    <n v="128880"/>
    <n v="128880"/>
    <n v="128880"/>
    <n v="128880"/>
    <n v="128880"/>
    <n v="128880"/>
    <n v="128880"/>
    <n v="128880"/>
    <n v="128880"/>
    <n v="128880"/>
    <n v="128880"/>
    <n v="1546560"/>
    <b v="1"/>
  </r>
  <r>
    <n v="292"/>
    <s v="GERENCIA_ADMINISTRATIVA_FINANCIERA"/>
    <s v="COORDINACIÓN DE TALENTO HUMANO"/>
    <x v="1"/>
    <x v="1"/>
    <x v="3"/>
    <x v="11"/>
    <m/>
    <m/>
    <m/>
    <m/>
    <m/>
    <s v="Subrogación"/>
    <n v="168540"/>
    <s v="51 GASTOS EN PERSONAL"/>
    <x v="42"/>
    <x v="1"/>
    <s v="X"/>
    <s v="X"/>
    <s v="X"/>
    <s v="X"/>
    <s v="X"/>
    <s v="X"/>
    <s v="X"/>
    <s v="X"/>
    <s v="X"/>
    <s v="X"/>
    <s v="X"/>
    <s v="X"/>
    <n v="12"/>
    <n v="14045"/>
    <n v="14045"/>
    <n v="14045"/>
    <n v="14045"/>
    <n v="14045"/>
    <n v="14045"/>
    <n v="14045"/>
    <n v="14045"/>
    <n v="14045"/>
    <n v="14045"/>
    <n v="14045"/>
    <n v="14045"/>
    <n v="168540"/>
    <b v="1"/>
  </r>
  <r>
    <n v="293"/>
    <s v="GERENCIA_ADMINISTRATIVA_FINANCIERA"/>
    <s v="COORDINACIÓN DE TALENTO HUMANO"/>
    <x v="1"/>
    <x v="1"/>
    <x v="3"/>
    <x v="11"/>
    <m/>
    <m/>
    <m/>
    <m/>
    <m/>
    <s v="Encargos"/>
    <n v="168540"/>
    <s v="51 GASTOS EN PERSONAL"/>
    <x v="43"/>
    <x v="1"/>
    <s v="X"/>
    <s v="X"/>
    <s v="X"/>
    <s v="X"/>
    <s v="X"/>
    <s v="X"/>
    <s v="X"/>
    <s v="X"/>
    <s v="X"/>
    <s v="X"/>
    <s v="X"/>
    <s v="X"/>
    <n v="12"/>
    <n v="14045"/>
    <n v="14045"/>
    <n v="14045"/>
    <n v="14045"/>
    <n v="14045"/>
    <n v="14045"/>
    <n v="14045"/>
    <n v="14045"/>
    <n v="14045"/>
    <n v="14045"/>
    <n v="14045"/>
    <n v="14045"/>
    <n v="168540"/>
    <b v="1"/>
  </r>
  <r>
    <n v="294"/>
    <s v="GERENCIA_ADMINISTRATIVA_FINANCIERA"/>
    <s v="COORDINACIÓN DE TALENTO HUMANO"/>
    <x v="1"/>
    <x v="1"/>
    <x v="3"/>
    <x v="12"/>
    <m/>
    <m/>
    <m/>
    <m/>
    <m/>
    <s v="Administración y medicamentos del dispensario médico"/>
    <n v="7280.3360000000002"/>
    <s v="53 BIENES Y SERVICIOS DE CONSUMO"/>
    <x v="44"/>
    <x v="1"/>
    <s v="X"/>
    <s v="X"/>
    <s v="X"/>
    <s v="X"/>
    <s v="X"/>
    <s v="X"/>
    <s v="X"/>
    <s v="X"/>
    <s v="X"/>
    <s v="X"/>
    <s v="X"/>
    <s v="X"/>
    <n v="12"/>
    <n v="606.69466666666665"/>
    <n v="606.69466666666665"/>
    <n v="606.69466666666665"/>
    <n v="606.69466666666665"/>
    <n v="606.69466666666665"/>
    <n v="606.69466666666665"/>
    <n v="606.69466666666665"/>
    <n v="606.69466666666665"/>
    <n v="606.69466666666665"/>
    <n v="606.69466666666665"/>
    <n v="606.69466666666665"/>
    <n v="606.69466666666665"/>
    <n v="7280.3359999999984"/>
    <b v="1"/>
  </r>
  <r>
    <n v="295"/>
    <s v="GERENCIA_ADMINISTRATIVA_FINANCIERA"/>
    <s v="COORDINACIÓN DE TALENTO HUMANO"/>
    <x v="1"/>
    <x v="1"/>
    <x v="3"/>
    <x v="12"/>
    <m/>
    <m/>
    <m/>
    <m/>
    <m/>
    <s v="Adquisición de insumos para atención médica del personal de la Empresa"/>
    <n v="299649.61600000004"/>
    <s v="53 BIENES Y SERVICIOS DE CONSUMO"/>
    <x v="45"/>
    <x v="1"/>
    <m/>
    <m/>
    <m/>
    <m/>
    <m/>
    <m/>
    <m/>
    <m/>
    <s v="X"/>
    <m/>
    <m/>
    <m/>
    <n v="1"/>
    <n v="0"/>
    <n v="0"/>
    <n v="0"/>
    <n v="0"/>
    <n v="0"/>
    <n v="0"/>
    <n v="0"/>
    <n v="0"/>
    <n v="299649.61600000004"/>
    <n v="0"/>
    <n v="0"/>
    <n v="0"/>
    <n v="299649.61600000004"/>
    <b v="1"/>
  </r>
  <r>
    <n v="296"/>
    <s v="GERENCIA_ADMINISTRATIVA_FINANCIERA"/>
    <s v="COORDINACIÓN DE TALENTO HUMANO"/>
    <x v="1"/>
    <x v="1"/>
    <x v="3"/>
    <x v="11"/>
    <m/>
    <m/>
    <m/>
    <m/>
    <m/>
    <s v="Jubilación patronal"/>
    <n v="1551315.772285295"/>
    <s v="51 GASTOS EN PERSONAL"/>
    <x v="46"/>
    <x v="1"/>
    <s v="X"/>
    <s v="X"/>
    <s v="X"/>
    <s v="X"/>
    <s v="X"/>
    <s v="X"/>
    <s v="X"/>
    <s v="X"/>
    <s v="X"/>
    <s v="X"/>
    <s v="X"/>
    <s v="X"/>
    <n v="12"/>
    <n v="129276.31435710791"/>
    <n v="129276.31435710791"/>
    <n v="129276.31435710791"/>
    <n v="129276.31435710791"/>
    <n v="129276.31435710791"/>
    <n v="129276.31435710791"/>
    <n v="129276.31435710791"/>
    <n v="129276.31435710791"/>
    <n v="129276.31435710791"/>
    <n v="129276.31435710791"/>
    <n v="129276.31435710791"/>
    <n v="129276.31435710791"/>
    <n v="1551315.7722852954"/>
    <b v="0"/>
  </r>
  <r>
    <n v="297"/>
    <s v="GERENCIA_ADMINISTRATIVA_FINANCIERA"/>
    <s v="COORDINACIÓN DE TALENTO HUMANO"/>
    <x v="1"/>
    <x v="1"/>
    <x v="3"/>
    <x v="13"/>
    <m/>
    <m/>
    <m/>
    <m/>
    <m/>
    <s v="Servicio de guardería"/>
    <n v="49397.600000000006"/>
    <s v="53 BIENES Y SERVICIOS DE CONSUMO"/>
    <x v="47"/>
    <x v="1"/>
    <s v="X"/>
    <s v="X"/>
    <s v="X"/>
    <s v="X"/>
    <s v="X"/>
    <s v="X"/>
    <s v="X"/>
    <s v="X"/>
    <s v="X"/>
    <s v="X"/>
    <s v="X"/>
    <s v="X"/>
    <n v="12"/>
    <n v="4116.4666666666672"/>
    <n v="4116.4666666666672"/>
    <n v="4116.4666666666672"/>
    <n v="4116.4666666666672"/>
    <n v="4116.4666666666672"/>
    <n v="4116.4666666666672"/>
    <n v="4116.4666666666672"/>
    <n v="4116.4666666666672"/>
    <n v="4116.4666666666672"/>
    <n v="4116.4666666666672"/>
    <n v="4116.4666666666672"/>
    <n v="4116.4666666666672"/>
    <n v="49397.600000000006"/>
    <b v="1"/>
  </r>
  <r>
    <n v="298"/>
    <s v="GERENCIA_ADMINISTRATIVA_FINANCIERA"/>
    <s v="COORDINACIÓN DE TALENTO HUMANO"/>
    <x v="1"/>
    <x v="1"/>
    <x v="3"/>
    <x v="13"/>
    <m/>
    <m/>
    <m/>
    <m/>
    <m/>
    <s v="Servicio de transporte 2022"/>
    <n v="712440"/>
    <s v="53 BIENES Y SERVICIOS DE CONSUMO"/>
    <x v="48"/>
    <x v="1"/>
    <s v="X"/>
    <s v="X"/>
    <s v="X"/>
    <s v="X"/>
    <s v="X"/>
    <s v="X"/>
    <s v="X"/>
    <s v="X"/>
    <s v="X"/>
    <s v="X"/>
    <s v="X"/>
    <s v="X"/>
    <n v="12"/>
    <n v="59370"/>
    <n v="59370"/>
    <n v="59370"/>
    <n v="59370"/>
    <n v="59370"/>
    <n v="59370"/>
    <n v="59370"/>
    <n v="59370"/>
    <n v="59370"/>
    <n v="59370"/>
    <n v="59370"/>
    <n v="59370"/>
    <n v="712440"/>
    <b v="1"/>
  </r>
  <r>
    <n v="299"/>
    <s v="GERENCIA_ADMINISTRATIVA_FINANCIERA"/>
    <s v="COORDINACIÓN DE TALENTO HUMANO"/>
    <x v="1"/>
    <x v="1"/>
    <x v="3"/>
    <x v="4"/>
    <m/>
    <m/>
    <m/>
    <m/>
    <m/>
    <s v="Adquisición de prendas de protección personal"/>
    <n v="312709.29760000011"/>
    <s v="53 BIENES Y SERVICIOS DE CONSUMO"/>
    <x v="49"/>
    <x v="1"/>
    <m/>
    <m/>
    <m/>
    <m/>
    <m/>
    <m/>
    <m/>
    <s v="X"/>
    <m/>
    <m/>
    <m/>
    <m/>
    <n v="1"/>
    <n v="0"/>
    <n v="0"/>
    <n v="0"/>
    <n v="0"/>
    <n v="0"/>
    <n v="0"/>
    <n v="0"/>
    <n v="312709.29760000011"/>
    <n v="0"/>
    <n v="0"/>
    <n v="0"/>
    <n v="0"/>
    <n v="312709.29760000011"/>
    <b v="1"/>
  </r>
  <r>
    <n v="300"/>
    <s v="GERENCIA_ADMINISTRATIVA_FINANCIERA"/>
    <s v="COORDINACIÓN DE TALENTO HUMANO"/>
    <x v="1"/>
    <x v="1"/>
    <x v="3"/>
    <x v="13"/>
    <m/>
    <m/>
    <m/>
    <m/>
    <m/>
    <s v="Uniformes del personal LOEP"/>
    <n v="40000"/>
    <s v="53 BIENES Y SERVICIOS DE CONSUMO"/>
    <x v="49"/>
    <x v="1"/>
    <m/>
    <m/>
    <m/>
    <m/>
    <m/>
    <m/>
    <m/>
    <m/>
    <s v="X"/>
    <m/>
    <m/>
    <m/>
    <n v="1"/>
    <n v="0"/>
    <n v="0"/>
    <n v="0"/>
    <n v="0"/>
    <n v="0"/>
    <n v="0"/>
    <n v="0"/>
    <n v="0"/>
    <n v="40000"/>
    <n v="0"/>
    <n v="0"/>
    <n v="0"/>
    <n v="40000"/>
    <b v="1"/>
  </r>
  <r>
    <n v="301"/>
    <s v="GERENCIA_ADMINISTRATIVA_FINANCIERA"/>
    <s v="COORDINACIÓN DE TALENTO HUMANO"/>
    <x v="1"/>
    <x v="1"/>
    <x v="3"/>
    <x v="4"/>
    <m/>
    <m/>
    <m/>
    <m/>
    <m/>
    <s v="Servicio de medición cuantitativa de factores de riesgo (a través de instrumentos de medición)"/>
    <n v="33600"/>
    <s v="53 BIENES Y SERVICIOS DE CONSUMO"/>
    <x v="50"/>
    <x v="1"/>
    <s v="X"/>
    <s v="X"/>
    <s v="X"/>
    <s v="X"/>
    <s v="X"/>
    <s v="X"/>
    <s v="X"/>
    <s v="X"/>
    <s v="X"/>
    <s v="X"/>
    <s v="X"/>
    <s v="X"/>
    <n v="12"/>
    <n v="2800"/>
    <n v="2800"/>
    <n v="2800"/>
    <n v="2800"/>
    <n v="2800"/>
    <n v="2800"/>
    <n v="2800"/>
    <n v="2800"/>
    <n v="2800"/>
    <n v="2800"/>
    <n v="2800"/>
    <n v="2800"/>
    <n v="33600"/>
    <b v="1"/>
  </r>
  <r>
    <n v="302"/>
    <s v="GERENCIA_ADMINISTRATIVA_FINANCIERA"/>
    <s v="COORDINACIÓN DE TALENTO HUMANO"/>
    <x v="1"/>
    <x v="1"/>
    <x v="3"/>
    <x v="4"/>
    <m/>
    <m/>
    <m/>
    <m/>
    <m/>
    <s v="Adquisición de escaleras especiales con punto de anclaje para medición de diésel sobre tanqueros de combustible (Río Coca, Labrador, Recreo, Guamaní, Quitumbe)"/>
    <n v="200000"/>
    <s v="84 BIENES DE LARGA DURACIÓN"/>
    <x v="17"/>
    <x v="1"/>
    <m/>
    <m/>
    <m/>
    <m/>
    <m/>
    <m/>
    <m/>
    <m/>
    <s v="X"/>
    <m/>
    <m/>
    <m/>
    <n v="1"/>
    <n v="0"/>
    <n v="0"/>
    <n v="0"/>
    <n v="0"/>
    <n v="0"/>
    <n v="0"/>
    <n v="0"/>
    <n v="0"/>
    <n v="200000"/>
    <n v="0"/>
    <n v="0"/>
    <n v="0"/>
    <n v="200000"/>
    <b v="1"/>
  </r>
  <r>
    <n v="303"/>
    <s v="GERENCIA_ADMINISTRATIVA_FINANCIERA"/>
    <s v="COORDINACIÓN DE TALENTO HUMANO"/>
    <x v="1"/>
    <x v="1"/>
    <x v="3"/>
    <x v="4"/>
    <m/>
    <m/>
    <m/>
    <m/>
    <m/>
    <s v="Mantenimiento y recarga de extintores 2022"/>
    <n v="11898.460000000001"/>
    <s v="53 BIENES Y SERVICIOS DE CONSUMO"/>
    <x v="51"/>
    <x v="1"/>
    <m/>
    <m/>
    <m/>
    <s v="X"/>
    <m/>
    <m/>
    <m/>
    <m/>
    <m/>
    <m/>
    <m/>
    <m/>
    <n v="1"/>
    <n v="0"/>
    <n v="0"/>
    <n v="0"/>
    <n v="11898.460000000001"/>
    <n v="0"/>
    <n v="0"/>
    <n v="0"/>
    <n v="0"/>
    <n v="0"/>
    <n v="0"/>
    <n v="0"/>
    <n v="0"/>
    <n v="11898.460000000001"/>
    <b v="1"/>
  </r>
  <r>
    <n v="304"/>
    <s v="GERENCIA_ADMINISTRATIVA_FINANCIERA"/>
    <s v="COORDINACIÓN DE TALENTO HUMANO"/>
    <x v="1"/>
    <x v="1"/>
    <x v="3"/>
    <x v="4"/>
    <m/>
    <m/>
    <m/>
    <m/>
    <m/>
    <s v="Adquisición e instalación de extractores de gases en Taller Chiriyacu y Taller Río Coca y dotación de 10 mangueras para extractores para renovación "/>
    <n v="70000"/>
    <s v="84 BIENES DE LARGA DURACIÓN"/>
    <x v="17"/>
    <x v="1"/>
    <m/>
    <m/>
    <m/>
    <m/>
    <m/>
    <m/>
    <m/>
    <m/>
    <s v="X"/>
    <m/>
    <m/>
    <m/>
    <n v="1"/>
    <n v="0"/>
    <n v="0"/>
    <n v="0"/>
    <n v="0"/>
    <n v="0"/>
    <n v="0"/>
    <n v="0"/>
    <n v="0"/>
    <n v="70000"/>
    <n v="0"/>
    <n v="0"/>
    <n v="0"/>
    <n v="70000"/>
    <b v="1"/>
  </r>
  <r>
    <n v="305"/>
    <s v="GERENCIA_ADMINISTRATIVA_FINANCIERA"/>
    <s v="COORDINACIÓN DE TALENTO HUMANO"/>
    <x v="1"/>
    <x v="1"/>
    <x v="3"/>
    <x v="4"/>
    <m/>
    <m/>
    <m/>
    <m/>
    <m/>
    <s v="Implementación de líneas de vida en hangar de Talleres Recreo, Chiriyacu y Río Coca"/>
    <n v="58500"/>
    <s v="53 BIENES Y SERVICIOS DE CONSUMO"/>
    <x v="52"/>
    <x v="1"/>
    <m/>
    <m/>
    <m/>
    <m/>
    <m/>
    <m/>
    <s v="X"/>
    <m/>
    <m/>
    <m/>
    <m/>
    <m/>
    <n v="1"/>
    <n v="0"/>
    <n v="0"/>
    <n v="0"/>
    <n v="0"/>
    <n v="0"/>
    <n v="0"/>
    <n v="58500"/>
    <n v="0"/>
    <n v="0"/>
    <n v="0"/>
    <n v="0"/>
    <n v="0"/>
    <n v="58500"/>
    <b v="1"/>
  </r>
  <r>
    <n v="306"/>
    <s v="GERENCIA_ADMINISTRATIVA_FINANCIERA"/>
    <s v="COORDINACIÓN DE TALENTO HUMANO"/>
    <x v="1"/>
    <x v="1"/>
    <x v="3"/>
    <x v="4"/>
    <m/>
    <m/>
    <m/>
    <m/>
    <m/>
    <s v="Adquisición de sillas ergonómicas para cabinas de recaudo"/>
    <n v="19432"/>
    <s v="53 BIENES Y SERVICIOS DE CONSUMO"/>
    <x v="9"/>
    <x v="1"/>
    <m/>
    <m/>
    <m/>
    <m/>
    <m/>
    <m/>
    <m/>
    <s v="X"/>
    <m/>
    <m/>
    <m/>
    <m/>
    <n v="1"/>
    <n v="0"/>
    <n v="0"/>
    <n v="0"/>
    <n v="0"/>
    <n v="0"/>
    <n v="0"/>
    <n v="0"/>
    <n v="19432"/>
    <n v="0"/>
    <n v="0"/>
    <n v="0"/>
    <n v="0"/>
    <n v="19432"/>
    <b v="1"/>
  </r>
  <r>
    <n v="307"/>
    <s v="GERENCIA_ADMINISTRATIVA_FINANCIERA"/>
    <s v="COORDINACIÓN DE TALENTO HUMANO"/>
    <x v="1"/>
    <x v="1"/>
    <x v="3"/>
    <x v="4"/>
    <m/>
    <m/>
    <m/>
    <m/>
    <m/>
    <s v="Adquisición de polarizado para cabinas"/>
    <n v="1523.2000000000003"/>
    <s v="53 BIENES Y SERVICIOS DE CONSUMO"/>
    <x v="53"/>
    <x v="1"/>
    <m/>
    <m/>
    <m/>
    <m/>
    <m/>
    <m/>
    <m/>
    <s v="X"/>
    <m/>
    <m/>
    <m/>
    <m/>
    <n v="1"/>
    <n v="0"/>
    <n v="0"/>
    <n v="0"/>
    <n v="0"/>
    <n v="0"/>
    <n v="0"/>
    <n v="0"/>
    <n v="1523.2000000000003"/>
    <n v="0"/>
    <n v="0"/>
    <n v="0"/>
    <n v="0"/>
    <n v="1523.2000000000003"/>
    <b v="1"/>
  </r>
  <r>
    <n v="308"/>
    <s v="GERENCIA_ADMINISTRATIVA_FINANCIERA"/>
    <s v="COORDINACIÓN DE TALENTO HUMANO"/>
    <x v="1"/>
    <x v="1"/>
    <x v="3"/>
    <x v="4"/>
    <m/>
    <m/>
    <m/>
    <m/>
    <m/>
    <s v="Adquisición de implementos para prevención de riesgos para servidores de la EPMTPQ"/>
    <n v="89579"/>
    <s v="53 BIENES Y SERVICIOS DE CONSUMO"/>
    <x v="49"/>
    <x v="1"/>
    <m/>
    <m/>
    <m/>
    <m/>
    <m/>
    <m/>
    <m/>
    <m/>
    <s v="X"/>
    <m/>
    <m/>
    <m/>
    <n v="1"/>
    <n v="0"/>
    <n v="0"/>
    <n v="0"/>
    <n v="0"/>
    <n v="0"/>
    <n v="0"/>
    <n v="0"/>
    <n v="0"/>
    <n v="89579"/>
    <n v="0"/>
    <n v="0"/>
    <n v="0"/>
    <n v="89579"/>
    <b v="1"/>
  </r>
  <r>
    <n v="309"/>
    <s v="GERENCIA_ADMINISTRATIVA_FINANCIERA"/>
    <s v="COORDINACIÓN DE TALENTO HUMANO"/>
    <x v="1"/>
    <x v="1"/>
    <x v="3"/>
    <x v="4"/>
    <m/>
    <m/>
    <m/>
    <m/>
    <m/>
    <s v="Adquisición de implementos para prevención de riesgos para servidores de la EPMTPQ"/>
    <n v="5152"/>
    <s v="53 BIENES Y SERVICIOS DE CONSUMO"/>
    <x v="53"/>
    <x v="1"/>
    <m/>
    <m/>
    <m/>
    <m/>
    <m/>
    <m/>
    <m/>
    <m/>
    <s v="X"/>
    <m/>
    <m/>
    <m/>
    <n v="1"/>
    <n v="0"/>
    <n v="0"/>
    <n v="0"/>
    <n v="0"/>
    <n v="0"/>
    <n v="0"/>
    <n v="0"/>
    <n v="0"/>
    <n v="5152"/>
    <n v="0"/>
    <n v="0"/>
    <n v="0"/>
    <n v="5152"/>
    <b v="1"/>
  </r>
  <r>
    <n v="310"/>
    <s v="GERENCIA_ADMINISTRATIVA_FINANCIERA"/>
    <s v="COORDINACIÓN DE TALENTO HUMANO"/>
    <x v="1"/>
    <x v="1"/>
    <x v="3"/>
    <x v="4"/>
    <m/>
    <m/>
    <m/>
    <m/>
    <m/>
    <s v="Adquisición de vestimenta para prevención de riesgos para servidores de la EPMTPQ"/>
    <n v="59179.679999999993"/>
    <s v="53 BIENES Y SERVICIOS DE CONSUMO"/>
    <x v="49"/>
    <x v="1"/>
    <m/>
    <m/>
    <m/>
    <m/>
    <m/>
    <m/>
    <s v="X"/>
    <m/>
    <m/>
    <m/>
    <m/>
    <m/>
    <n v="1"/>
    <n v="0"/>
    <n v="0"/>
    <n v="0"/>
    <n v="0"/>
    <n v="0"/>
    <n v="0"/>
    <n v="59179.679999999993"/>
    <n v="0"/>
    <n v="0"/>
    <n v="0"/>
    <n v="0"/>
    <n v="0"/>
    <n v="59179.679999999993"/>
    <b v="1"/>
  </r>
  <r>
    <n v="311"/>
    <s v="GERENCIA_ADMINISTRATIVA_FINANCIERA"/>
    <s v="COORDINACIÓN DE TALENTO HUMANO"/>
    <x v="1"/>
    <x v="1"/>
    <x v="3"/>
    <x v="4"/>
    <m/>
    <m/>
    <m/>
    <m/>
    <m/>
    <s v="Adquisición de equipos de protección personal por Catálogo Electrónico"/>
    <n v="82104.960000000006"/>
    <s v="53 BIENES Y SERVICIOS DE CONSUMO"/>
    <x v="49"/>
    <x v="1"/>
    <m/>
    <m/>
    <m/>
    <m/>
    <m/>
    <m/>
    <s v="X"/>
    <m/>
    <m/>
    <m/>
    <m/>
    <m/>
    <n v="1"/>
    <n v="0"/>
    <n v="0"/>
    <n v="0"/>
    <n v="0"/>
    <n v="0"/>
    <n v="0"/>
    <n v="82104.960000000006"/>
    <n v="0"/>
    <n v="0"/>
    <n v="0"/>
    <n v="0"/>
    <n v="0"/>
    <n v="82104.960000000006"/>
    <b v="1"/>
  </r>
  <r>
    <n v="312"/>
    <s v="GERENCIA_ADMINISTRATIVA_FINANCIERA"/>
    <s v="COORDINACIÓN ADMINISTRATIVA"/>
    <x v="1"/>
    <x v="2"/>
    <x v="4"/>
    <x v="8"/>
    <m/>
    <m/>
    <m/>
    <m/>
    <m/>
    <s v="Servicios Básicos - Agua Potable"/>
    <n v="65000"/>
    <s v="53 BIENES Y SERVICIOS DE CONSUMO"/>
    <x v="54"/>
    <x v="1"/>
    <s v="X"/>
    <s v="X"/>
    <s v="X"/>
    <s v="X"/>
    <s v="X"/>
    <s v="X"/>
    <s v="X"/>
    <s v="X"/>
    <s v="X"/>
    <s v="X"/>
    <s v="X"/>
    <s v="X"/>
    <n v="12"/>
    <n v="5416.666666666667"/>
    <n v="5416.666666666667"/>
    <n v="5416.666666666667"/>
    <n v="5416.666666666667"/>
    <n v="5416.666666666667"/>
    <n v="5416.666666666667"/>
    <n v="5416.666666666667"/>
    <n v="5416.666666666667"/>
    <n v="5416.666666666667"/>
    <n v="5416.666666666667"/>
    <n v="5416.666666666667"/>
    <n v="5416.666666666667"/>
    <n v="64999.999999999993"/>
    <b v="1"/>
  </r>
  <r>
    <n v="313"/>
    <s v="GERENCIA_ADMINISTRATIVA_FINANCIERA"/>
    <s v="COORDINACIÓN ADMINISTRATIVA"/>
    <x v="1"/>
    <x v="2"/>
    <x v="4"/>
    <x v="8"/>
    <m/>
    <m/>
    <m/>
    <m/>
    <m/>
    <s v="Servicio de rastreo satelital y GPS para los vehículos del pool vehicular liviano"/>
    <n v="6600"/>
    <s v="53 BIENES Y SERVICIOS DE CONSUMO"/>
    <x v="26"/>
    <x v="1"/>
    <m/>
    <s v="X"/>
    <s v="X"/>
    <s v="X"/>
    <s v="X"/>
    <s v="X"/>
    <s v="X"/>
    <s v="X"/>
    <s v="X"/>
    <s v="X"/>
    <s v="X"/>
    <s v="X"/>
    <n v="11"/>
    <n v="0"/>
    <n v="600"/>
    <n v="600"/>
    <n v="600"/>
    <n v="600"/>
    <n v="600"/>
    <n v="600"/>
    <n v="600"/>
    <n v="600"/>
    <n v="600"/>
    <n v="600"/>
    <n v="600"/>
    <n v="6600"/>
    <b v="1"/>
  </r>
  <r>
    <n v="314"/>
    <s v="GERENCIA_ADMINISTRATIVA_FINANCIERA"/>
    <s v="COORDINACIÓN ADMINISTRATIVA"/>
    <x v="1"/>
    <x v="2"/>
    <x v="4"/>
    <x v="8"/>
    <m/>
    <m/>
    <m/>
    <m/>
    <m/>
    <s v="Servicios básicos - Radiofrecuencias"/>
    <n v="2400"/>
    <s v="53 BIENES Y SERVICIOS DE CONSUMO"/>
    <x v="26"/>
    <x v="1"/>
    <s v="X"/>
    <s v="X"/>
    <s v="X"/>
    <s v="X"/>
    <s v="X"/>
    <s v="X"/>
    <s v="X"/>
    <s v="X"/>
    <s v="X"/>
    <s v="X"/>
    <s v="X"/>
    <s v="X"/>
    <n v="12"/>
    <n v="200"/>
    <n v="200"/>
    <n v="200"/>
    <n v="200"/>
    <n v="200"/>
    <n v="200"/>
    <n v="200"/>
    <n v="200"/>
    <n v="200"/>
    <n v="200"/>
    <n v="200"/>
    <n v="200"/>
    <n v="2400"/>
    <b v="1"/>
  </r>
  <r>
    <n v="315"/>
    <s v="GERENCIA_ADMINISTRATIVA_FINANCIERA"/>
    <s v="COORDINACIÓN ADMINISTRATIVA"/>
    <x v="1"/>
    <x v="2"/>
    <x v="4"/>
    <x v="8"/>
    <m/>
    <m/>
    <m/>
    <m/>
    <m/>
    <s v="Servicios Básicos - Telefonía Fija"/>
    <n v="4200"/>
    <s v="53 BIENES Y SERVICIOS DE CONSUMO"/>
    <x v="26"/>
    <x v="1"/>
    <s v="X"/>
    <s v="X"/>
    <s v="X"/>
    <s v="X"/>
    <s v="X"/>
    <s v="X"/>
    <s v="X"/>
    <s v="X"/>
    <s v="X"/>
    <s v="X"/>
    <s v="X"/>
    <s v="X"/>
    <n v="12"/>
    <n v="350"/>
    <n v="350"/>
    <n v="350"/>
    <n v="350"/>
    <n v="350"/>
    <n v="350"/>
    <n v="350"/>
    <n v="350"/>
    <n v="350"/>
    <n v="350"/>
    <n v="350"/>
    <n v="350"/>
    <n v="4200"/>
    <b v="1"/>
  </r>
  <r>
    <n v="316"/>
    <s v="GERENCIA_ADMINISTRATIVA_FINANCIERA"/>
    <s v="COORDINACIÓN ADMINISTRATIVA"/>
    <x v="1"/>
    <x v="2"/>
    <x v="4"/>
    <x v="8"/>
    <m/>
    <m/>
    <m/>
    <m/>
    <m/>
    <s v="Elaboración formularios pre impresos"/>
    <n v="25000"/>
    <s v="53 BIENES Y SERVICIOS DE CONSUMO"/>
    <x v="20"/>
    <x v="1"/>
    <m/>
    <m/>
    <m/>
    <m/>
    <m/>
    <m/>
    <m/>
    <m/>
    <s v="X"/>
    <m/>
    <m/>
    <m/>
    <n v="1"/>
    <n v="0"/>
    <n v="0"/>
    <n v="0"/>
    <n v="0"/>
    <n v="0"/>
    <n v="0"/>
    <n v="0"/>
    <n v="0"/>
    <n v="25000"/>
    <n v="0"/>
    <n v="0"/>
    <n v="0"/>
    <n v="25000"/>
    <b v="1"/>
  </r>
  <r>
    <n v="317"/>
    <s v="GERENCIA_ADMINISTRATIVA_FINANCIERA"/>
    <s v="COORDINACIÓN ADMINISTRATIVA"/>
    <x v="1"/>
    <x v="2"/>
    <x v="4"/>
    <x v="8"/>
    <m/>
    <m/>
    <m/>
    <m/>
    <m/>
    <s v="Contratación del servicio para la provisión de gasolina para el pool liviano"/>
    <n v="6600"/>
    <s v="53 BIENES Y SERVICIOS DE CONSUMO"/>
    <x v="55"/>
    <x v="1"/>
    <m/>
    <s v="X"/>
    <s v="X"/>
    <s v="X"/>
    <s v="X"/>
    <s v="X"/>
    <s v="X"/>
    <s v="X"/>
    <s v="X"/>
    <s v="X"/>
    <s v="X"/>
    <s v="X"/>
    <n v="11"/>
    <n v="0"/>
    <n v="600"/>
    <n v="600"/>
    <n v="600"/>
    <n v="600"/>
    <n v="600"/>
    <n v="600"/>
    <n v="600"/>
    <n v="600"/>
    <n v="600"/>
    <n v="600"/>
    <n v="600"/>
    <n v="6600"/>
    <b v="1"/>
  </r>
  <r>
    <n v="318"/>
    <s v="GERENCIA_ADMINISTRATIVA_FINANCIERA"/>
    <s v="COORDINACIÓN ADMINISTRATIVA"/>
    <x v="1"/>
    <x v="2"/>
    <x v="4"/>
    <x v="8"/>
    <m/>
    <m/>
    <m/>
    <m/>
    <m/>
    <s v="Adquisición de materiales de oficina (Tonners, insumos de impresión)"/>
    <n v="66964.281428571427"/>
    <s v="53 BIENES Y SERVICIOS DE CONSUMO"/>
    <x v="56"/>
    <x v="1"/>
    <m/>
    <m/>
    <m/>
    <m/>
    <m/>
    <m/>
    <m/>
    <s v="X"/>
    <m/>
    <m/>
    <m/>
    <m/>
    <n v="1"/>
    <n v="0"/>
    <n v="0"/>
    <n v="0"/>
    <n v="0"/>
    <n v="0"/>
    <n v="0"/>
    <n v="0"/>
    <n v="66964.281428571427"/>
    <n v="0"/>
    <n v="0"/>
    <n v="0"/>
    <n v="0"/>
    <n v="66964.281428571427"/>
    <b v="1"/>
  </r>
  <r>
    <n v="319"/>
    <s v="GERENCIA_ADMINISTRATIVA_FINANCIERA"/>
    <s v="COORDINACIÓN ADMINISTRATIVA"/>
    <x v="1"/>
    <x v="2"/>
    <x v="4"/>
    <x v="8"/>
    <m/>
    <m/>
    <m/>
    <m/>
    <m/>
    <s v="Adquisición de Estanterías Metálicas"/>
    <n v="0"/>
    <s v="84 BIENES DE LARGA DURACIÓN"/>
    <x v="57"/>
    <x v="1"/>
    <m/>
    <m/>
    <m/>
    <m/>
    <s v="X"/>
    <m/>
    <m/>
    <m/>
    <m/>
    <m/>
    <m/>
    <m/>
    <n v="1"/>
    <n v="0"/>
    <n v="0"/>
    <n v="0"/>
    <n v="0"/>
    <n v="0"/>
    <n v="0"/>
    <n v="0"/>
    <n v="0"/>
    <n v="0"/>
    <n v="0"/>
    <n v="0"/>
    <n v="0"/>
    <n v="0"/>
    <b v="1"/>
  </r>
  <r>
    <n v="320"/>
    <s v="GERENCIA_ADMINISTRATIVA_FINANCIERA"/>
    <s v="COORDINACIÓN ADMINISTRATIVA"/>
    <x v="1"/>
    <x v="2"/>
    <x v="4"/>
    <x v="8"/>
    <m/>
    <m/>
    <m/>
    <m/>
    <m/>
    <s v="Adquisición materiales de oficina"/>
    <n v="16800.143800000002"/>
    <s v="53 BIENES Y SERVICIOS DE CONSUMO"/>
    <x v="56"/>
    <x v="1"/>
    <m/>
    <m/>
    <m/>
    <s v="X"/>
    <m/>
    <m/>
    <m/>
    <m/>
    <m/>
    <m/>
    <m/>
    <m/>
    <n v="1"/>
    <n v="0"/>
    <n v="0"/>
    <n v="0"/>
    <n v="16800.143800000002"/>
    <n v="0"/>
    <n v="0"/>
    <n v="0"/>
    <n v="0"/>
    <n v="0"/>
    <n v="0"/>
    <n v="0"/>
    <n v="0"/>
    <n v="16800.143800000002"/>
    <b v="1"/>
  </r>
  <r>
    <n v="321"/>
    <s v="GERENCIA_ADMINISTRATIVA_FINANCIERA"/>
    <s v="COORDINACIÓN ADMINISTRATIVA"/>
    <x v="1"/>
    <x v="2"/>
    <x v="4"/>
    <x v="8"/>
    <m/>
    <m/>
    <m/>
    <m/>
    <m/>
    <s v="Adquisición materiales de oficina fuera de catálogo"/>
    <n v="2215"/>
    <s v="53 BIENES Y SERVICIOS DE CONSUMO"/>
    <x v="56"/>
    <x v="1"/>
    <m/>
    <m/>
    <m/>
    <s v="X"/>
    <m/>
    <m/>
    <m/>
    <m/>
    <m/>
    <m/>
    <m/>
    <m/>
    <n v="1"/>
    <n v="0"/>
    <n v="0"/>
    <n v="0"/>
    <n v="2215"/>
    <n v="0"/>
    <n v="0"/>
    <n v="0"/>
    <n v="0"/>
    <n v="0"/>
    <n v="0"/>
    <n v="0"/>
    <n v="0"/>
    <n v="2215"/>
    <b v="1"/>
  </r>
  <r>
    <n v="322"/>
    <s v="GERENCIA_ADMINISTRATIVA_FINANCIERA"/>
    <s v="COORDINACIÓN ADMINISTRATIVA"/>
    <x v="1"/>
    <x v="2"/>
    <x v="4"/>
    <x v="8"/>
    <m/>
    <m/>
    <m/>
    <m/>
    <m/>
    <s v="Adquisición de salvoconductos Ingreso a Vía Exclusiva pool liviano EPMTPQ"/>
    <n v="1500"/>
    <s v="57 OTROS EGRESOS CORRIENTES"/>
    <x v="58"/>
    <x v="1"/>
    <m/>
    <m/>
    <m/>
    <s v="X"/>
    <m/>
    <m/>
    <m/>
    <m/>
    <m/>
    <m/>
    <m/>
    <m/>
    <n v="1"/>
    <n v="0"/>
    <n v="0"/>
    <n v="0"/>
    <n v="1500"/>
    <n v="0"/>
    <n v="0"/>
    <n v="0"/>
    <n v="0"/>
    <n v="0"/>
    <n v="0"/>
    <n v="0"/>
    <n v="0"/>
    <n v="1500"/>
    <b v="1"/>
  </r>
  <r>
    <n v="323"/>
    <s v="GERENCIA_ADMINISTRATIVA_FINANCIERA"/>
    <s v="COORDINACIÓN ADMINISTRATIVA"/>
    <x v="1"/>
    <x v="2"/>
    <x v="4"/>
    <x v="8"/>
    <m/>
    <m/>
    <m/>
    <m/>
    <m/>
    <s v="Matriculación flota vehicular 2022"/>
    <n v="40000"/>
    <s v="57 OTROS EGRESOS CORRIENTES"/>
    <x v="58"/>
    <x v="1"/>
    <m/>
    <s v="X"/>
    <m/>
    <m/>
    <m/>
    <m/>
    <m/>
    <m/>
    <m/>
    <m/>
    <m/>
    <m/>
    <n v="1"/>
    <n v="0"/>
    <n v="40000"/>
    <n v="0"/>
    <n v="0"/>
    <n v="0"/>
    <n v="0"/>
    <n v="0"/>
    <n v="0"/>
    <n v="0"/>
    <n v="0"/>
    <n v="0"/>
    <n v="0"/>
    <n v="40000"/>
    <b v="1"/>
  </r>
  <r>
    <n v="324"/>
    <s v="GERENCIA_ADMINISTRATIVA_FINANCIERA"/>
    <s v="COORDINACIÓN ADMINISTRATIVA"/>
    <x v="1"/>
    <x v="2"/>
    <x v="4"/>
    <x v="14"/>
    <m/>
    <m/>
    <m/>
    <m/>
    <m/>
    <s v="Pago impuesto predial"/>
    <n v="10000"/>
    <s v="57 OTROS EGRESOS CORRIENTES"/>
    <x v="58"/>
    <x v="1"/>
    <m/>
    <s v="X"/>
    <m/>
    <m/>
    <m/>
    <m/>
    <m/>
    <m/>
    <m/>
    <m/>
    <m/>
    <m/>
    <n v="1"/>
    <n v="0"/>
    <n v="10000"/>
    <n v="0"/>
    <n v="0"/>
    <n v="0"/>
    <n v="0"/>
    <n v="0"/>
    <n v="0"/>
    <n v="0"/>
    <n v="0"/>
    <n v="0"/>
    <n v="0"/>
    <n v="10000"/>
    <b v="1"/>
  </r>
  <r>
    <n v="325"/>
    <s v="GERENCIA_ADMINISTRATIVA_FINANCIERA"/>
    <s v="COORDINACIÓN ADMINISTRATIVA"/>
    <x v="1"/>
    <x v="2"/>
    <x v="4"/>
    <x v="8"/>
    <m/>
    <m/>
    <m/>
    <m/>
    <m/>
    <s v="Revisión Técnica Vehicular 2022"/>
    <n v="40000"/>
    <s v="57 OTROS EGRESOS CORRIENTES"/>
    <x v="58"/>
    <x v="1"/>
    <s v="X"/>
    <m/>
    <m/>
    <m/>
    <m/>
    <m/>
    <m/>
    <m/>
    <m/>
    <m/>
    <m/>
    <m/>
    <n v="1"/>
    <n v="40000"/>
    <n v="0"/>
    <n v="0"/>
    <n v="0"/>
    <n v="0"/>
    <n v="0"/>
    <n v="0"/>
    <n v="0"/>
    <n v="0"/>
    <n v="0"/>
    <n v="0"/>
    <n v="0"/>
    <n v="40000"/>
    <b v="1"/>
  </r>
  <r>
    <n v="326"/>
    <s v="GERENCIA_ADMINISTRATIVA_FINANCIERA"/>
    <s v="COORDINACIÓN ADMINISTRATIVA"/>
    <x v="1"/>
    <x v="2"/>
    <x v="4"/>
    <x v="14"/>
    <m/>
    <m/>
    <m/>
    <m/>
    <m/>
    <s v="Pago de deducibles y rasa"/>
    <n v="40000"/>
    <s v="57 OTROS EGRESOS CORRIENTES"/>
    <x v="14"/>
    <x v="1"/>
    <m/>
    <m/>
    <m/>
    <s v="X"/>
    <m/>
    <m/>
    <s v="X"/>
    <m/>
    <m/>
    <m/>
    <s v="X"/>
    <m/>
    <n v="3"/>
    <n v="0"/>
    <n v="0"/>
    <n v="0"/>
    <n v="13333.333333333334"/>
    <n v="0"/>
    <n v="0"/>
    <n v="13333.333333333334"/>
    <n v="0"/>
    <n v="0"/>
    <n v="0"/>
    <n v="13333.333333333334"/>
    <n v="0"/>
    <n v="40000"/>
    <b v="1"/>
  </r>
  <r>
    <n v="327"/>
    <s v="GERENCIA_ADMINISTRATIVA_FINANCIERA"/>
    <s v="COORDINACIÓN ADMINISTRATIVA"/>
    <x v="1"/>
    <x v="2"/>
    <x v="4"/>
    <x v="8"/>
    <m/>
    <m/>
    <m/>
    <m/>
    <m/>
    <s v="Servicios básicos - energía eléctrica"/>
    <n v="540000"/>
    <s v="53 BIENES Y SERVICIOS DE CONSUMO"/>
    <x v="59"/>
    <x v="1"/>
    <s v="X"/>
    <s v="X"/>
    <s v="X"/>
    <s v="X"/>
    <s v="X"/>
    <s v="X"/>
    <s v="X"/>
    <s v="X"/>
    <s v="X"/>
    <s v="X"/>
    <s v="X"/>
    <s v="X"/>
    <n v="12"/>
    <n v="45000"/>
    <n v="45000"/>
    <n v="45000"/>
    <n v="45000"/>
    <n v="45000"/>
    <n v="45000"/>
    <n v="45000"/>
    <n v="45000"/>
    <n v="45000"/>
    <n v="45000"/>
    <n v="45000"/>
    <n v="45000"/>
    <n v="540000"/>
    <b v="1"/>
  </r>
  <r>
    <n v="328"/>
    <s v="GERENCIA_ADMINISTRATIVA_FINANCIERA"/>
    <s v="COORDINACIÓN ADMINISTRATIVA"/>
    <x v="0"/>
    <x v="0"/>
    <x v="1"/>
    <x v="3"/>
    <m/>
    <m/>
    <m/>
    <m/>
    <m/>
    <s v="Limpieza de terminales terrestres interparroquiales o parqueaderos públicos (18 horas) por punto de servicio 2022"/>
    <n v="140089.07999999999"/>
    <s v="73 BIENES Y SERVICIO PARA INVERSIÓN"/>
    <x v="5"/>
    <x v="0"/>
    <m/>
    <m/>
    <m/>
    <m/>
    <s v="X"/>
    <s v="X"/>
    <s v="X"/>
    <s v="X"/>
    <s v="X"/>
    <s v="X"/>
    <s v="X"/>
    <s v="X"/>
    <n v="8"/>
    <n v="0"/>
    <n v="0"/>
    <n v="0"/>
    <n v="0"/>
    <n v="17511.134999999998"/>
    <n v="17511.134999999998"/>
    <n v="17511.134999999998"/>
    <n v="17511.134999999998"/>
    <n v="17511.134999999998"/>
    <n v="17511.134999999998"/>
    <n v="17511.134999999998"/>
    <n v="17511.134999999998"/>
    <n v="140089.07999999999"/>
    <b v="1"/>
  </r>
  <r>
    <n v="329"/>
    <s v="GERENCIA_ADMINISTRATIVA_FINANCIERA"/>
    <s v="COORDINACIÓN ADMINISTRATIVA"/>
    <x v="0"/>
    <x v="0"/>
    <x v="1"/>
    <x v="3"/>
    <m/>
    <m/>
    <m/>
    <m/>
    <m/>
    <s v="Servicio de limpieza de paradas, unidades móviles y control de plagas de la infraestructura de la EPMTPQ 2022"/>
    <n v="610016.16"/>
    <s v="73 BIENES Y SERVICIO PARA INVERSIÓN"/>
    <x v="5"/>
    <x v="0"/>
    <s v="X"/>
    <s v="X"/>
    <s v="X"/>
    <s v="X"/>
    <s v="X"/>
    <s v="X"/>
    <s v="X"/>
    <s v="X"/>
    <s v="X"/>
    <s v="X"/>
    <s v="X"/>
    <s v="X"/>
    <n v="12"/>
    <n v="50834.68"/>
    <n v="50834.68"/>
    <n v="50834.68"/>
    <n v="50834.68"/>
    <n v="50834.68"/>
    <n v="50834.68"/>
    <n v="50834.68"/>
    <n v="50834.68"/>
    <n v="50834.68"/>
    <n v="50834.68"/>
    <n v="50834.68"/>
    <n v="50834.68"/>
    <n v="610016.16"/>
    <b v="1"/>
  </r>
  <r>
    <n v="330"/>
    <s v="GERENCIA_ADMINISTRATIVA_FINANCIERA"/>
    <s v="COORDINACIÓN ADMINISTRATIVA"/>
    <x v="1"/>
    <x v="2"/>
    <x v="4"/>
    <x v="8"/>
    <m/>
    <m/>
    <m/>
    <m/>
    <m/>
    <s v="Mantenimiento de los surtidores de combustibles "/>
    <n v="15000"/>
    <s v="53 BIENES Y SERVICIOS DE CONSUMO"/>
    <x v="60"/>
    <x v="1"/>
    <m/>
    <m/>
    <m/>
    <m/>
    <m/>
    <s v="X"/>
    <m/>
    <m/>
    <m/>
    <m/>
    <m/>
    <m/>
    <n v="1"/>
    <n v="0"/>
    <n v="0"/>
    <n v="0"/>
    <n v="0"/>
    <n v="0"/>
    <n v="15000"/>
    <n v="0"/>
    <n v="0"/>
    <n v="0"/>
    <n v="0"/>
    <n v="0"/>
    <n v="0"/>
    <n v="15000"/>
    <b v="1"/>
  </r>
  <r>
    <n v="331"/>
    <s v="GERENCIA_ADMINISTRATIVA_FINANCIERA"/>
    <s v="COORDINACIÓN ADMINISTRATIVA"/>
    <x v="1"/>
    <x v="2"/>
    <x v="4"/>
    <x v="8"/>
    <m/>
    <m/>
    <m/>
    <m/>
    <m/>
    <s v="Adquisición camión pequeño para traslado de bienes"/>
    <n v="0"/>
    <s v="84 BIENES DE LARGA DURACIÓN"/>
    <x v="61"/>
    <x v="1"/>
    <m/>
    <m/>
    <m/>
    <m/>
    <s v="X"/>
    <m/>
    <m/>
    <m/>
    <m/>
    <m/>
    <m/>
    <m/>
    <n v="1"/>
    <n v="0"/>
    <n v="0"/>
    <n v="0"/>
    <n v="0"/>
    <n v="0"/>
    <n v="0"/>
    <n v="0"/>
    <n v="0"/>
    <n v="0"/>
    <n v="0"/>
    <n v="0"/>
    <n v="0"/>
    <n v="0"/>
    <b v="1"/>
  </r>
  <r>
    <n v="332"/>
    <s v="GERENCIA_ADMINISTRATIVA_FINANCIERA"/>
    <s v="COORDINACIÓN ADMINISTRATIVA"/>
    <x v="1"/>
    <x v="2"/>
    <x v="4"/>
    <x v="8"/>
    <m/>
    <m/>
    <m/>
    <m/>
    <m/>
    <s v="Adquisición de lectores de códigos QR"/>
    <n v="800"/>
    <s v="84 BIENES DE LARGA DURACIÓN"/>
    <x v="8"/>
    <x v="1"/>
    <m/>
    <m/>
    <m/>
    <m/>
    <s v="X"/>
    <m/>
    <m/>
    <m/>
    <m/>
    <m/>
    <m/>
    <m/>
    <n v="1"/>
    <n v="0"/>
    <n v="0"/>
    <n v="0"/>
    <n v="0"/>
    <n v="800"/>
    <n v="0"/>
    <n v="0"/>
    <n v="0"/>
    <n v="0"/>
    <n v="0"/>
    <n v="0"/>
    <n v="0"/>
    <n v="800"/>
    <b v="1"/>
  </r>
  <r>
    <n v="333"/>
    <s v="GERENCIA_ADMINISTRATIVA_FINANCIERA"/>
    <s v="COORDINACIÓN ADMINISTRATIVA"/>
    <x v="1"/>
    <x v="2"/>
    <x v="4"/>
    <x v="8"/>
    <m/>
    <m/>
    <m/>
    <m/>
    <m/>
    <s v="Mantenimiento de mobiliario"/>
    <n v="0"/>
    <s v="53 BIENES Y SERVICIOS DE CONSUMO"/>
    <x v="62"/>
    <x v="1"/>
    <m/>
    <m/>
    <m/>
    <m/>
    <m/>
    <s v="X"/>
    <m/>
    <m/>
    <m/>
    <m/>
    <m/>
    <m/>
    <n v="1"/>
    <n v="0"/>
    <n v="0"/>
    <n v="0"/>
    <n v="0"/>
    <n v="0"/>
    <n v="0"/>
    <n v="0"/>
    <n v="0"/>
    <n v="0"/>
    <n v="0"/>
    <n v="0"/>
    <n v="0"/>
    <n v="0"/>
    <b v="1"/>
  </r>
  <r>
    <n v="334"/>
    <s v="GERENCIA_ADMINISTRATIVA_FINANCIERA"/>
    <s v="COORDINACIÓN ADMINISTRATIVA"/>
    <x v="1"/>
    <x v="2"/>
    <x v="4"/>
    <x v="8"/>
    <m/>
    <m/>
    <m/>
    <m/>
    <m/>
    <s v="Elevador de carga"/>
    <n v="0"/>
    <s v="84 BIENES DE LARGA DURACIÓN"/>
    <x v="17"/>
    <x v="1"/>
    <m/>
    <m/>
    <m/>
    <m/>
    <s v="X"/>
    <m/>
    <m/>
    <m/>
    <m/>
    <m/>
    <m/>
    <m/>
    <n v="1"/>
    <n v="0"/>
    <n v="0"/>
    <n v="0"/>
    <n v="0"/>
    <n v="0"/>
    <n v="0"/>
    <n v="0"/>
    <n v="0"/>
    <n v="0"/>
    <n v="0"/>
    <n v="0"/>
    <n v="0"/>
    <n v="0"/>
    <b v="1"/>
  </r>
  <r>
    <n v="335"/>
    <s v="GERENCIA_ADMINISTRATIVA_FINANCIERA"/>
    <s v="COORDINACIÓN ADMINISTRATIVA"/>
    <x v="1"/>
    <x v="2"/>
    <x v="4"/>
    <x v="8"/>
    <m/>
    <m/>
    <m/>
    <m/>
    <m/>
    <s v="Adquisición camionetas doble cabina a diesel"/>
    <n v="0"/>
    <s v="84 BIENES DE LARGA DURACIÓN"/>
    <x v="61"/>
    <x v="1"/>
    <m/>
    <m/>
    <m/>
    <m/>
    <s v="X"/>
    <m/>
    <m/>
    <m/>
    <m/>
    <m/>
    <m/>
    <m/>
    <n v="1"/>
    <n v="0"/>
    <n v="0"/>
    <n v="0"/>
    <n v="0"/>
    <n v="0"/>
    <n v="0"/>
    <n v="0"/>
    <n v="0"/>
    <n v="0"/>
    <n v="0"/>
    <n v="0"/>
    <n v="0"/>
    <n v="0"/>
    <b v="1"/>
  </r>
  <r>
    <n v="336"/>
    <s v="GERENCIA_JURÍDICA"/>
    <s v="COORDINACIÓN DE NORMATIVA Y CRITERIOS"/>
    <x v="1"/>
    <x v="2"/>
    <x v="5"/>
    <x v="6"/>
    <m/>
    <m/>
    <m/>
    <m/>
    <m/>
    <s v="Actualización de tecnología"/>
    <n v="0"/>
    <s v="53 BIENES Y SERVICIOS DE CONSUMO"/>
    <x v="63"/>
    <x v="1"/>
    <m/>
    <m/>
    <m/>
    <s v="X"/>
    <m/>
    <m/>
    <m/>
    <m/>
    <m/>
    <m/>
    <m/>
    <m/>
    <n v="1"/>
    <n v="0"/>
    <n v="0"/>
    <n v="0"/>
    <n v="0"/>
    <n v="0"/>
    <n v="0"/>
    <n v="0"/>
    <n v="0"/>
    <n v="0"/>
    <n v="0"/>
    <n v="0"/>
    <n v="0"/>
    <n v="0"/>
    <b v="1"/>
  </r>
  <r>
    <n v="337"/>
    <s v="GERENCIA_ADMINISTRATIVA_FINANCIERA"/>
    <s v="COORDINACIÓN FINANCIERA"/>
    <x v="1"/>
    <x v="2"/>
    <x v="4"/>
    <x v="14"/>
    <m/>
    <m/>
    <m/>
    <m/>
    <m/>
    <s v="Caja chica"/>
    <n v="960"/>
    <s v="53 BIENES Y SERVICIOS DE CONSUMO"/>
    <x v="64"/>
    <x v="1"/>
    <m/>
    <s v="X"/>
    <m/>
    <s v="X"/>
    <m/>
    <s v="X"/>
    <m/>
    <s v="X"/>
    <m/>
    <s v="X"/>
    <m/>
    <s v="X"/>
    <n v="6"/>
    <n v="0"/>
    <n v="160"/>
    <n v="0"/>
    <n v="160"/>
    <n v="0"/>
    <n v="160"/>
    <n v="0"/>
    <n v="160"/>
    <n v="0"/>
    <n v="160"/>
    <n v="0"/>
    <n v="160"/>
    <n v="960"/>
    <b v="1"/>
  </r>
  <r>
    <n v="338"/>
    <s v="GERENCIA_ADMINISTRATIVA_FINANCIERA"/>
    <s v="COORDINACIÓN FINANCIERA"/>
    <x v="1"/>
    <x v="2"/>
    <x v="4"/>
    <x v="14"/>
    <m/>
    <m/>
    <m/>
    <m/>
    <m/>
    <s v="Servicio de auditoria a los estados financieros de la EPMTPQ correspondiente al año 2020 - 2021"/>
    <n v="22400"/>
    <s v="53 BIENES Y SERVICIOS DE CONSUMO"/>
    <x v="65"/>
    <x v="1"/>
    <m/>
    <s v="X"/>
    <m/>
    <m/>
    <m/>
    <m/>
    <m/>
    <m/>
    <m/>
    <m/>
    <m/>
    <m/>
    <n v="1"/>
    <n v="0"/>
    <n v="22400"/>
    <n v="0"/>
    <n v="0"/>
    <n v="0"/>
    <n v="0"/>
    <n v="0"/>
    <n v="0"/>
    <n v="0"/>
    <n v="0"/>
    <n v="0"/>
    <n v="0"/>
    <n v="22400"/>
    <b v="1"/>
  </r>
  <r>
    <n v="339"/>
    <s v="GERENCIA_ADMINISTRATIVA_FINANCIERA"/>
    <s v="COORDINACIÓN FINANCIERA"/>
    <x v="1"/>
    <x v="2"/>
    <x v="4"/>
    <x v="14"/>
    <m/>
    <m/>
    <m/>
    <m/>
    <m/>
    <s v="Servicio de auditoria a los estados financieros de la EPMTPQ correspondiente al año 2021 - 2022"/>
    <n v="22400"/>
    <s v="53 BIENES Y SERVICIOS DE CONSUMO"/>
    <x v="65"/>
    <x v="1"/>
    <m/>
    <m/>
    <m/>
    <m/>
    <m/>
    <m/>
    <m/>
    <m/>
    <m/>
    <m/>
    <m/>
    <s v="X"/>
    <n v="1"/>
    <n v="0"/>
    <n v="0"/>
    <n v="0"/>
    <n v="0"/>
    <n v="0"/>
    <n v="0"/>
    <n v="0"/>
    <n v="0"/>
    <n v="0"/>
    <n v="0"/>
    <n v="0"/>
    <n v="22400"/>
    <n v="22400"/>
    <b v="1"/>
  </r>
  <r>
    <n v="340"/>
    <s v="GERENCIA_ADMINISTRATIVA_FINANCIERA"/>
    <s v="COORDINACIÓN FINANCIERA"/>
    <x v="1"/>
    <x v="2"/>
    <x v="4"/>
    <x v="14"/>
    <m/>
    <m/>
    <m/>
    <m/>
    <m/>
    <s v="Caja chica"/>
    <n v="780"/>
    <s v="53 BIENES Y SERVICIOS DE CONSUMO"/>
    <x v="47"/>
    <x v="1"/>
    <m/>
    <s v="X"/>
    <m/>
    <s v="X"/>
    <m/>
    <s v="X"/>
    <m/>
    <s v="X"/>
    <m/>
    <s v="X"/>
    <m/>
    <s v="X"/>
    <n v="6"/>
    <n v="0"/>
    <n v="130"/>
    <n v="0"/>
    <n v="130"/>
    <n v="0"/>
    <n v="130"/>
    <n v="0"/>
    <n v="130"/>
    <n v="0"/>
    <n v="130"/>
    <n v="0"/>
    <n v="130"/>
    <n v="780"/>
    <b v="1"/>
  </r>
  <r>
    <n v="341"/>
    <s v="GERENCIA_ADMINISTRATIVA_FINANCIERA"/>
    <s v="COORDINACIÓN FINANCIERA"/>
    <x v="1"/>
    <x v="2"/>
    <x v="4"/>
    <x v="14"/>
    <m/>
    <m/>
    <m/>
    <m/>
    <m/>
    <s v="Caja chica"/>
    <n v="40"/>
    <s v="53 BIENES Y SERVICIOS DE CONSUMO"/>
    <x v="55"/>
    <x v="1"/>
    <m/>
    <m/>
    <s v="X"/>
    <m/>
    <m/>
    <s v="X"/>
    <m/>
    <m/>
    <s v="X"/>
    <m/>
    <m/>
    <s v="X"/>
    <n v="4"/>
    <n v="0"/>
    <n v="0"/>
    <n v="10"/>
    <n v="0"/>
    <n v="0"/>
    <n v="10"/>
    <n v="0"/>
    <n v="0"/>
    <n v="10"/>
    <n v="0"/>
    <n v="0"/>
    <n v="10"/>
    <n v="40"/>
    <b v="1"/>
  </r>
  <r>
    <n v="342"/>
    <s v="GERENCIA_ADMINISTRATIVA_FINANCIERA"/>
    <s v="COORDINACIÓN FINANCIERA"/>
    <x v="1"/>
    <x v="2"/>
    <x v="4"/>
    <x v="14"/>
    <m/>
    <m/>
    <m/>
    <m/>
    <m/>
    <s v="Caja chica"/>
    <n v="4320"/>
    <s v="53 BIENES Y SERVICIOS DE CONSUMO"/>
    <x v="53"/>
    <x v="1"/>
    <m/>
    <s v="X"/>
    <s v="X"/>
    <s v="X"/>
    <s v="X"/>
    <s v="X"/>
    <s v="X"/>
    <s v="X"/>
    <s v="X"/>
    <s v="X"/>
    <s v="X"/>
    <s v="X"/>
    <n v="11"/>
    <n v="0"/>
    <n v="392.72727272727275"/>
    <n v="392.72727272727275"/>
    <n v="392.72727272727275"/>
    <n v="392.72727272727275"/>
    <n v="392.72727272727275"/>
    <n v="392.72727272727275"/>
    <n v="392.72727272727275"/>
    <n v="392.72727272727275"/>
    <n v="392.72727272727275"/>
    <n v="392.72727272727275"/>
    <n v="392.72727272727275"/>
    <n v="4320.0000000000009"/>
    <b v="1"/>
  </r>
  <r>
    <n v="343"/>
    <s v="GERENCIA_ADMINISTRATIVA_FINANCIERA"/>
    <s v="COORDINACIÓN FINANCIERA"/>
    <x v="1"/>
    <x v="2"/>
    <x v="4"/>
    <x v="14"/>
    <m/>
    <m/>
    <m/>
    <m/>
    <m/>
    <s v="Caja chica"/>
    <n v="4800"/>
    <s v="53 BIENES Y SERVICIOS DE CONSUMO"/>
    <x v="23"/>
    <x v="1"/>
    <m/>
    <s v="X"/>
    <s v="X"/>
    <s v="X"/>
    <s v="X"/>
    <s v="X"/>
    <s v="X"/>
    <s v="X"/>
    <s v="X"/>
    <s v="X"/>
    <s v="X"/>
    <s v="X"/>
    <n v="11"/>
    <n v="0"/>
    <n v="436.36363636363637"/>
    <n v="436.36363636363637"/>
    <n v="436.36363636363637"/>
    <n v="436.36363636363637"/>
    <n v="436.36363636363637"/>
    <n v="436.36363636363637"/>
    <n v="436.36363636363637"/>
    <n v="436.36363636363637"/>
    <n v="436.36363636363637"/>
    <n v="436.36363636363637"/>
    <n v="436.36363636363637"/>
    <n v="4800"/>
    <b v="1"/>
  </r>
  <r>
    <n v="344"/>
    <s v="GERENCIA_ADMINISTRATIVA_FINANCIERA"/>
    <s v="COORDINACIÓN FINANCIERA"/>
    <x v="1"/>
    <x v="2"/>
    <x v="4"/>
    <x v="14"/>
    <m/>
    <m/>
    <m/>
    <m/>
    <m/>
    <s v="Comisiones bancarias"/>
    <n v="1236"/>
    <s v="57 OTROS EGRESOS CORRIENTES"/>
    <x v="66"/>
    <x v="1"/>
    <s v="X"/>
    <s v="X"/>
    <s v="X"/>
    <s v="X"/>
    <s v="X"/>
    <s v="X"/>
    <s v="X"/>
    <s v="X"/>
    <s v="X"/>
    <s v="X"/>
    <s v="X"/>
    <s v="X"/>
    <n v="12"/>
    <n v="103"/>
    <n v="103"/>
    <n v="103"/>
    <n v="103"/>
    <n v="103"/>
    <n v="103"/>
    <n v="103"/>
    <n v="103"/>
    <n v="103"/>
    <n v="103"/>
    <n v="103"/>
    <n v="103"/>
    <n v="1236"/>
    <b v="1"/>
  </r>
  <r>
    <n v="345"/>
    <s v="GERENCIA_ADMINISTRATIVA_FINANCIERA"/>
    <s v="COORDINACIÓN FINANCIERA"/>
    <x v="1"/>
    <x v="2"/>
    <x v="4"/>
    <x v="14"/>
    <m/>
    <m/>
    <m/>
    <m/>
    <m/>
    <s v="Contribución del 5 por mil"/>
    <n v="205200"/>
    <s v="58 TRANSFERENCIA O DONACIONES CORRIENTES"/>
    <x v="67"/>
    <x v="1"/>
    <s v="X"/>
    <s v="X"/>
    <s v="X"/>
    <s v="X"/>
    <s v="X"/>
    <s v="X"/>
    <s v="X"/>
    <s v="X"/>
    <s v="X"/>
    <s v="X"/>
    <s v="X"/>
    <s v="X"/>
    <n v="12"/>
    <n v="17100"/>
    <n v="17100"/>
    <n v="17100"/>
    <n v="17100"/>
    <n v="17100"/>
    <n v="17100"/>
    <n v="17100"/>
    <n v="17100"/>
    <n v="17100"/>
    <n v="17100"/>
    <n v="17100"/>
    <n v="17100"/>
    <n v="205200"/>
    <b v="1"/>
  </r>
  <r>
    <n v="346"/>
    <s v="GERENCIA_ADMINISTRATIVA_FINANCIERA"/>
    <s v="COORDINACIÓN DE RECAUDACIÓN"/>
    <x v="0"/>
    <x v="0"/>
    <x v="1"/>
    <x v="3"/>
    <m/>
    <m/>
    <m/>
    <m/>
    <m/>
    <s v="Servicio de traslado y procesamiento de valores de la EPMTPQ 2022"/>
    <n v="365939.7"/>
    <s v="73 BIENES Y SERVICIO PARA INVERSIÓN"/>
    <x v="3"/>
    <x v="0"/>
    <m/>
    <m/>
    <m/>
    <m/>
    <m/>
    <m/>
    <s v="X"/>
    <s v="X"/>
    <s v="X"/>
    <s v="X"/>
    <s v="X"/>
    <s v="X"/>
    <n v="6"/>
    <n v="0"/>
    <n v="0"/>
    <n v="0"/>
    <n v="0"/>
    <n v="0"/>
    <n v="0"/>
    <n v="60989.950000000004"/>
    <n v="60989.950000000004"/>
    <n v="60989.950000000004"/>
    <n v="60989.950000000004"/>
    <n v="60989.950000000004"/>
    <n v="60989.950000000004"/>
    <n v="365939.7"/>
    <b v="1"/>
  </r>
  <r>
    <n v="347"/>
    <s v="GERENCIA_ADMINISTRATIVA_FINANCIERA"/>
    <s v="COORDINACIÓN DE RECAUDACIÓN"/>
    <x v="0"/>
    <x v="0"/>
    <x v="1"/>
    <x v="3"/>
    <m/>
    <m/>
    <m/>
    <m/>
    <m/>
    <s v="Impresión de boletos 2022 - QR"/>
    <n v="552468.20099999988"/>
    <s v="73 BIENES Y SERVICIO PARA INVERSIÓN"/>
    <x v="68"/>
    <x v="0"/>
    <m/>
    <m/>
    <m/>
    <m/>
    <m/>
    <m/>
    <s v="X"/>
    <s v="X"/>
    <s v="X"/>
    <s v="X"/>
    <s v="X"/>
    <s v="X"/>
    <n v="6"/>
    <n v="0"/>
    <n v="0"/>
    <n v="0"/>
    <n v="0"/>
    <n v="0"/>
    <n v="0"/>
    <n v="92078.033499999976"/>
    <n v="92078.033499999976"/>
    <n v="92078.033499999976"/>
    <n v="92078.033499999976"/>
    <n v="92078.033499999976"/>
    <n v="92078.033499999976"/>
    <n v="552468.20099999988"/>
    <b v="1"/>
  </r>
  <r>
    <n v="348"/>
    <s v="GERENCIA_ADMINISTRATIVA_FINANCIERA"/>
    <s v="COORDINACIÓN DE RECAUDACIÓN"/>
    <x v="0"/>
    <x v="0"/>
    <x v="1"/>
    <x v="3"/>
    <m/>
    <m/>
    <m/>
    <m/>
    <m/>
    <s v="Adquisición de fundas"/>
    <n v="9295"/>
    <s v="73 BIENES Y SERVICIO PARA INVERSIÓN"/>
    <x v="69"/>
    <x v="0"/>
    <m/>
    <m/>
    <m/>
    <s v="X"/>
    <m/>
    <m/>
    <m/>
    <m/>
    <m/>
    <m/>
    <m/>
    <m/>
    <n v="1"/>
    <n v="0"/>
    <n v="0"/>
    <n v="0"/>
    <n v="9295"/>
    <n v="0"/>
    <n v="0"/>
    <n v="0"/>
    <n v="0"/>
    <n v="0"/>
    <n v="0"/>
    <n v="0"/>
    <n v="0"/>
    <n v="9295"/>
    <b v="1"/>
  </r>
  <r>
    <n v="349"/>
    <s v="GERENCIA_ADMINISTRATIVA_FINANCIERA"/>
    <s v="COORDINACIÓN DE RECAUDACIÓN"/>
    <x v="0"/>
    <x v="0"/>
    <x v="1"/>
    <x v="3"/>
    <m/>
    <m/>
    <m/>
    <m/>
    <m/>
    <s v="Compra recontadora de monedas"/>
    <n v="0"/>
    <s v="73 BIENES Y SERVICIO PARA INVERSIÓN"/>
    <x v="69"/>
    <x v="0"/>
    <m/>
    <m/>
    <s v="X"/>
    <m/>
    <m/>
    <m/>
    <m/>
    <m/>
    <m/>
    <m/>
    <m/>
    <m/>
    <n v="1"/>
    <n v="0"/>
    <n v="0"/>
    <n v="0"/>
    <n v="0"/>
    <n v="0"/>
    <n v="0"/>
    <n v="0"/>
    <n v="0"/>
    <n v="0"/>
    <n v="0"/>
    <n v="0"/>
    <n v="0"/>
    <n v="0"/>
    <b v="1"/>
  </r>
  <r>
    <n v="350"/>
    <s v="GERENCIA_ADMINISTRATIVA_FINANCIERA"/>
    <s v="COORDINACIÓN ADMINISTRATIVA"/>
    <x v="1"/>
    <x v="2"/>
    <x v="2"/>
    <x v="2"/>
    <m/>
    <m/>
    <m/>
    <m/>
    <m/>
    <s v="ACTIVIDADES DE ARRASTRE 2021"/>
    <n v="0"/>
    <s v="53 BIENES Y SERVICIOS DE CONSUMO"/>
    <x v="23"/>
    <x v="1"/>
    <s v="X"/>
    <s v="X"/>
    <s v="X"/>
    <m/>
    <m/>
    <m/>
    <m/>
    <m/>
    <m/>
    <m/>
    <m/>
    <m/>
    <n v="3"/>
    <n v="0"/>
    <n v="0"/>
    <n v="0"/>
    <n v="0"/>
    <n v="0"/>
    <n v="0"/>
    <n v="0"/>
    <n v="0"/>
    <n v="0"/>
    <n v="0"/>
    <n v="0"/>
    <n v="0"/>
    <n v="0"/>
    <b v="1"/>
  </r>
  <r>
    <n v="351"/>
    <s v="GERENCIA_ADMINISTRATIVA_FINANCIERA"/>
    <s v="COORDINACIÓN DE TALENTO HUMANO"/>
    <x v="1"/>
    <x v="1"/>
    <x v="2"/>
    <x v="2"/>
    <m/>
    <m/>
    <m/>
    <m/>
    <m/>
    <s v="ACTIVIDADES DE ARRASTRE 2021"/>
    <n v="0"/>
    <s v="53 BIENES Y SERVICIOS DE CONSUMO"/>
    <x v="23"/>
    <x v="1"/>
    <s v="X"/>
    <s v="X"/>
    <s v="X"/>
    <m/>
    <m/>
    <m/>
    <m/>
    <m/>
    <m/>
    <m/>
    <m/>
    <m/>
    <n v="3"/>
    <n v="0"/>
    <n v="0"/>
    <n v="0"/>
    <n v="0"/>
    <n v="0"/>
    <n v="0"/>
    <n v="0"/>
    <n v="0"/>
    <n v="0"/>
    <n v="0"/>
    <n v="0"/>
    <n v="0"/>
    <n v="0"/>
    <b v="1"/>
  </r>
  <r>
    <n v="352"/>
    <s v="GERENCIA_DE_PLANIFICACIÓN"/>
    <s v="COORDINACIÓN DE DESARROLLO INSTITUCIONAL"/>
    <x v="1"/>
    <x v="2"/>
    <x v="4"/>
    <x v="8"/>
    <m/>
    <m/>
    <m/>
    <m/>
    <m/>
    <s v="Servicio de Auditoría de Seguimiento del Sistema de Gestión de Calidad del Taller de Chiriyacu de la EPMTPQ, bajo la Norma ISO 9001:2015"/>
    <n v="1500"/>
    <s v="53 BIENES Y SERVICIOS DE CONSUMO"/>
    <x v="65"/>
    <x v="1"/>
    <m/>
    <s v="X"/>
    <s v="X"/>
    <s v="X"/>
    <s v="X"/>
    <s v="X"/>
    <s v="X"/>
    <s v="X"/>
    <s v="X"/>
    <s v="X"/>
    <s v="X"/>
    <s v="X"/>
    <n v="11"/>
    <n v="0"/>
    <n v="136.36363636363637"/>
    <n v="136.36363636363637"/>
    <n v="136.36363636363637"/>
    <n v="136.36363636363637"/>
    <n v="136.36363636363637"/>
    <n v="136.36363636363637"/>
    <n v="136.36363636363637"/>
    <n v="136.36363636363637"/>
    <n v="136.36363636363637"/>
    <n v="136.36363636363637"/>
    <n v="136.36363636363637"/>
    <n v="1500.0000000000005"/>
    <b v="1"/>
  </r>
  <r>
    <n v="353"/>
    <s v="GERENCIA_DE_PLANIFICACIÓN"/>
    <s v="COORDINACIÓN DE DESARROLLO INSTITUCIONAL"/>
    <x v="1"/>
    <x v="2"/>
    <x v="4"/>
    <x v="8"/>
    <m/>
    <m/>
    <m/>
    <m/>
    <m/>
    <s v="Servicio de Auditoría de Certificación del Sistema de Gestión de Calidad del servicio de transporte público de pasajeros de la EPMTPQ, bajo la Norma UNE EN 13826"/>
    <n v="95000"/>
    <s v="53 BIENES Y SERVICIOS DE CONSUMO"/>
    <x v="65"/>
    <x v="1"/>
    <m/>
    <s v="X"/>
    <s v="X"/>
    <s v="X"/>
    <s v="X"/>
    <s v="X"/>
    <s v="X"/>
    <s v="X"/>
    <s v="X"/>
    <s v="X"/>
    <s v="X"/>
    <s v="X"/>
    <n v="11"/>
    <n v="0"/>
    <n v="8636.363636363636"/>
    <n v="8636.363636363636"/>
    <n v="8636.363636363636"/>
    <n v="8636.363636363636"/>
    <n v="8636.363636363636"/>
    <n v="8636.363636363636"/>
    <n v="8636.363636363636"/>
    <n v="8636.363636363636"/>
    <n v="8636.363636363636"/>
    <n v="8636.363636363636"/>
    <n v="8636.363636363636"/>
    <n v="94999.999999999971"/>
    <b v="1"/>
  </r>
  <r>
    <n v="354"/>
    <s v="GERENCIA_DE_OPERACIONES"/>
    <s v="COORDINACIÓN DE GESTIÓN DEL SISTEMA INTEGRADO DE TRANSPORTE SAE"/>
    <x v="0"/>
    <x v="3"/>
    <x v="6"/>
    <x v="15"/>
    <m/>
    <m/>
    <m/>
    <m/>
    <m/>
    <s v="Adquisición de 42 buses eléctricos"/>
    <n v="2520000"/>
    <s v="84 BIENES DE LARGA DURACIÓN"/>
    <x v="28"/>
    <x v="0"/>
    <m/>
    <m/>
    <m/>
    <s v="X"/>
    <m/>
    <m/>
    <m/>
    <m/>
    <m/>
    <m/>
    <m/>
    <s v="X"/>
    <n v="2"/>
    <n v="0"/>
    <n v="0"/>
    <n v="0"/>
    <n v="1260000"/>
    <n v="0"/>
    <n v="0"/>
    <n v="0"/>
    <n v="0"/>
    <n v="0"/>
    <n v="0"/>
    <n v="0"/>
    <n v="1260000"/>
    <n v="2520000"/>
    <b v="1"/>
  </r>
  <r>
    <n v="355"/>
    <s v="GERENCIA_TÉCNICA"/>
    <s v="COORDINACIÓN DE MANTENIMIENTO DE INSTALACIONES"/>
    <x v="0"/>
    <x v="3"/>
    <x v="6"/>
    <x v="15"/>
    <m/>
    <m/>
    <m/>
    <m/>
    <m/>
    <s v="Construcción de Electrolineras"/>
    <n v="525000"/>
    <s v="73 BIENES Y SERVICIO PARA INVERSIÓN"/>
    <x v="1"/>
    <x v="0"/>
    <m/>
    <m/>
    <m/>
    <s v="X"/>
    <m/>
    <m/>
    <m/>
    <m/>
    <m/>
    <m/>
    <m/>
    <s v="X"/>
    <n v="2"/>
    <n v="0"/>
    <n v="0"/>
    <n v="0"/>
    <n v="262500"/>
    <n v="0"/>
    <n v="0"/>
    <n v="0"/>
    <n v="0"/>
    <n v="0"/>
    <n v="0"/>
    <n v="0"/>
    <n v="262500"/>
    <n v="525000"/>
    <b v="1"/>
  </r>
  <r>
    <n v="356"/>
    <s v="GERENCIA_DE_OPERACIONES"/>
    <s v="COORDINACIÓN DE INFRAESTRUCTURA EN TRANSPORTE"/>
    <x v="0"/>
    <x v="3"/>
    <x v="6"/>
    <x v="15"/>
    <m/>
    <m/>
    <m/>
    <m/>
    <m/>
    <s v="Remodelación paradas"/>
    <n v="495000"/>
    <s v="73 BIENES Y SERVICIO PARA INVERSIÓN"/>
    <x v="1"/>
    <x v="0"/>
    <m/>
    <m/>
    <m/>
    <s v="X"/>
    <m/>
    <m/>
    <m/>
    <m/>
    <m/>
    <m/>
    <m/>
    <s v="X"/>
    <n v="2"/>
    <n v="0"/>
    <n v="0"/>
    <n v="0"/>
    <n v="247500"/>
    <n v="0"/>
    <n v="0"/>
    <n v="0"/>
    <n v="0"/>
    <n v="0"/>
    <n v="0"/>
    <n v="0"/>
    <n v="247500"/>
    <n v="495000"/>
    <b v="1"/>
  </r>
  <r>
    <n v="357"/>
    <s v="GERENCIA_DE_TECNOLOGÍAS_DE_LA_INFORMACIÓN"/>
    <s v="COORDINACIÓN DE PROYECTOS INFORMÁTICOS"/>
    <x v="0"/>
    <x v="3"/>
    <x v="7"/>
    <x v="16"/>
    <m/>
    <m/>
    <m/>
    <m/>
    <m/>
    <s v="Implementación Fase 1 Metro y multimodales"/>
    <n v="1800000"/>
    <s v="73 BIENES Y SERVICIO PARA INVERSIÓN"/>
    <x v="70"/>
    <x v="0"/>
    <m/>
    <m/>
    <m/>
    <m/>
    <m/>
    <m/>
    <m/>
    <m/>
    <m/>
    <s v="X"/>
    <m/>
    <m/>
    <n v="1"/>
    <n v="0"/>
    <n v="0"/>
    <n v="0"/>
    <n v="0"/>
    <n v="0"/>
    <n v="0"/>
    <n v="0"/>
    <n v="0"/>
    <n v="0"/>
    <n v="1800000"/>
    <n v="0"/>
    <n v="0"/>
    <n v="1800000"/>
    <b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7">
  <r>
    <n v="1"/>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Limpieza de terminales terrestres interparroquiales o parqueaderos públicos (18 horas) por punto de servicio 2022"/>
    <x v="0"/>
    <x v="0"/>
    <n v="140089.07999999999"/>
    <x v="0"/>
    <s v="SI"/>
    <n v="853300311"/>
    <s v="Catálogo Electrónico"/>
    <s v="SERVICIO"/>
    <s v="MARZO"/>
    <s v="X"/>
    <m/>
    <m/>
    <m/>
    <m/>
    <m/>
    <m/>
    <m/>
    <m/>
    <m/>
    <m/>
    <m/>
    <m/>
    <m/>
    <m/>
    <m/>
    <s v="X"/>
    <s v="X"/>
    <s v="X"/>
    <s v="X"/>
    <s v="X"/>
    <s v="X"/>
    <s v="X"/>
    <s v="X"/>
    <n v="8"/>
    <n v="0"/>
    <n v="0"/>
    <n v="0"/>
    <n v="0"/>
    <n v="17511.134999999998"/>
    <n v="17511.134999999998"/>
    <n v="17511.134999999998"/>
    <n v="17511.134999999998"/>
    <n v="17511.134999999998"/>
    <n v="17511.134999999998"/>
    <n v="17511.134999999998"/>
    <n v="17511.134999999998"/>
    <n v="140089.07999999999"/>
    <b v="1"/>
  </r>
  <r>
    <n v="2"/>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Servicio de transporte de diésel premium hacia las instalaciones de la EPMTPQ"/>
    <x v="0"/>
    <x v="1"/>
    <n v="35863.5"/>
    <x v="0"/>
    <s v="SI"/>
    <n v="643320014"/>
    <s v="Subasta Inversa Electrónica "/>
    <s v="SERVICIO"/>
    <m/>
    <m/>
    <m/>
    <m/>
    <m/>
    <m/>
    <m/>
    <m/>
    <m/>
    <m/>
    <m/>
    <m/>
    <m/>
    <s v="X"/>
    <s v="X"/>
    <s v="X"/>
    <s v="X"/>
    <s v="X"/>
    <s v="X"/>
    <s v="X"/>
    <s v="X"/>
    <s v="X"/>
    <s v="X"/>
    <s v="X"/>
    <s v="X"/>
    <n v="12"/>
    <n v="2988.625"/>
    <n v="2988.625"/>
    <n v="2988.625"/>
    <n v="2988.625"/>
    <n v="2988.625"/>
    <n v="2988.625"/>
    <n v="2988.625"/>
    <n v="2988.625"/>
    <n v="2988.625"/>
    <n v="2988.625"/>
    <n v="2988.625"/>
    <n v="2988.625"/>
    <n v="35863.5"/>
    <b v="1"/>
  </r>
  <r>
    <n v="3"/>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Limpieza de terminales terrestres interparroquiales o parqueaderos públicos (18 horas) por punto de servicio 2022"/>
    <x v="0"/>
    <x v="0"/>
    <n v="140089.07999999999"/>
    <x v="0"/>
    <s v="SI"/>
    <n v="853300311"/>
    <s v="Catálogo Electrónico"/>
    <s v="SERVICIO"/>
    <s v="FEBRERO"/>
    <s v="X"/>
    <m/>
    <m/>
    <m/>
    <m/>
    <m/>
    <m/>
    <m/>
    <m/>
    <m/>
    <m/>
    <m/>
    <m/>
    <m/>
    <m/>
    <m/>
    <m/>
    <s v="X"/>
    <s v="X"/>
    <s v="X"/>
    <s v="X"/>
    <s v="X"/>
    <s v="X"/>
    <s v="X"/>
    <n v="7"/>
    <n v="0"/>
    <n v="0"/>
    <n v="0"/>
    <n v="0"/>
    <n v="0"/>
    <n v="20012.725714285712"/>
    <n v="20012.725714285712"/>
    <n v="20012.725714285712"/>
    <n v="20012.725714285712"/>
    <n v="20012.725714285712"/>
    <n v="20012.725714285712"/>
    <n v="20012.725714285712"/>
    <n v="140089.07999999999"/>
    <b v="1"/>
  </r>
  <r>
    <n v="4"/>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Servicio de limpieza de paradas, unidades móviles y control de plagas de la infraestructura de la EPMTPQ 2021"/>
    <x v="0"/>
    <x v="0"/>
    <n v="591536.16"/>
    <x v="0"/>
    <s v="NO"/>
    <m/>
    <m/>
    <m/>
    <m/>
    <s v="X"/>
    <m/>
    <m/>
    <m/>
    <m/>
    <m/>
    <m/>
    <m/>
    <m/>
    <m/>
    <m/>
    <m/>
    <s v="X"/>
    <s v="X"/>
    <s v="X"/>
    <s v="X"/>
    <s v="X"/>
    <m/>
    <m/>
    <m/>
    <m/>
    <m/>
    <m/>
    <m/>
    <n v="5"/>
    <n v="118307.232"/>
    <n v="118307.232"/>
    <n v="118307.232"/>
    <n v="118307.232"/>
    <n v="118307.232"/>
    <n v="0"/>
    <n v="0"/>
    <n v="0"/>
    <n v="0"/>
    <n v="0"/>
    <n v="0"/>
    <n v="0"/>
    <n v="591536.16"/>
    <b v="1"/>
  </r>
  <r>
    <n v="5"/>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Servicio de limpieza de paradas, unidades móviles y control de plagas de la infraestructura de la EPMTPQ 2021"/>
    <x v="1"/>
    <x v="2"/>
    <n v="18480"/>
    <x v="0"/>
    <s v="NO"/>
    <m/>
    <m/>
    <m/>
    <m/>
    <s v="X"/>
    <m/>
    <m/>
    <m/>
    <m/>
    <m/>
    <m/>
    <m/>
    <m/>
    <m/>
    <m/>
    <m/>
    <s v="X"/>
    <s v="X"/>
    <s v="X"/>
    <s v="X"/>
    <s v="X"/>
    <m/>
    <m/>
    <m/>
    <m/>
    <m/>
    <m/>
    <m/>
    <n v="5"/>
    <n v="3696"/>
    <n v="3696"/>
    <n v="3696"/>
    <n v="3696"/>
    <n v="3696"/>
    <n v="0"/>
    <n v="0"/>
    <n v="0"/>
    <n v="0"/>
    <n v="0"/>
    <n v="0"/>
    <n v="0"/>
    <n v="18480"/>
    <b v="1"/>
  </r>
  <r>
    <n v="6"/>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Contratación servicio de recolección, transporte y eliminación y/o disposición final de desechos peligrosos "/>
    <x v="1"/>
    <x v="2"/>
    <n v="5594.4"/>
    <x v="0"/>
    <s v="SI"/>
    <n v="942220012"/>
    <s v="Infima Cuantía"/>
    <s v="SERVICIO"/>
    <m/>
    <m/>
    <m/>
    <m/>
    <m/>
    <m/>
    <m/>
    <m/>
    <m/>
    <m/>
    <m/>
    <m/>
    <m/>
    <s v="X"/>
    <s v="X"/>
    <s v="X"/>
    <s v="X"/>
    <s v="X"/>
    <s v="X"/>
    <s v="X"/>
    <s v="X"/>
    <s v="X"/>
    <s v="X"/>
    <s v="X"/>
    <s v="X"/>
    <n v="12"/>
    <n v="466.2"/>
    <n v="466.2"/>
    <n v="466.2"/>
    <n v="466.2"/>
    <n v="466.2"/>
    <n v="466.2"/>
    <n v="466.2"/>
    <n v="466.2"/>
    <n v="466.2"/>
    <n v="466.2"/>
    <n v="466.2"/>
    <n v="466.2"/>
    <n v="5594.3999999999987"/>
    <b v="1"/>
  </r>
  <r>
    <n v="7"/>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Servicio de mantenimiento de áreas verdes y jardines (parques, plazas, redondeles, pasterres) 2021-2022"/>
    <x v="1"/>
    <x v="2"/>
    <n v="24549.39"/>
    <x v="0"/>
    <s v="NO"/>
    <m/>
    <m/>
    <m/>
    <m/>
    <s v="X"/>
    <m/>
    <m/>
    <m/>
    <m/>
    <m/>
    <m/>
    <m/>
    <m/>
    <m/>
    <m/>
    <m/>
    <s v="X"/>
    <s v="X"/>
    <s v="X"/>
    <s v="X"/>
    <s v="X"/>
    <s v="X"/>
    <s v="X"/>
    <s v="X"/>
    <s v="X"/>
    <s v="X"/>
    <s v="X"/>
    <s v="X"/>
    <n v="12"/>
    <n v="2045.7825"/>
    <n v="2045.7825"/>
    <n v="2045.7825"/>
    <n v="2045.7825"/>
    <n v="2045.7825"/>
    <n v="2045.7825"/>
    <n v="2045.7825"/>
    <n v="2045.7825"/>
    <n v="2045.7825"/>
    <n v="2045.7825"/>
    <n v="2045.7825"/>
    <n v="2045.7825"/>
    <n v="24549.390000000003"/>
    <b v="1"/>
  </r>
  <r>
    <n v="8"/>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Contratación de pólizas de seguros ramos generales y vida"/>
    <x v="2"/>
    <x v="3"/>
    <n v="524898"/>
    <x v="0"/>
    <s v="NO"/>
    <m/>
    <m/>
    <m/>
    <m/>
    <m/>
    <m/>
    <m/>
    <m/>
    <m/>
    <m/>
    <s v="X"/>
    <m/>
    <m/>
    <m/>
    <m/>
    <m/>
    <m/>
    <m/>
    <m/>
    <m/>
    <m/>
    <m/>
    <m/>
    <m/>
    <s v="X"/>
    <s v="X"/>
    <m/>
    <m/>
    <n v="2"/>
    <n v="0"/>
    <n v="0"/>
    <n v="0"/>
    <n v="0"/>
    <n v="0"/>
    <n v="0"/>
    <n v="0"/>
    <n v="0"/>
    <n v="262449"/>
    <n v="262449"/>
    <n v="0"/>
    <n v="0"/>
    <n v="524898"/>
    <b v="1"/>
  </r>
  <r>
    <n v="9"/>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3"/>
    <s v="Formación y capacitación"/>
    <x v="1"/>
    <x v="4"/>
    <n v="152956.74"/>
    <x v="0"/>
    <s v="SI"/>
    <m/>
    <m/>
    <m/>
    <m/>
    <m/>
    <m/>
    <m/>
    <m/>
    <m/>
    <m/>
    <m/>
    <m/>
    <m/>
    <m/>
    <m/>
    <m/>
    <m/>
    <m/>
    <m/>
    <s v="X"/>
    <s v="X"/>
    <s v="X"/>
    <s v="X"/>
    <s v="X"/>
    <s v="X"/>
    <s v="X"/>
    <s v="X"/>
    <s v="X"/>
    <n v="9"/>
    <n v="0"/>
    <n v="0"/>
    <n v="0"/>
    <n v="16995.193333333333"/>
    <n v="16995.193333333333"/>
    <n v="16995.193333333333"/>
    <n v="16995.193333333333"/>
    <n v="16995.193333333333"/>
    <n v="16995.193333333333"/>
    <n v="16995.193333333333"/>
    <n v="16995.193333333333"/>
    <n v="16995.193333333333"/>
    <n v="152956.74"/>
    <b v="1"/>
  </r>
  <r>
    <n v="10"/>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4"/>
    <s v="Retiro voluntario"/>
    <x v="3"/>
    <x v="5"/>
    <n v="800000"/>
    <x v="0"/>
    <s v="NO"/>
    <m/>
    <m/>
    <m/>
    <m/>
    <s v="X"/>
    <m/>
    <m/>
    <m/>
    <m/>
    <m/>
    <m/>
    <m/>
    <m/>
    <m/>
    <m/>
    <m/>
    <s v="X"/>
    <s v="X"/>
    <s v="X"/>
    <s v="X"/>
    <s v="X"/>
    <s v="X"/>
    <s v="X"/>
    <s v="X"/>
    <s v="X"/>
    <s v="X"/>
    <s v="X"/>
    <s v="X"/>
    <n v="12"/>
    <n v="66666.666666666672"/>
    <n v="66666.666666666672"/>
    <n v="66666.666666666672"/>
    <n v="66666.666666666672"/>
    <n v="66666.666666666672"/>
    <n v="66666.666666666672"/>
    <n v="66666.666666666672"/>
    <n v="66666.666666666672"/>
    <n v="66666.666666666672"/>
    <n v="66666.666666666672"/>
    <n v="66666.666666666672"/>
    <n v="66666.666666666672"/>
    <n v="799999.99999999988"/>
    <b v="1"/>
  </r>
  <r>
    <n v="11"/>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Décimotercer sueldo"/>
    <x v="3"/>
    <x v="6"/>
    <n v="1533910.56"/>
    <x v="0"/>
    <s v="NO"/>
    <m/>
    <m/>
    <m/>
    <m/>
    <s v="X"/>
    <m/>
    <m/>
    <m/>
    <m/>
    <m/>
    <m/>
    <m/>
    <m/>
    <m/>
    <m/>
    <m/>
    <s v="X"/>
    <s v="X"/>
    <s v="X"/>
    <s v="X"/>
    <s v="X"/>
    <s v="X"/>
    <s v="X"/>
    <s v="X"/>
    <s v="X"/>
    <s v="X"/>
    <s v="X"/>
    <s v="X"/>
    <n v="12"/>
    <n v="127825.88"/>
    <n v="127825.88"/>
    <n v="127825.88"/>
    <n v="127825.88"/>
    <n v="127825.88"/>
    <n v="127825.88"/>
    <n v="127825.88"/>
    <n v="127825.88"/>
    <n v="127825.88"/>
    <n v="127825.88"/>
    <n v="127825.88"/>
    <n v="127825.88"/>
    <n v="1533910.5599999996"/>
    <b v="1"/>
  </r>
  <r>
    <n v="12"/>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Décimocuarto sueldo"/>
    <x v="3"/>
    <x v="7"/>
    <n v="714000"/>
    <x v="0"/>
    <s v="NO"/>
    <m/>
    <m/>
    <m/>
    <m/>
    <s v="X"/>
    <m/>
    <m/>
    <m/>
    <m/>
    <m/>
    <m/>
    <m/>
    <m/>
    <m/>
    <m/>
    <m/>
    <s v="X"/>
    <s v="X"/>
    <s v="X"/>
    <s v="X"/>
    <s v="X"/>
    <s v="X"/>
    <s v="X"/>
    <s v="X"/>
    <s v="X"/>
    <s v="X"/>
    <s v="X"/>
    <s v="X"/>
    <n v="12"/>
    <n v="59500"/>
    <n v="59500"/>
    <n v="59500"/>
    <n v="59500"/>
    <n v="59500"/>
    <n v="59500"/>
    <n v="59500"/>
    <n v="59500"/>
    <n v="59500"/>
    <n v="59500"/>
    <n v="59500"/>
    <n v="59500"/>
    <n v="714000"/>
    <b v="1"/>
  </r>
  <r>
    <n v="13"/>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Compensación de transporte"/>
    <x v="3"/>
    <x v="8"/>
    <n v="187080"/>
    <x v="0"/>
    <s v="NO"/>
    <m/>
    <m/>
    <m/>
    <m/>
    <s v="X"/>
    <m/>
    <m/>
    <m/>
    <m/>
    <m/>
    <m/>
    <m/>
    <m/>
    <m/>
    <m/>
    <m/>
    <s v="X"/>
    <s v="X"/>
    <s v="X"/>
    <s v="X"/>
    <s v="X"/>
    <s v="X"/>
    <s v="X"/>
    <s v="X"/>
    <s v="X"/>
    <s v="X"/>
    <s v="X"/>
    <s v="X"/>
    <n v="12"/>
    <n v="15590"/>
    <n v="15590"/>
    <n v="15590"/>
    <n v="15590"/>
    <n v="15590"/>
    <n v="15590"/>
    <n v="15590"/>
    <n v="15590"/>
    <n v="15590"/>
    <n v="15590"/>
    <n v="15590"/>
    <n v="15590"/>
    <n v="187080"/>
    <b v="1"/>
  </r>
  <r>
    <n v="14"/>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Horas extraordinarias y suplementarias"/>
    <x v="3"/>
    <x v="9"/>
    <n v="800000"/>
    <x v="0"/>
    <s v="NO"/>
    <m/>
    <m/>
    <m/>
    <m/>
    <s v="X"/>
    <m/>
    <m/>
    <m/>
    <m/>
    <m/>
    <m/>
    <m/>
    <m/>
    <m/>
    <m/>
    <m/>
    <s v="X"/>
    <s v="X"/>
    <s v="X"/>
    <s v="X"/>
    <s v="X"/>
    <s v="X"/>
    <s v="X"/>
    <s v="X"/>
    <s v="X"/>
    <s v="X"/>
    <s v="X"/>
    <s v="X"/>
    <n v="12"/>
    <n v="66666.666666666672"/>
    <n v="66666.666666666672"/>
    <n v="66666.666666666672"/>
    <n v="66666.666666666672"/>
    <n v="66666.666666666672"/>
    <n v="66666.666666666672"/>
    <n v="66666.666666666672"/>
    <n v="66666.666666666672"/>
    <n v="66666.666666666672"/>
    <n v="66666.666666666672"/>
    <n v="66666.666666666672"/>
    <n v="66666.666666666672"/>
    <n v="799999.99999999988"/>
    <b v="1"/>
  </r>
  <r>
    <n v="15"/>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Aporte patronal"/>
    <x v="3"/>
    <x v="10"/>
    <n v="2145497.0499999998"/>
    <x v="0"/>
    <s v="NO"/>
    <m/>
    <m/>
    <m/>
    <m/>
    <s v="X"/>
    <m/>
    <m/>
    <m/>
    <m/>
    <m/>
    <m/>
    <m/>
    <m/>
    <m/>
    <m/>
    <m/>
    <s v="X"/>
    <s v="X"/>
    <s v="X"/>
    <s v="X"/>
    <s v="X"/>
    <s v="X"/>
    <s v="X"/>
    <s v="X"/>
    <s v="X"/>
    <s v="X"/>
    <s v="X"/>
    <s v="X"/>
    <n v="12"/>
    <n v="178791.42083333331"/>
    <n v="178791.42083333331"/>
    <n v="178791.42083333331"/>
    <n v="178791.42083333331"/>
    <n v="178791.42083333331"/>
    <n v="178791.42083333331"/>
    <n v="178791.42083333331"/>
    <n v="178791.42083333331"/>
    <n v="178791.42083333331"/>
    <n v="178791.42083333331"/>
    <n v="178791.42083333331"/>
    <n v="178791.42083333331"/>
    <n v="2145497.0500000003"/>
    <b v="1"/>
  </r>
  <r>
    <n v="16"/>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Fondos de reserva"/>
    <x v="3"/>
    <x v="11"/>
    <n v="1533297"/>
    <x v="0"/>
    <s v="NO"/>
    <m/>
    <m/>
    <m/>
    <m/>
    <s v="X"/>
    <m/>
    <m/>
    <m/>
    <m/>
    <m/>
    <m/>
    <m/>
    <m/>
    <m/>
    <m/>
    <m/>
    <s v="X"/>
    <s v="X"/>
    <s v="X"/>
    <s v="X"/>
    <s v="X"/>
    <s v="X"/>
    <s v="X"/>
    <s v="X"/>
    <s v="X"/>
    <s v="X"/>
    <s v="X"/>
    <s v="X"/>
    <n v="12"/>
    <n v="127774.75"/>
    <n v="127774.75"/>
    <n v="127774.75"/>
    <n v="127774.75"/>
    <n v="127774.75"/>
    <n v="127774.75"/>
    <n v="127774.75"/>
    <n v="127774.75"/>
    <n v="127774.75"/>
    <n v="127774.75"/>
    <n v="127774.75"/>
    <n v="127774.75"/>
    <n v="1533297"/>
    <b v="1"/>
  </r>
  <r>
    <n v="17"/>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Salarios unificados"/>
    <x v="3"/>
    <x v="12"/>
    <n v="13023937.439999999"/>
    <x v="0"/>
    <s v="NO"/>
    <m/>
    <m/>
    <m/>
    <m/>
    <s v="X"/>
    <m/>
    <m/>
    <m/>
    <m/>
    <m/>
    <m/>
    <m/>
    <m/>
    <m/>
    <m/>
    <m/>
    <s v="X"/>
    <s v="X"/>
    <s v="X"/>
    <s v="X"/>
    <s v="X"/>
    <s v="X"/>
    <s v="X"/>
    <s v="X"/>
    <s v="X"/>
    <s v="X"/>
    <s v="X"/>
    <s v="X"/>
    <n v="12"/>
    <n v="1085328.1199999999"/>
    <n v="1085328.1199999999"/>
    <n v="1085328.1199999999"/>
    <n v="1085328.1199999999"/>
    <n v="1085328.1199999999"/>
    <n v="1085328.1199999999"/>
    <n v="1085328.1199999999"/>
    <n v="1085328.1199999999"/>
    <n v="1085328.1199999999"/>
    <n v="1085328.1199999999"/>
    <n v="1085328.1199999999"/>
    <n v="1085328.1199999999"/>
    <n v="13023937.439999996"/>
    <b v="1"/>
  </r>
  <r>
    <n v="18"/>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Remuneraciones unificadas"/>
    <x v="3"/>
    <x v="13"/>
    <n v="3385320"/>
    <x v="0"/>
    <s v="NO"/>
    <m/>
    <m/>
    <m/>
    <m/>
    <s v="X"/>
    <m/>
    <m/>
    <m/>
    <m/>
    <m/>
    <m/>
    <m/>
    <m/>
    <m/>
    <m/>
    <m/>
    <s v="X"/>
    <s v="X"/>
    <s v="X"/>
    <s v="X"/>
    <s v="X"/>
    <s v="X"/>
    <s v="X"/>
    <s v="X"/>
    <s v="X"/>
    <s v="X"/>
    <s v="X"/>
    <s v="X"/>
    <n v="12"/>
    <n v="282110"/>
    <n v="282110"/>
    <n v="282110"/>
    <n v="282110"/>
    <n v="282110"/>
    <n v="282110"/>
    <n v="282110"/>
    <n v="282110"/>
    <n v="282110"/>
    <n v="282110"/>
    <n v="282110"/>
    <n v="282110"/>
    <n v="3385320"/>
    <b v="1"/>
  </r>
  <r>
    <n v="19"/>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Cargas familiares"/>
    <x v="3"/>
    <x v="14"/>
    <n v="15312.000000000002"/>
    <x v="0"/>
    <s v="NO"/>
    <m/>
    <m/>
    <m/>
    <m/>
    <s v="X"/>
    <m/>
    <m/>
    <m/>
    <m/>
    <m/>
    <m/>
    <m/>
    <m/>
    <m/>
    <m/>
    <m/>
    <s v="X"/>
    <s v="X"/>
    <s v="X"/>
    <s v="X"/>
    <s v="X"/>
    <s v="X"/>
    <s v="X"/>
    <s v="X"/>
    <s v="X"/>
    <s v="X"/>
    <s v="X"/>
    <s v="X"/>
    <n v="12"/>
    <n v="1276.0000000000002"/>
    <n v="1276.0000000000002"/>
    <n v="1276.0000000000002"/>
    <n v="1276.0000000000002"/>
    <n v="1276.0000000000002"/>
    <n v="1276.0000000000002"/>
    <n v="1276.0000000000002"/>
    <n v="1276.0000000000002"/>
    <n v="1276.0000000000002"/>
    <n v="1276.0000000000002"/>
    <n v="1276.0000000000002"/>
    <n v="1276.0000000000002"/>
    <n v="15312.000000000002"/>
    <b v="1"/>
  </r>
  <r>
    <n v="20"/>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Subsidio de antigüedad"/>
    <x v="3"/>
    <x v="15"/>
    <n v="331910.80050000153"/>
    <x v="0"/>
    <s v="NO"/>
    <m/>
    <m/>
    <m/>
    <m/>
    <s v="X"/>
    <m/>
    <m/>
    <m/>
    <m/>
    <m/>
    <m/>
    <m/>
    <m/>
    <m/>
    <m/>
    <m/>
    <s v="X"/>
    <s v="X"/>
    <s v="X"/>
    <s v="X"/>
    <s v="X"/>
    <s v="X"/>
    <s v="X"/>
    <s v="X"/>
    <s v="X"/>
    <s v="X"/>
    <s v="X"/>
    <s v="X"/>
    <n v="12"/>
    <n v="27659.233375000127"/>
    <n v="27659.233375000127"/>
    <n v="27659.233375000127"/>
    <n v="27659.233375000127"/>
    <n v="27659.233375000127"/>
    <n v="27659.233375000127"/>
    <n v="27659.233375000127"/>
    <n v="27659.233375000127"/>
    <n v="27659.233375000127"/>
    <n v="27659.233375000127"/>
    <n v="27659.233375000127"/>
    <n v="27659.233375000127"/>
    <n v="331910.80050000153"/>
    <b v="1"/>
  </r>
  <r>
    <n v="21"/>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Alimentación de empleados - refrigerios"/>
    <x v="3"/>
    <x v="16"/>
    <n v="1500000"/>
    <x v="0"/>
    <s v="NO"/>
    <m/>
    <m/>
    <m/>
    <m/>
    <s v="X"/>
    <m/>
    <m/>
    <m/>
    <m/>
    <m/>
    <m/>
    <m/>
    <m/>
    <m/>
    <m/>
    <m/>
    <s v="X"/>
    <s v="X"/>
    <s v="X"/>
    <s v="X"/>
    <s v="X"/>
    <s v="X"/>
    <s v="X"/>
    <s v="X"/>
    <s v="X"/>
    <s v="X"/>
    <s v="X"/>
    <s v="X"/>
    <n v="12"/>
    <n v="125000"/>
    <n v="125000"/>
    <n v="125000"/>
    <n v="125000"/>
    <n v="125000"/>
    <n v="125000"/>
    <n v="125000"/>
    <n v="125000"/>
    <n v="125000"/>
    <n v="125000"/>
    <n v="125000"/>
    <n v="125000"/>
    <n v="1500000"/>
    <b v="1"/>
  </r>
  <r>
    <n v="22"/>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Subrogación"/>
    <x v="3"/>
    <x v="17"/>
    <n v="168540"/>
    <x v="0"/>
    <s v="NO"/>
    <m/>
    <m/>
    <m/>
    <m/>
    <s v="X"/>
    <m/>
    <m/>
    <m/>
    <m/>
    <m/>
    <m/>
    <m/>
    <m/>
    <m/>
    <m/>
    <m/>
    <s v="X"/>
    <s v="X"/>
    <s v="X"/>
    <s v="X"/>
    <s v="X"/>
    <s v="X"/>
    <s v="X"/>
    <s v="X"/>
    <s v="X"/>
    <s v="X"/>
    <s v="X"/>
    <s v="X"/>
    <n v="12"/>
    <n v="14045"/>
    <n v="14045"/>
    <n v="14045"/>
    <n v="14045"/>
    <n v="14045"/>
    <n v="14045"/>
    <n v="14045"/>
    <n v="14045"/>
    <n v="14045"/>
    <n v="14045"/>
    <n v="14045"/>
    <n v="14045"/>
    <n v="168540"/>
    <b v="1"/>
  </r>
  <r>
    <n v="23"/>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Encargos"/>
    <x v="3"/>
    <x v="18"/>
    <n v="168540"/>
    <x v="0"/>
    <s v="NO"/>
    <m/>
    <m/>
    <m/>
    <m/>
    <s v="X"/>
    <m/>
    <m/>
    <m/>
    <m/>
    <m/>
    <m/>
    <m/>
    <m/>
    <m/>
    <m/>
    <m/>
    <s v="X"/>
    <s v="X"/>
    <s v="X"/>
    <s v="X"/>
    <s v="X"/>
    <s v="X"/>
    <s v="X"/>
    <s v="X"/>
    <s v="X"/>
    <s v="X"/>
    <s v="X"/>
    <s v="X"/>
    <n v="12"/>
    <n v="14045"/>
    <n v="14045"/>
    <n v="14045"/>
    <n v="14045"/>
    <n v="14045"/>
    <n v="14045"/>
    <n v="14045"/>
    <n v="14045"/>
    <n v="14045"/>
    <n v="14045"/>
    <n v="14045"/>
    <n v="14045"/>
    <n v="168540"/>
    <b v="1"/>
  </r>
  <r>
    <n v="24"/>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6"/>
    <s v="Administración y medicamentos del dispensario médico"/>
    <x v="1"/>
    <x v="19"/>
    <n v="7280.3360000000002"/>
    <x v="0"/>
    <s v="SI"/>
    <m/>
    <m/>
    <m/>
    <m/>
    <m/>
    <m/>
    <m/>
    <m/>
    <m/>
    <m/>
    <m/>
    <m/>
    <m/>
    <m/>
    <m/>
    <m/>
    <s v="X"/>
    <s v="X"/>
    <s v="X"/>
    <s v="X"/>
    <s v="X"/>
    <s v="X"/>
    <s v="X"/>
    <s v="X"/>
    <s v="X"/>
    <s v="X"/>
    <s v="X"/>
    <s v="X"/>
    <n v="12"/>
    <n v="606.69466666666665"/>
    <n v="606.69466666666665"/>
    <n v="606.69466666666665"/>
    <n v="606.69466666666665"/>
    <n v="606.69466666666665"/>
    <n v="606.69466666666665"/>
    <n v="606.69466666666665"/>
    <n v="606.69466666666665"/>
    <n v="606.69466666666665"/>
    <n v="606.69466666666665"/>
    <n v="606.69466666666665"/>
    <n v="606.69466666666665"/>
    <n v="7280.3359999999984"/>
    <b v="1"/>
  </r>
  <r>
    <n v="25"/>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6"/>
    <s v="Adquisición de insumos para atención médica del personal de la Empresa"/>
    <x v="1"/>
    <x v="20"/>
    <n v="299649.61600000004"/>
    <x v="0"/>
    <s v="SI"/>
    <m/>
    <s v="Subasta Inversa Electrónica "/>
    <s v="BIEN"/>
    <s v="MAYO"/>
    <m/>
    <m/>
    <s v="X"/>
    <m/>
    <m/>
    <m/>
    <m/>
    <m/>
    <m/>
    <m/>
    <m/>
    <m/>
    <m/>
    <m/>
    <m/>
    <m/>
    <m/>
    <m/>
    <m/>
    <m/>
    <s v="X"/>
    <m/>
    <m/>
    <m/>
    <n v="1"/>
    <n v="0"/>
    <n v="0"/>
    <n v="0"/>
    <n v="0"/>
    <n v="0"/>
    <n v="0"/>
    <n v="0"/>
    <n v="0"/>
    <n v="299649.61600000004"/>
    <n v="0"/>
    <n v="0"/>
    <n v="0"/>
    <n v="299649.61600000004"/>
    <b v="1"/>
  </r>
  <r>
    <n v="26"/>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5"/>
    <s v="Jubilación patronal"/>
    <x v="3"/>
    <x v="21"/>
    <n v="551315.77228529495"/>
    <x v="0"/>
    <s v="NO"/>
    <m/>
    <m/>
    <m/>
    <m/>
    <s v="X"/>
    <m/>
    <m/>
    <m/>
    <m/>
    <m/>
    <m/>
    <m/>
    <m/>
    <m/>
    <m/>
    <m/>
    <s v="X"/>
    <s v="X"/>
    <s v="X"/>
    <s v="X"/>
    <s v="X"/>
    <s v="X"/>
    <s v="X"/>
    <s v="X"/>
    <s v="X"/>
    <s v="X"/>
    <s v="X"/>
    <s v="X"/>
    <n v="12"/>
    <n v="45942.981023774577"/>
    <n v="45942.981023774577"/>
    <n v="45942.981023774577"/>
    <n v="45942.981023774577"/>
    <n v="45942.981023774577"/>
    <n v="45942.981023774577"/>
    <n v="45942.981023774577"/>
    <n v="45942.981023774577"/>
    <n v="45942.981023774577"/>
    <n v="45942.981023774577"/>
    <n v="45942.981023774577"/>
    <n v="45942.981023774577"/>
    <n v="551315.77228529507"/>
    <b v="1"/>
  </r>
  <r>
    <n v="27"/>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7"/>
    <s v="Servicio de guardería"/>
    <x v="1"/>
    <x v="22"/>
    <n v="49397.600000000006"/>
    <x v="0"/>
    <s v="NO"/>
    <m/>
    <m/>
    <m/>
    <m/>
    <s v="X"/>
    <m/>
    <m/>
    <m/>
    <m/>
    <m/>
    <m/>
    <m/>
    <m/>
    <m/>
    <m/>
    <m/>
    <s v="X"/>
    <s v="X"/>
    <s v="X"/>
    <s v="X"/>
    <s v="X"/>
    <s v="X"/>
    <s v="X"/>
    <s v="X"/>
    <s v="X"/>
    <s v="X"/>
    <s v="X"/>
    <s v="X"/>
    <n v="12"/>
    <n v="4116.4666666666672"/>
    <n v="4116.4666666666672"/>
    <n v="4116.4666666666672"/>
    <n v="4116.4666666666672"/>
    <n v="4116.4666666666672"/>
    <n v="4116.4666666666672"/>
    <n v="4116.4666666666672"/>
    <n v="4116.4666666666672"/>
    <n v="4116.4666666666672"/>
    <n v="4116.4666666666672"/>
    <n v="4116.4666666666672"/>
    <n v="4116.4666666666672"/>
    <n v="49397.600000000006"/>
    <b v="1"/>
  </r>
  <r>
    <n v="28"/>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7"/>
    <s v="Servicio de transporte 2022"/>
    <x v="1"/>
    <x v="23"/>
    <n v="712440"/>
    <x v="0"/>
    <s v="NO"/>
    <m/>
    <m/>
    <m/>
    <m/>
    <s v="X"/>
    <m/>
    <m/>
    <m/>
    <m/>
    <m/>
    <m/>
    <m/>
    <m/>
    <m/>
    <m/>
    <m/>
    <s v="X"/>
    <s v="X"/>
    <s v="X"/>
    <s v="X"/>
    <s v="X"/>
    <s v="X"/>
    <s v="X"/>
    <s v="X"/>
    <s v="X"/>
    <s v="X"/>
    <s v="X"/>
    <s v="X"/>
    <n v="12"/>
    <n v="59370"/>
    <n v="59370"/>
    <n v="59370"/>
    <n v="59370"/>
    <n v="59370"/>
    <n v="59370"/>
    <n v="59370"/>
    <n v="59370"/>
    <n v="59370"/>
    <n v="59370"/>
    <n v="59370"/>
    <n v="59370"/>
    <n v="712440"/>
    <b v="1"/>
  </r>
  <r>
    <n v="29"/>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Adquisición de prendas de protección personal"/>
    <x v="1"/>
    <x v="24"/>
    <n v="312709.29760000011"/>
    <x v="0"/>
    <s v="SI"/>
    <n v="282500033"/>
    <s v="Subasta Inversa Electrónica "/>
    <s v="BIEN"/>
    <s v="MAYO"/>
    <m/>
    <m/>
    <s v="X"/>
    <m/>
    <m/>
    <m/>
    <m/>
    <m/>
    <m/>
    <m/>
    <m/>
    <m/>
    <m/>
    <m/>
    <m/>
    <m/>
    <m/>
    <m/>
    <m/>
    <s v="X"/>
    <m/>
    <m/>
    <m/>
    <m/>
    <n v="1"/>
    <n v="0"/>
    <n v="0"/>
    <n v="0"/>
    <n v="0"/>
    <n v="0"/>
    <n v="0"/>
    <n v="0"/>
    <n v="312709.29760000011"/>
    <n v="0"/>
    <n v="0"/>
    <n v="0"/>
    <n v="0"/>
    <n v="312709.29760000011"/>
    <b v="1"/>
  </r>
  <r>
    <n v="30"/>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7"/>
    <s v="Uniformes del personal LOEP"/>
    <x v="1"/>
    <x v="24"/>
    <n v="40000"/>
    <x v="0"/>
    <s v="SI"/>
    <m/>
    <s v="Subasta Inversa Electrónica "/>
    <s v="BIEN"/>
    <s v="JUNIO"/>
    <m/>
    <m/>
    <m/>
    <s v="X"/>
    <m/>
    <m/>
    <m/>
    <m/>
    <m/>
    <m/>
    <m/>
    <m/>
    <m/>
    <m/>
    <m/>
    <m/>
    <m/>
    <m/>
    <m/>
    <m/>
    <s v="X"/>
    <m/>
    <m/>
    <m/>
    <n v="1"/>
    <n v="0"/>
    <n v="0"/>
    <n v="0"/>
    <n v="0"/>
    <n v="0"/>
    <n v="0"/>
    <n v="0"/>
    <n v="0"/>
    <n v="40000"/>
    <n v="0"/>
    <n v="0"/>
    <n v="0"/>
    <n v="40000"/>
    <b v="1"/>
  </r>
  <r>
    <n v="31"/>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Servicio de medición cuantitativa de factores de riesgo (a través de instrumentos de medición)"/>
    <x v="1"/>
    <x v="25"/>
    <n v="33600"/>
    <x v="0"/>
    <s v="SI"/>
    <m/>
    <s v="Subasta Inversa Electrónica "/>
    <s v="SERVICIO"/>
    <s v="ENERO"/>
    <s v="X"/>
    <m/>
    <m/>
    <m/>
    <m/>
    <m/>
    <m/>
    <m/>
    <m/>
    <m/>
    <m/>
    <m/>
    <s v="X"/>
    <s v="X"/>
    <s v="X"/>
    <s v="X"/>
    <s v="X"/>
    <s v="X"/>
    <s v="X"/>
    <s v="X"/>
    <s v="X"/>
    <s v="X"/>
    <s v="X"/>
    <s v="X"/>
    <n v="12"/>
    <n v="2800"/>
    <n v="2800"/>
    <n v="2800"/>
    <n v="2800"/>
    <n v="2800"/>
    <n v="2800"/>
    <n v="2800"/>
    <n v="2800"/>
    <n v="2800"/>
    <n v="2800"/>
    <n v="2800"/>
    <n v="2800"/>
    <n v="33600"/>
    <b v="1"/>
  </r>
  <r>
    <n v="32"/>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Adquisición de escaleras especiales con punto de anclaje para medición de diésel sobre tanqueros de combustible (Río Coca, Labrador, Recreo, Guamaní, Quitumbe)"/>
    <x v="4"/>
    <x v="26"/>
    <n v="200000"/>
    <x v="0"/>
    <s v="SI"/>
    <m/>
    <s v="Subasta Inversa Electrónica "/>
    <s v="BIEN"/>
    <s v="JUNIO"/>
    <m/>
    <m/>
    <m/>
    <s v="X"/>
    <m/>
    <m/>
    <m/>
    <m/>
    <m/>
    <m/>
    <m/>
    <m/>
    <m/>
    <m/>
    <m/>
    <m/>
    <m/>
    <m/>
    <m/>
    <m/>
    <s v="X"/>
    <m/>
    <m/>
    <m/>
    <n v="1"/>
    <n v="0"/>
    <n v="0"/>
    <n v="0"/>
    <n v="0"/>
    <n v="0"/>
    <n v="0"/>
    <n v="0"/>
    <n v="0"/>
    <n v="200000"/>
    <n v="0"/>
    <n v="0"/>
    <n v="0"/>
    <n v="200000"/>
    <b v="1"/>
  </r>
  <r>
    <n v="33"/>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Mantenimiento y recarga de extintores 2022"/>
    <x v="1"/>
    <x v="27"/>
    <n v="11898.460000000001"/>
    <x v="0"/>
    <s v="SI"/>
    <m/>
    <s v="Subasta Inversa Electrónica "/>
    <s v="SERVICIO"/>
    <s v="ENERO"/>
    <s v="X"/>
    <m/>
    <m/>
    <m/>
    <m/>
    <m/>
    <m/>
    <m/>
    <m/>
    <m/>
    <m/>
    <m/>
    <m/>
    <m/>
    <m/>
    <s v="X"/>
    <m/>
    <m/>
    <m/>
    <m/>
    <m/>
    <m/>
    <m/>
    <m/>
    <n v="1"/>
    <n v="0"/>
    <n v="0"/>
    <n v="0"/>
    <n v="11898.460000000001"/>
    <n v="0"/>
    <n v="0"/>
    <n v="0"/>
    <n v="0"/>
    <n v="0"/>
    <n v="0"/>
    <n v="0"/>
    <n v="0"/>
    <n v="11898.460000000001"/>
    <b v="1"/>
  </r>
  <r>
    <n v="34"/>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Adquisición e instalación de extractores de gases en Taller Chiriyacu y Taller Río Coca y dotación de 10 mangueras para extractores para renovación "/>
    <x v="4"/>
    <x v="26"/>
    <n v="70000"/>
    <x v="0"/>
    <s v="SI"/>
    <m/>
    <s v="Subasta Inversa Electrónica "/>
    <s v="BIEN"/>
    <s v="MAYO"/>
    <m/>
    <m/>
    <s v="X"/>
    <m/>
    <m/>
    <m/>
    <m/>
    <m/>
    <m/>
    <m/>
    <m/>
    <m/>
    <m/>
    <m/>
    <m/>
    <m/>
    <m/>
    <m/>
    <m/>
    <m/>
    <s v="X"/>
    <m/>
    <m/>
    <m/>
    <n v="1"/>
    <n v="0"/>
    <n v="0"/>
    <n v="0"/>
    <n v="0"/>
    <n v="0"/>
    <n v="0"/>
    <n v="0"/>
    <n v="0"/>
    <n v="70000"/>
    <n v="0"/>
    <n v="0"/>
    <n v="0"/>
    <n v="70000"/>
    <b v="1"/>
  </r>
  <r>
    <n v="35"/>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Implementación de líneas de vida en hangar de Talleres Recreo, Chiriyacu y Río Coca"/>
    <x v="1"/>
    <x v="28"/>
    <n v="58500"/>
    <x v="0"/>
    <s v="SI"/>
    <m/>
    <s v="Subasta Inversa Electrónica "/>
    <s v="BIEN"/>
    <s v="MARZO"/>
    <s v="X"/>
    <m/>
    <m/>
    <m/>
    <m/>
    <m/>
    <m/>
    <m/>
    <m/>
    <m/>
    <m/>
    <m/>
    <m/>
    <m/>
    <m/>
    <m/>
    <m/>
    <m/>
    <s v="X"/>
    <m/>
    <m/>
    <m/>
    <m/>
    <m/>
    <n v="1"/>
    <n v="0"/>
    <n v="0"/>
    <n v="0"/>
    <n v="0"/>
    <n v="0"/>
    <n v="0"/>
    <n v="58500"/>
    <n v="0"/>
    <n v="0"/>
    <n v="0"/>
    <n v="0"/>
    <n v="0"/>
    <n v="58500"/>
    <b v="1"/>
  </r>
  <r>
    <n v="36"/>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Adquisición de sillas ergonómicas para cabinas de recaudo"/>
    <x v="1"/>
    <x v="29"/>
    <n v="19432"/>
    <x v="0"/>
    <s v="SI"/>
    <m/>
    <s v="Subasta Inversa Electrónica "/>
    <s v="BIEN"/>
    <s v="MAYO"/>
    <m/>
    <m/>
    <s v="X"/>
    <m/>
    <m/>
    <m/>
    <m/>
    <m/>
    <m/>
    <m/>
    <m/>
    <m/>
    <m/>
    <m/>
    <m/>
    <m/>
    <m/>
    <m/>
    <m/>
    <s v="X"/>
    <m/>
    <m/>
    <m/>
    <m/>
    <n v="1"/>
    <n v="0"/>
    <n v="0"/>
    <n v="0"/>
    <n v="0"/>
    <n v="0"/>
    <n v="0"/>
    <n v="0"/>
    <n v="19432"/>
    <n v="0"/>
    <n v="0"/>
    <n v="0"/>
    <n v="0"/>
    <n v="19432"/>
    <b v="1"/>
  </r>
  <r>
    <n v="37"/>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Adquisición de polarizado para cabinas"/>
    <x v="1"/>
    <x v="30"/>
    <n v="1523.2000000000003"/>
    <x v="0"/>
    <s v="SI"/>
    <m/>
    <s v="ínfima Cuantía "/>
    <s v="BIEN"/>
    <s v="JULIO"/>
    <m/>
    <m/>
    <m/>
    <m/>
    <s v="X"/>
    <m/>
    <m/>
    <m/>
    <m/>
    <m/>
    <m/>
    <m/>
    <m/>
    <m/>
    <m/>
    <m/>
    <m/>
    <m/>
    <m/>
    <s v="X"/>
    <m/>
    <m/>
    <m/>
    <m/>
    <n v="1"/>
    <n v="0"/>
    <n v="0"/>
    <n v="0"/>
    <n v="0"/>
    <n v="0"/>
    <n v="0"/>
    <n v="0"/>
    <n v="1523.2000000000003"/>
    <n v="0"/>
    <n v="0"/>
    <n v="0"/>
    <n v="0"/>
    <n v="1523.2000000000003"/>
    <b v="1"/>
  </r>
  <r>
    <n v="38"/>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Adquisición de implementos para prevención de riesgos para servidores de la EPMTPQ"/>
    <x v="1"/>
    <x v="24"/>
    <n v="89579"/>
    <x v="0"/>
    <s v="SI"/>
    <m/>
    <s v="Subasta Inversa Electrónica "/>
    <s v="BIEN"/>
    <s v="JUNIO"/>
    <m/>
    <m/>
    <m/>
    <s v="X"/>
    <m/>
    <m/>
    <m/>
    <m/>
    <m/>
    <m/>
    <m/>
    <m/>
    <m/>
    <m/>
    <m/>
    <m/>
    <m/>
    <m/>
    <m/>
    <m/>
    <s v="X"/>
    <m/>
    <m/>
    <m/>
    <n v="1"/>
    <n v="0"/>
    <n v="0"/>
    <n v="0"/>
    <n v="0"/>
    <n v="0"/>
    <n v="0"/>
    <n v="0"/>
    <n v="0"/>
    <n v="89579"/>
    <n v="0"/>
    <n v="0"/>
    <n v="0"/>
    <n v="89579"/>
    <b v="1"/>
  </r>
  <r>
    <n v="39"/>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Adquisición de implementos para prevención de riesgos para servidores de la EPMTPQ"/>
    <x v="1"/>
    <x v="30"/>
    <n v="5152"/>
    <x v="0"/>
    <s v="SI"/>
    <m/>
    <s v="ínfima Cuantía "/>
    <s v="BIEN"/>
    <s v="JUNIO"/>
    <m/>
    <m/>
    <m/>
    <s v="X"/>
    <m/>
    <m/>
    <m/>
    <m/>
    <m/>
    <m/>
    <m/>
    <m/>
    <m/>
    <m/>
    <m/>
    <m/>
    <m/>
    <m/>
    <m/>
    <m/>
    <s v="X"/>
    <m/>
    <m/>
    <m/>
    <n v="1"/>
    <n v="0"/>
    <n v="0"/>
    <n v="0"/>
    <n v="0"/>
    <n v="0"/>
    <n v="0"/>
    <n v="0"/>
    <n v="0"/>
    <n v="5152"/>
    <n v="0"/>
    <n v="0"/>
    <n v="0"/>
    <n v="5152"/>
    <b v="1"/>
  </r>
  <r>
    <n v="40"/>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Adquisición de vestimenta para prevención de riesgos para servidores de la EPMTPQ"/>
    <x v="1"/>
    <x v="24"/>
    <n v="59179.679999999993"/>
    <x v="0"/>
    <s v="SI"/>
    <m/>
    <s v="Subasta Inversa Electrónica "/>
    <s v="BIEN"/>
    <s v="ABRIL"/>
    <m/>
    <s v="X"/>
    <m/>
    <m/>
    <m/>
    <m/>
    <m/>
    <m/>
    <m/>
    <m/>
    <m/>
    <m/>
    <m/>
    <m/>
    <m/>
    <m/>
    <m/>
    <m/>
    <s v="X"/>
    <m/>
    <m/>
    <m/>
    <m/>
    <m/>
    <n v="1"/>
    <n v="0"/>
    <n v="0"/>
    <n v="0"/>
    <n v="0"/>
    <n v="0"/>
    <n v="0"/>
    <n v="59179.679999999993"/>
    <n v="0"/>
    <n v="0"/>
    <n v="0"/>
    <n v="0"/>
    <n v="0"/>
    <n v="59179.679999999993"/>
    <b v="1"/>
  </r>
  <r>
    <n v="41"/>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1"/>
    <x v="1"/>
    <s v="Adquisición de equipos de protección personal por Catálogo Electrónico"/>
    <x v="1"/>
    <x v="24"/>
    <n v="82104.960000000006"/>
    <x v="0"/>
    <s v="SI"/>
    <m/>
    <s v="Catálogo Electrónico"/>
    <s v="BIEN"/>
    <s v="JUNIO"/>
    <m/>
    <m/>
    <m/>
    <s v="X"/>
    <m/>
    <m/>
    <m/>
    <m/>
    <m/>
    <m/>
    <m/>
    <m/>
    <m/>
    <m/>
    <m/>
    <m/>
    <m/>
    <m/>
    <s v="X"/>
    <m/>
    <m/>
    <m/>
    <m/>
    <m/>
    <n v="1"/>
    <n v="0"/>
    <n v="0"/>
    <n v="0"/>
    <n v="0"/>
    <n v="0"/>
    <n v="0"/>
    <n v="82104.960000000006"/>
    <n v="0"/>
    <n v="0"/>
    <n v="0"/>
    <n v="0"/>
    <n v="0"/>
    <n v="82104.960000000006"/>
    <b v="1"/>
  </r>
  <r>
    <n v="42"/>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Servicios Básicos - Agua Potable"/>
    <x v="1"/>
    <x v="31"/>
    <n v="65000"/>
    <x v="0"/>
    <s v="NO"/>
    <m/>
    <m/>
    <m/>
    <m/>
    <s v="X"/>
    <m/>
    <m/>
    <m/>
    <m/>
    <m/>
    <m/>
    <m/>
    <m/>
    <m/>
    <m/>
    <m/>
    <s v="X"/>
    <s v="X"/>
    <s v="X"/>
    <s v="X"/>
    <s v="X"/>
    <s v="X"/>
    <s v="X"/>
    <s v="X"/>
    <s v="X"/>
    <s v="X"/>
    <s v="X"/>
    <s v="X"/>
    <n v="12"/>
    <n v="5416.666666666667"/>
    <n v="5416.666666666667"/>
    <n v="5416.666666666667"/>
    <n v="5416.666666666667"/>
    <n v="5416.666666666667"/>
    <n v="5416.666666666667"/>
    <n v="5416.666666666667"/>
    <n v="5416.666666666667"/>
    <n v="5416.666666666667"/>
    <n v="5416.666666666667"/>
    <n v="5416.666666666667"/>
    <n v="5416.666666666667"/>
    <n v="64999.999999999993"/>
    <b v="1"/>
  </r>
  <r>
    <n v="43"/>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Servicio de rastreo satelital y GPS para los vehículos del pool vehicular liviano"/>
    <x v="1"/>
    <x v="32"/>
    <n v="6600"/>
    <x v="0"/>
    <s v="SI"/>
    <m/>
    <s v="ínfima Cuantía "/>
    <s v="SERVICIO"/>
    <s v="ENERO"/>
    <s v="X"/>
    <m/>
    <m/>
    <m/>
    <m/>
    <m/>
    <m/>
    <m/>
    <m/>
    <m/>
    <m/>
    <m/>
    <m/>
    <s v="X"/>
    <s v="X"/>
    <s v="X"/>
    <s v="X"/>
    <s v="X"/>
    <s v="X"/>
    <s v="X"/>
    <s v="X"/>
    <s v="X"/>
    <s v="X"/>
    <s v="X"/>
    <n v="11"/>
    <n v="0"/>
    <n v="600"/>
    <n v="600"/>
    <n v="600"/>
    <n v="600"/>
    <n v="600"/>
    <n v="600"/>
    <n v="600"/>
    <n v="600"/>
    <n v="600"/>
    <n v="600"/>
    <n v="600"/>
    <n v="6600"/>
    <b v="1"/>
  </r>
  <r>
    <n v="44"/>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Servicios básicos - Radiofrecuencias"/>
    <x v="1"/>
    <x v="32"/>
    <n v="2400"/>
    <x v="0"/>
    <s v="NO"/>
    <m/>
    <m/>
    <m/>
    <m/>
    <s v="X"/>
    <m/>
    <m/>
    <m/>
    <m/>
    <m/>
    <m/>
    <m/>
    <m/>
    <m/>
    <m/>
    <m/>
    <s v="X"/>
    <s v="X"/>
    <s v="X"/>
    <s v="X"/>
    <s v="X"/>
    <s v="X"/>
    <s v="X"/>
    <s v="X"/>
    <s v="X"/>
    <s v="X"/>
    <s v="X"/>
    <s v="X"/>
    <n v="12"/>
    <n v="200"/>
    <n v="200"/>
    <n v="200"/>
    <n v="200"/>
    <n v="200"/>
    <n v="200"/>
    <n v="200"/>
    <n v="200"/>
    <n v="200"/>
    <n v="200"/>
    <n v="200"/>
    <n v="200"/>
    <n v="2400"/>
    <b v="1"/>
  </r>
  <r>
    <n v="45"/>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Servicios Básicos - Telefonía Fija"/>
    <x v="1"/>
    <x v="32"/>
    <n v="4200"/>
    <x v="0"/>
    <s v="NO"/>
    <m/>
    <m/>
    <m/>
    <m/>
    <s v="X"/>
    <m/>
    <m/>
    <m/>
    <m/>
    <m/>
    <m/>
    <m/>
    <m/>
    <m/>
    <m/>
    <m/>
    <s v="X"/>
    <s v="X"/>
    <s v="X"/>
    <s v="X"/>
    <s v="X"/>
    <s v="X"/>
    <s v="X"/>
    <s v="X"/>
    <s v="X"/>
    <s v="X"/>
    <s v="X"/>
    <s v="X"/>
    <n v="12"/>
    <n v="350"/>
    <n v="350"/>
    <n v="350"/>
    <n v="350"/>
    <n v="350"/>
    <n v="350"/>
    <n v="350"/>
    <n v="350"/>
    <n v="350"/>
    <n v="350"/>
    <n v="350"/>
    <n v="350"/>
    <n v="4200"/>
    <b v="1"/>
  </r>
  <r>
    <n v="46"/>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Elaboración formularios pre impresos"/>
    <x v="1"/>
    <x v="33"/>
    <n v="25000"/>
    <x v="0"/>
    <s v="SI"/>
    <n v="3259000019"/>
    <s v="Subasta Inversa Electrónica "/>
    <s v="BIEN"/>
    <s v="JUNIO"/>
    <m/>
    <m/>
    <m/>
    <s v="X"/>
    <m/>
    <m/>
    <m/>
    <m/>
    <m/>
    <m/>
    <m/>
    <m/>
    <m/>
    <m/>
    <m/>
    <m/>
    <m/>
    <m/>
    <m/>
    <m/>
    <s v="X"/>
    <m/>
    <m/>
    <m/>
    <n v="1"/>
    <n v="0"/>
    <n v="0"/>
    <n v="0"/>
    <n v="0"/>
    <n v="0"/>
    <n v="0"/>
    <n v="0"/>
    <n v="0"/>
    <n v="25000"/>
    <n v="0"/>
    <n v="0"/>
    <n v="0"/>
    <n v="25000"/>
    <b v="1"/>
  </r>
  <r>
    <n v="47"/>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Contratación del servicio para la provisión de gasolina para el pool liviano"/>
    <x v="1"/>
    <x v="34"/>
    <n v="6600"/>
    <x v="0"/>
    <s v="SI"/>
    <n v="612910013"/>
    <s v="ínfima Cuantía "/>
    <s v="SERVICIO"/>
    <s v="ENERO"/>
    <s v="X"/>
    <m/>
    <m/>
    <m/>
    <m/>
    <m/>
    <m/>
    <m/>
    <m/>
    <m/>
    <m/>
    <m/>
    <m/>
    <s v="X"/>
    <s v="X"/>
    <s v="X"/>
    <s v="X"/>
    <s v="X"/>
    <s v="X"/>
    <s v="X"/>
    <s v="X"/>
    <s v="X"/>
    <s v="X"/>
    <s v="X"/>
    <n v="11"/>
    <n v="0"/>
    <n v="600"/>
    <n v="600"/>
    <n v="600"/>
    <n v="600"/>
    <n v="600"/>
    <n v="600"/>
    <n v="600"/>
    <n v="600"/>
    <n v="600"/>
    <n v="600"/>
    <n v="600"/>
    <n v="6600"/>
    <b v="1"/>
  </r>
  <r>
    <n v="48"/>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Adquisición de materiales de oficina (Tonners, insumos de impresión)"/>
    <x v="1"/>
    <x v="35"/>
    <n v="66964.281428571427"/>
    <x v="0"/>
    <s v="SI"/>
    <n v="38912013307"/>
    <s v="Subasta Inversa Electrónica "/>
    <s v="BIEN"/>
    <s v="MAYO"/>
    <m/>
    <m/>
    <s v="X"/>
    <m/>
    <m/>
    <m/>
    <m/>
    <m/>
    <m/>
    <m/>
    <m/>
    <m/>
    <m/>
    <m/>
    <m/>
    <m/>
    <m/>
    <m/>
    <m/>
    <s v="X"/>
    <m/>
    <m/>
    <m/>
    <m/>
    <n v="1"/>
    <n v="0"/>
    <n v="0"/>
    <n v="0"/>
    <n v="0"/>
    <n v="0"/>
    <n v="0"/>
    <n v="0"/>
    <n v="66964.281428571427"/>
    <n v="0"/>
    <n v="0"/>
    <n v="0"/>
    <n v="0"/>
    <n v="66964.281428571427"/>
    <b v="1"/>
  </r>
  <r>
    <n v="49"/>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Adquisición materiales de oficina"/>
    <x v="1"/>
    <x v="35"/>
    <n v="16800.143800000002"/>
    <x v="0"/>
    <s v="SI"/>
    <n v="321290418"/>
    <s v="Catálogo Electrónico"/>
    <s v="BIEN"/>
    <s v="MARZO"/>
    <s v="X"/>
    <m/>
    <m/>
    <m/>
    <m/>
    <m/>
    <m/>
    <m/>
    <m/>
    <m/>
    <m/>
    <m/>
    <m/>
    <m/>
    <m/>
    <s v="X"/>
    <m/>
    <m/>
    <m/>
    <m/>
    <m/>
    <m/>
    <m/>
    <m/>
    <n v="1"/>
    <n v="0"/>
    <n v="0"/>
    <n v="0"/>
    <n v="16800.143800000002"/>
    <n v="0"/>
    <n v="0"/>
    <n v="0"/>
    <n v="0"/>
    <n v="0"/>
    <n v="0"/>
    <n v="0"/>
    <n v="0"/>
    <n v="16800.143800000002"/>
    <b v="1"/>
  </r>
  <r>
    <n v="50"/>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Adquisición materiales de oficina fuera de catálogo"/>
    <x v="1"/>
    <x v="35"/>
    <n v="2215"/>
    <x v="0"/>
    <s v="SI"/>
    <n v="321290418"/>
    <s v="ínfima Cuantía "/>
    <s v="BIEN"/>
    <s v="MARZO"/>
    <s v="X"/>
    <m/>
    <m/>
    <m/>
    <m/>
    <m/>
    <m/>
    <m/>
    <m/>
    <m/>
    <m/>
    <m/>
    <m/>
    <m/>
    <m/>
    <s v="X"/>
    <m/>
    <m/>
    <m/>
    <m/>
    <m/>
    <m/>
    <m/>
    <m/>
    <n v="1"/>
    <n v="0"/>
    <n v="0"/>
    <n v="0"/>
    <n v="2215"/>
    <n v="0"/>
    <n v="0"/>
    <n v="0"/>
    <n v="0"/>
    <n v="0"/>
    <n v="0"/>
    <n v="0"/>
    <n v="0"/>
    <n v="2215"/>
    <b v="1"/>
  </r>
  <r>
    <n v="51"/>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Adquisición de salvoconductos Ingreso a Vía Exclusiva pool liviano EPMTPQ"/>
    <x v="2"/>
    <x v="36"/>
    <n v="1500"/>
    <x v="0"/>
    <s v="NO"/>
    <m/>
    <m/>
    <m/>
    <m/>
    <m/>
    <s v="X"/>
    <m/>
    <m/>
    <m/>
    <m/>
    <m/>
    <m/>
    <m/>
    <m/>
    <m/>
    <m/>
    <m/>
    <m/>
    <m/>
    <s v="X"/>
    <m/>
    <m/>
    <m/>
    <m/>
    <m/>
    <m/>
    <m/>
    <m/>
    <n v="1"/>
    <n v="0"/>
    <n v="0"/>
    <n v="0"/>
    <n v="1500"/>
    <n v="0"/>
    <n v="0"/>
    <n v="0"/>
    <n v="0"/>
    <n v="0"/>
    <n v="0"/>
    <n v="0"/>
    <n v="0"/>
    <n v="1500"/>
    <b v="1"/>
  </r>
  <r>
    <n v="52"/>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Matriculación flota vehicular 2022"/>
    <x v="2"/>
    <x v="36"/>
    <n v="40000"/>
    <x v="0"/>
    <s v="NO"/>
    <m/>
    <m/>
    <m/>
    <m/>
    <s v="X"/>
    <m/>
    <m/>
    <m/>
    <m/>
    <m/>
    <m/>
    <m/>
    <m/>
    <m/>
    <m/>
    <m/>
    <m/>
    <s v="X"/>
    <m/>
    <m/>
    <m/>
    <m/>
    <m/>
    <m/>
    <m/>
    <m/>
    <m/>
    <m/>
    <n v="1"/>
    <n v="0"/>
    <n v="40000"/>
    <n v="0"/>
    <n v="0"/>
    <n v="0"/>
    <n v="0"/>
    <n v="0"/>
    <n v="0"/>
    <n v="0"/>
    <n v="0"/>
    <n v="0"/>
    <n v="0"/>
    <n v="40000"/>
    <b v="1"/>
  </r>
  <r>
    <n v="53"/>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Pago impuesto predial"/>
    <x v="2"/>
    <x v="36"/>
    <n v="10000"/>
    <x v="0"/>
    <s v="NO"/>
    <m/>
    <m/>
    <m/>
    <m/>
    <s v="X"/>
    <m/>
    <m/>
    <m/>
    <m/>
    <m/>
    <m/>
    <m/>
    <m/>
    <m/>
    <m/>
    <m/>
    <m/>
    <s v="X"/>
    <m/>
    <m/>
    <m/>
    <m/>
    <m/>
    <m/>
    <m/>
    <m/>
    <m/>
    <m/>
    <n v="1"/>
    <n v="0"/>
    <n v="10000"/>
    <n v="0"/>
    <n v="0"/>
    <n v="0"/>
    <n v="0"/>
    <n v="0"/>
    <n v="0"/>
    <n v="0"/>
    <n v="0"/>
    <n v="0"/>
    <n v="0"/>
    <n v="10000"/>
    <b v="1"/>
  </r>
  <r>
    <n v="54"/>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Revisión Técnica Vehicular 2022"/>
    <x v="2"/>
    <x v="36"/>
    <n v="40000"/>
    <x v="0"/>
    <s v="NO"/>
    <m/>
    <m/>
    <m/>
    <m/>
    <s v="X"/>
    <m/>
    <m/>
    <m/>
    <m/>
    <m/>
    <m/>
    <m/>
    <m/>
    <m/>
    <m/>
    <m/>
    <s v="X"/>
    <m/>
    <m/>
    <m/>
    <m/>
    <m/>
    <m/>
    <m/>
    <m/>
    <m/>
    <m/>
    <m/>
    <n v="1"/>
    <n v="40000"/>
    <n v="0"/>
    <n v="0"/>
    <n v="0"/>
    <n v="0"/>
    <n v="0"/>
    <n v="0"/>
    <n v="0"/>
    <n v="0"/>
    <n v="0"/>
    <n v="0"/>
    <n v="0"/>
    <n v="40000"/>
    <b v="1"/>
  </r>
  <r>
    <n v="55"/>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Pago de deducibles y rasa"/>
    <x v="2"/>
    <x v="3"/>
    <n v="40000"/>
    <x v="0"/>
    <s v="NO"/>
    <m/>
    <m/>
    <m/>
    <m/>
    <m/>
    <s v="X"/>
    <m/>
    <m/>
    <m/>
    <m/>
    <m/>
    <m/>
    <m/>
    <m/>
    <m/>
    <m/>
    <m/>
    <m/>
    <m/>
    <s v="X"/>
    <m/>
    <m/>
    <s v="X"/>
    <m/>
    <m/>
    <m/>
    <s v="X"/>
    <m/>
    <n v="3"/>
    <n v="0"/>
    <n v="0"/>
    <n v="0"/>
    <n v="13333.333333333334"/>
    <n v="0"/>
    <n v="0"/>
    <n v="13333.333333333334"/>
    <n v="0"/>
    <n v="0"/>
    <n v="0"/>
    <n v="13333.333333333334"/>
    <n v="0"/>
    <n v="40000"/>
    <b v="1"/>
  </r>
  <r>
    <n v="56"/>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Servicios básicos - energía eléctrica"/>
    <x v="1"/>
    <x v="37"/>
    <n v="540000"/>
    <x v="0"/>
    <s v="NO"/>
    <m/>
    <m/>
    <m/>
    <m/>
    <s v="X"/>
    <m/>
    <m/>
    <m/>
    <m/>
    <m/>
    <m/>
    <m/>
    <m/>
    <m/>
    <m/>
    <m/>
    <s v="X"/>
    <s v="X"/>
    <s v="X"/>
    <s v="X"/>
    <s v="X"/>
    <s v="X"/>
    <s v="X"/>
    <s v="X"/>
    <s v="X"/>
    <s v="X"/>
    <s v="X"/>
    <s v="X"/>
    <n v="12"/>
    <n v="45000"/>
    <n v="45000"/>
    <n v="45000"/>
    <n v="45000"/>
    <n v="45000"/>
    <n v="45000"/>
    <n v="45000"/>
    <n v="45000"/>
    <n v="45000"/>
    <n v="45000"/>
    <n v="45000"/>
    <n v="45000"/>
    <n v="540000"/>
    <b v="1"/>
  </r>
  <r>
    <n v="57"/>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Servicio de limpieza de paradas, unidades móviles y control de plagas de la infraestructura de la EPMTPQ 2022"/>
    <x v="0"/>
    <x v="0"/>
    <n v="610016.16"/>
    <x v="0"/>
    <s v="SI"/>
    <n v="8533003110"/>
    <s v="Ferias Inclusivas "/>
    <s v="SERVICIO"/>
    <s v="MARZO"/>
    <s v="X"/>
    <m/>
    <m/>
    <m/>
    <m/>
    <m/>
    <m/>
    <m/>
    <m/>
    <m/>
    <m/>
    <m/>
    <m/>
    <m/>
    <m/>
    <m/>
    <m/>
    <s v="X"/>
    <s v="X"/>
    <s v="X"/>
    <s v="X"/>
    <s v="X"/>
    <s v="X"/>
    <s v="X"/>
    <n v="7"/>
    <n v="0"/>
    <n v="0"/>
    <n v="0"/>
    <n v="0"/>
    <n v="0"/>
    <n v="87145.165714285715"/>
    <n v="87145.165714285715"/>
    <n v="87145.165714285715"/>
    <n v="87145.165714285715"/>
    <n v="87145.165714285715"/>
    <n v="87145.165714285715"/>
    <n v="87145.165714285715"/>
    <n v="610016.15999999992"/>
    <b v="1"/>
  </r>
  <r>
    <n v="58"/>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Mantenimiento de los surtidores de combustibles "/>
    <x v="1"/>
    <x v="38"/>
    <n v="15000"/>
    <x v="0"/>
    <s v="SI"/>
    <m/>
    <s v="Subasta Inversa Electrónica "/>
    <s v="SERVICIO"/>
    <s v="MARZO"/>
    <s v="X"/>
    <m/>
    <m/>
    <m/>
    <m/>
    <m/>
    <m/>
    <m/>
    <m/>
    <m/>
    <m/>
    <m/>
    <m/>
    <m/>
    <m/>
    <m/>
    <m/>
    <s v="X"/>
    <m/>
    <m/>
    <m/>
    <m/>
    <m/>
    <m/>
    <n v="1"/>
    <n v="0"/>
    <n v="0"/>
    <n v="0"/>
    <n v="0"/>
    <n v="0"/>
    <n v="15000"/>
    <n v="0"/>
    <n v="0"/>
    <n v="0"/>
    <n v="0"/>
    <n v="0"/>
    <n v="0"/>
    <n v="15000"/>
    <b v="1"/>
  </r>
  <r>
    <n v="59"/>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Adquisición de lectores de códigos QR"/>
    <x v="4"/>
    <x v="39"/>
    <n v="800"/>
    <x v="0"/>
    <s v="SI"/>
    <m/>
    <s v="ínfima Cuantía "/>
    <s v="BIEN"/>
    <s v="ABRIL"/>
    <m/>
    <s v="X"/>
    <m/>
    <m/>
    <m/>
    <m/>
    <m/>
    <m/>
    <m/>
    <m/>
    <m/>
    <m/>
    <m/>
    <m/>
    <m/>
    <m/>
    <s v="X"/>
    <m/>
    <m/>
    <m/>
    <m/>
    <m/>
    <m/>
    <m/>
    <n v="1"/>
    <n v="0"/>
    <n v="0"/>
    <n v="0"/>
    <n v="0"/>
    <n v="800"/>
    <n v="0"/>
    <n v="0"/>
    <n v="0"/>
    <n v="0"/>
    <n v="0"/>
    <n v="0"/>
    <n v="0"/>
    <n v="800"/>
    <b v="1"/>
  </r>
  <r>
    <n v="60"/>
    <s v="GERENCIA_ADMINISTRATIVA_FINANCIERA"/>
    <s v="COORDINACIÓN DE RECAUDACIÓN"/>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Adquisición de fundas"/>
    <x v="0"/>
    <x v="40"/>
    <n v="9295"/>
    <x v="0"/>
    <s v="SI"/>
    <m/>
    <s v="Subasta Inversa Electrónica "/>
    <s v="BIEN"/>
    <s v="ENERO"/>
    <s v="X"/>
    <m/>
    <m/>
    <m/>
    <m/>
    <m/>
    <m/>
    <m/>
    <m/>
    <m/>
    <m/>
    <m/>
    <m/>
    <m/>
    <m/>
    <s v="X"/>
    <m/>
    <m/>
    <m/>
    <m/>
    <m/>
    <m/>
    <m/>
    <m/>
    <n v="1"/>
    <n v="0"/>
    <n v="0"/>
    <n v="0"/>
    <n v="9295"/>
    <n v="0"/>
    <n v="0"/>
    <n v="0"/>
    <n v="0"/>
    <n v="0"/>
    <n v="0"/>
    <n v="0"/>
    <n v="0"/>
    <n v="9295"/>
    <b v="1"/>
  </r>
  <r>
    <n v="61"/>
    <s v="GERENCIA_ADMINISTRATIVA_FINANCIERA"/>
    <s v="COORDINACIÓN FINANCIER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Caja chica"/>
    <x v="1"/>
    <x v="41"/>
    <n v="960"/>
    <x v="0"/>
    <s v="NO"/>
    <m/>
    <m/>
    <m/>
    <m/>
    <s v="X"/>
    <m/>
    <m/>
    <m/>
    <m/>
    <m/>
    <m/>
    <m/>
    <m/>
    <m/>
    <m/>
    <m/>
    <m/>
    <s v="X"/>
    <m/>
    <s v="X"/>
    <m/>
    <s v="X"/>
    <m/>
    <s v="X"/>
    <m/>
    <s v="X"/>
    <m/>
    <s v="X"/>
    <n v="6"/>
    <n v="0"/>
    <n v="160"/>
    <n v="0"/>
    <n v="160"/>
    <n v="0"/>
    <n v="160"/>
    <n v="0"/>
    <n v="160"/>
    <n v="0"/>
    <n v="160"/>
    <n v="0"/>
    <n v="160"/>
    <n v="960"/>
    <b v="1"/>
  </r>
  <r>
    <n v="62"/>
    <s v="GERENCIA_ADMINISTRATIVA_FINANCIERA"/>
    <s v="COORDINACIÓN FINANCIER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Servicio de auditoria a los estados financieros de la EPMTPQ correspondiente al año 2020 - 2021"/>
    <x v="1"/>
    <x v="42"/>
    <n v="22400"/>
    <x v="0"/>
    <s v="NO"/>
    <m/>
    <m/>
    <m/>
    <m/>
    <s v="X"/>
    <m/>
    <m/>
    <m/>
    <m/>
    <m/>
    <m/>
    <m/>
    <m/>
    <m/>
    <m/>
    <m/>
    <m/>
    <s v="X"/>
    <m/>
    <m/>
    <m/>
    <m/>
    <m/>
    <m/>
    <m/>
    <m/>
    <m/>
    <m/>
    <n v="1"/>
    <n v="0"/>
    <n v="22400"/>
    <n v="0"/>
    <n v="0"/>
    <n v="0"/>
    <n v="0"/>
    <n v="0"/>
    <n v="0"/>
    <n v="0"/>
    <n v="0"/>
    <n v="0"/>
    <n v="0"/>
    <n v="22400"/>
    <b v="1"/>
  </r>
  <r>
    <n v="63"/>
    <s v="GERENCIA_ADMINISTRATIVA_FINANCIERA"/>
    <s v="COORDINACIÓN FINANCIER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Servicio de auditoria a los estados financieros de la EPMTPQ correspondiente al año 2021 - 2022"/>
    <x v="1"/>
    <x v="42"/>
    <n v="22400"/>
    <x v="0"/>
    <s v="SI"/>
    <m/>
    <s v="Contratación directa / consultoría"/>
    <s v="SERVICIO"/>
    <s v="AGOSTO"/>
    <m/>
    <m/>
    <m/>
    <m/>
    <m/>
    <s v="X"/>
    <m/>
    <m/>
    <m/>
    <m/>
    <m/>
    <m/>
    <m/>
    <m/>
    <m/>
    <m/>
    <m/>
    <m/>
    <m/>
    <m/>
    <m/>
    <m/>
    <m/>
    <s v="X"/>
    <n v="1"/>
    <n v="0"/>
    <n v="0"/>
    <n v="0"/>
    <n v="0"/>
    <n v="0"/>
    <n v="0"/>
    <n v="0"/>
    <n v="0"/>
    <n v="0"/>
    <n v="0"/>
    <n v="0"/>
    <n v="22400"/>
    <n v="22400"/>
    <b v="1"/>
  </r>
  <r>
    <n v="64"/>
    <s v="GERENCIA_ADMINISTRATIVA_FINANCIERA"/>
    <s v="COORDINACIÓN FINANCIER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Caja chica"/>
    <x v="1"/>
    <x v="22"/>
    <n v="780"/>
    <x v="0"/>
    <s v="NO"/>
    <m/>
    <m/>
    <m/>
    <m/>
    <s v="X"/>
    <m/>
    <m/>
    <m/>
    <m/>
    <m/>
    <m/>
    <m/>
    <m/>
    <m/>
    <m/>
    <m/>
    <m/>
    <s v="X"/>
    <m/>
    <s v="X"/>
    <m/>
    <s v="X"/>
    <m/>
    <s v="X"/>
    <m/>
    <s v="X"/>
    <m/>
    <s v="X"/>
    <n v="6"/>
    <n v="0"/>
    <n v="130"/>
    <n v="0"/>
    <n v="130"/>
    <n v="0"/>
    <n v="130"/>
    <n v="0"/>
    <n v="130"/>
    <n v="0"/>
    <n v="130"/>
    <n v="0"/>
    <n v="130"/>
    <n v="780"/>
    <b v="1"/>
  </r>
  <r>
    <n v="65"/>
    <s v="GERENCIA_ADMINISTRATIVA_FINANCIERA"/>
    <s v="COORDINACIÓN FINANCIER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Caja chica"/>
    <x v="1"/>
    <x v="34"/>
    <n v="40"/>
    <x v="0"/>
    <s v="NO"/>
    <m/>
    <m/>
    <m/>
    <m/>
    <s v="X"/>
    <m/>
    <m/>
    <m/>
    <m/>
    <m/>
    <m/>
    <m/>
    <m/>
    <m/>
    <m/>
    <m/>
    <m/>
    <m/>
    <s v="X"/>
    <m/>
    <m/>
    <s v="X"/>
    <m/>
    <m/>
    <s v="X"/>
    <m/>
    <m/>
    <s v="X"/>
    <n v="4"/>
    <n v="0"/>
    <n v="0"/>
    <n v="10"/>
    <n v="0"/>
    <n v="0"/>
    <n v="10"/>
    <n v="0"/>
    <n v="0"/>
    <n v="10"/>
    <n v="0"/>
    <n v="0"/>
    <n v="10"/>
    <n v="40"/>
    <b v="1"/>
  </r>
  <r>
    <n v="66"/>
    <s v="GERENCIA_ADMINISTRATIVA_FINANCIERA"/>
    <s v="COORDINACIÓN FINANCIER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Caja chica"/>
    <x v="1"/>
    <x v="30"/>
    <n v="4320"/>
    <x v="0"/>
    <s v="NO"/>
    <m/>
    <m/>
    <m/>
    <m/>
    <s v="X"/>
    <m/>
    <m/>
    <m/>
    <m/>
    <m/>
    <m/>
    <m/>
    <m/>
    <m/>
    <m/>
    <m/>
    <m/>
    <s v="X"/>
    <s v="X"/>
    <s v="X"/>
    <s v="X"/>
    <s v="X"/>
    <s v="X"/>
    <s v="X"/>
    <s v="X"/>
    <s v="X"/>
    <s v="X"/>
    <s v="X"/>
    <n v="11"/>
    <n v="0"/>
    <n v="392.72727272727275"/>
    <n v="392.72727272727275"/>
    <n v="392.72727272727275"/>
    <n v="392.72727272727275"/>
    <n v="392.72727272727275"/>
    <n v="392.72727272727275"/>
    <n v="392.72727272727275"/>
    <n v="392.72727272727275"/>
    <n v="392.72727272727275"/>
    <n v="392.72727272727275"/>
    <n v="392.72727272727275"/>
    <n v="4320.0000000000009"/>
    <b v="1"/>
  </r>
  <r>
    <n v="67"/>
    <s v="GERENCIA_ADMINISTRATIVA_FINANCIERA"/>
    <s v="COORDINACIÓN FINANCIER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Caja chica"/>
    <x v="1"/>
    <x v="43"/>
    <n v="4800"/>
    <x v="0"/>
    <s v="NO"/>
    <m/>
    <m/>
    <m/>
    <m/>
    <s v="X"/>
    <m/>
    <m/>
    <m/>
    <m/>
    <m/>
    <m/>
    <m/>
    <m/>
    <m/>
    <m/>
    <m/>
    <m/>
    <s v="X"/>
    <s v="X"/>
    <s v="X"/>
    <s v="X"/>
    <s v="X"/>
    <s v="X"/>
    <s v="X"/>
    <s v="X"/>
    <s v="X"/>
    <s v="X"/>
    <s v="X"/>
    <n v="11"/>
    <n v="0"/>
    <n v="436.36363636363637"/>
    <n v="436.36363636363637"/>
    <n v="436.36363636363637"/>
    <n v="436.36363636363637"/>
    <n v="436.36363636363637"/>
    <n v="436.36363636363637"/>
    <n v="436.36363636363637"/>
    <n v="436.36363636363637"/>
    <n v="436.36363636363637"/>
    <n v="436.36363636363637"/>
    <n v="436.36363636363637"/>
    <n v="4800"/>
    <b v="1"/>
  </r>
  <r>
    <n v="68"/>
    <s v="GERENCIA_ADMINISTRATIVA_FINANCIERA"/>
    <s v="COORDINACIÓN FINANCIER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Comisiones bancarias"/>
    <x v="2"/>
    <x v="44"/>
    <n v="1236"/>
    <x v="0"/>
    <s v="NO"/>
    <m/>
    <m/>
    <m/>
    <m/>
    <s v="X"/>
    <m/>
    <m/>
    <m/>
    <m/>
    <m/>
    <m/>
    <m/>
    <m/>
    <m/>
    <m/>
    <m/>
    <s v="X"/>
    <s v="X"/>
    <s v="X"/>
    <s v="X"/>
    <s v="X"/>
    <s v="X"/>
    <s v="X"/>
    <s v="X"/>
    <s v="X"/>
    <s v="X"/>
    <s v="X"/>
    <s v="X"/>
    <n v="12"/>
    <n v="103"/>
    <n v="103"/>
    <n v="103"/>
    <n v="103"/>
    <n v="103"/>
    <n v="103"/>
    <n v="103"/>
    <n v="103"/>
    <n v="103"/>
    <n v="103"/>
    <n v="103"/>
    <n v="103"/>
    <n v="1236"/>
    <b v="1"/>
  </r>
  <r>
    <n v="69"/>
    <s v="GERENCIA_ADMINISTRATIVA_FINANCIERA"/>
    <s v="COORDINACIÓN FINANCIER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8"/>
    <s v="Contribución del 5 por mil"/>
    <x v="5"/>
    <x v="45"/>
    <n v="205200"/>
    <x v="0"/>
    <s v="NO"/>
    <m/>
    <m/>
    <m/>
    <m/>
    <s v="X"/>
    <m/>
    <m/>
    <m/>
    <m/>
    <m/>
    <m/>
    <m/>
    <m/>
    <m/>
    <m/>
    <m/>
    <s v="X"/>
    <s v="X"/>
    <s v="X"/>
    <s v="X"/>
    <s v="X"/>
    <s v="X"/>
    <s v="X"/>
    <s v="X"/>
    <s v="X"/>
    <s v="X"/>
    <s v="X"/>
    <s v="X"/>
    <n v="12"/>
    <n v="17100"/>
    <n v="17100"/>
    <n v="17100"/>
    <n v="17100"/>
    <n v="17100"/>
    <n v="17100"/>
    <n v="17100"/>
    <n v="17100"/>
    <n v="17100"/>
    <n v="17100"/>
    <n v="17100"/>
    <n v="17100"/>
    <n v="205200"/>
    <b v="1"/>
  </r>
  <r>
    <n v="70"/>
    <s v="GERENCIA_ADMINISTRATIVA_FINANCIERA"/>
    <s v="COORDINACIÓN DE RECAUDACIÓN"/>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Servicio de traslado y procesamiento de valores de la EPMTPQ 2022"/>
    <x v="0"/>
    <x v="46"/>
    <n v="362327.69"/>
    <x v="0"/>
    <s v="SI"/>
    <n v="852400012"/>
    <s v="Subasta Inversa Electrónica "/>
    <s v="SERVICIO"/>
    <s v="ABRIL"/>
    <m/>
    <s v="X"/>
    <m/>
    <m/>
    <m/>
    <m/>
    <m/>
    <m/>
    <m/>
    <m/>
    <m/>
    <m/>
    <m/>
    <m/>
    <m/>
    <m/>
    <m/>
    <m/>
    <s v="X"/>
    <s v="X"/>
    <s v="X"/>
    <s v="X"/>
    <s v="X"/>
    <s v="X"/>
    <n v="6"/>
    <n v="0"/>
    <n v="0"/>
    <n v="0"/>
    <n v="0"/>
    <n v="0"/>
    <n v="0"/>
    <n v="60387.948333333334"/>
    <n v="60387.948333333334"/>
    <n v="60387.948333333334"/>
    <n v="60387.948333333334"/>
    <n v="60387.948333333334"/>
    <n v="60387.948333333334"/>
    <n v="362327.69000000006"/>
    <b v="1"/>
  </r>
  <r>
    <n v="71"/>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Abastecimiento de diésel premium para la flota operativa de la EPMTPQ"/>
    <x v="0"/>
    <x v="47"/>
    <n v="2918182.83"/>
    <x v="0"/>
    <s v="NO"/>
    <m/>
    <m/>
    <m/>
    <m/>
    <s v="X"/>
    <m/>
    <m/>
    <m/>
    <m/>
    <m/>
    <m/>
    <m/>
    <m/>
    <m/>
    <m/>
    <m/>
    <s v="X"/>
    <s v="X"/>
    <s v="X"/>
    <s v="X"/>
    <s v="X"/>
    <s v="X"/>
    <s v="X"/>
    <s v="X"/>
    <s v="X"/>
    <s v="X"/>
    <s v="X"/>
    <s v="X"/>
    <n v="12"/>
    <n v="243181.9025"/>
    <n v="243181.9025"/>
    <n v="243181.9025"/>
    <n v="243181.9025"/>
    <n v="243181.9025"/>
    <n v="243181.9025"/>
    <n v="243181.9025"/>
    <n v="243181.9025"/>
    <n v="243181.9025"/>
    <n v="243181.9025"/>
    <n v="243181.9025"/>
    <n v="243181.9025"/>
    <n v="2918182.8299999996"/>
    <b v="1"/>
  </r>
  <r>
    <n v="72"/>
    <s v="GERENCIA_ADMINISTRATIVA_FINANCIERA"/>
    <s v="COORDINACIÓN DE RECAUDACIÓN"/>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Impresión de boletos 2022 "/>
    <x v="0"/>
    <x v="48"/>
    <n v="552468.20099999988"/>
    <x v="0"/>
    <s v="SI"/>
    <m/>
    <s v="Contrato entre Entidades Públicas "/>
    <s v="BIEN"/>
    <s v="ABRIL"/>
    <m/>
    <s v="X"/>
    <m/>
    <m/>
    <m/>
    <m/>
    <m/>
    <m/>
    <m/>
    <m/>
    <m/>
    <m/>
    <m/>
    <m/>
    <m/>
    <m/>
    <m/>
    <m/>
    <s v="X"/>
    <s v="X"/>
    <s v="X"/>
    <s v="X"/>
    <s v="X"/>
    <s v="X"/>
    <n v="6"/>
    <n v="0"/>
    <n v="0"/>
    <n v="0"/>
    <n v="0"/>
    <n v="0"/>
    <n v="0"/>
    <n v="92078.033499999976"/>
    <n v="92078.033499999976"/>
    <n v="92078.033499999976"/>
    <n v="92078.033499999976"/>
    <n v="92078.033499999976"/>
    <n v="92078.033499999976"/>
    <n v="552468.20099999988"/>
    <b v="1"/>
  </r>
  <r>
    <n v="73"/>
    <s v="GERENCIA_ADMINISTRATIVA_FINANCIERA"/>
    <s v="COORDINACIÓN DE RECAUDACIÓN"/>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Servicio de traslado y procesamiento de valores dela EPMTPQ 2021 - 2022"/>
    <x v="0"/>
    <x v="46"/>
    <n v="360107.15"/>
    <x v="0"/>
    <s v="NO"/>
    <m/>
    <m/>
    <m/>
    <m/>
    <s v="X"/>
    <m/>
    <m/>
    <m/>
    <m/>
    <m/>
    <m/>
    <m/>
    <m/>
    <m/>
    <m/>
    <m/>
    <s v="X"/>
    <s v="X"/>
    <s v="X"/>
    <s v="X"/>
    <s v="X"/>
    <s v="X"/>
    <s v="X"/>
    <m/>
    <m/>
    <m/>
    <m/>
    <m/>
    <n v="7"/>
    <n v="51443.878571428577"/>
    <n v="51443.878571428577"/>
    <n v="51443.878571428577"/>
    <n v="51443.878571428577"/>
    <n v="51443.878571428577"/>
    <n v="51443.878571428577"/>
    <n v="51443.878571428577"/>
    <n v="0"/>
    <n v="0"/>
    <n v="0"/>
    <n v="0"/>
    <n v="0"/>
    <n v="360107.15000000008"/>
    <b v="1"/>
  </r>
  <r>
    <n v="74"/>
    <s v="GERENCIA_ADMINISTRATIVA_FINANCIERA"/>
    <s v="COORDINACIÓN DE RECAUDACIÓN"/>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Servicio de traslado y procesamiento de valores de la EPMTPQ 2022"/>
    <x v="0"/>
    <x v="46"/>
    <n v="3612.0076229646802"/>
    <x v="0"/>
    <s v="SI"/>
    <m/>
    <s v="ínfima Cuantía "/>
    <s v="SERVICIO"/>
    <s v="JUNIO"/>
    <m/>
    <m/>
    <m/>
    <s v="X"/>
    <m/>
    <m/>
    <m/>
    <m/>
    <m/>
    <m/>
    <m/>
    <m/>
    <m/>
    <m/>
    <m/>
    <m/>
    <m/>
    <m/>
    <s v="X"/>
    <s v="X"/>
    <s v="X"/>
    <s v="X"/>
    <s v="X"/>
    <s v="X"/>
    <n v="6"/>
    <n v="0"/>
    <n v="0"/>
    <n v="0"/>
    <n v="0"/>
    <n v="0"/>
    <n v="0"/>
    <n v="602.00127049411333"/>
    <n v="602.00127049411333"/>
    <n v="602.00127049411333"/>
    <n v="602.00127049411333"/>
    <n v="602.00127049411333"/>
    <n v="602.00127049411333"/>
    <n v="3612.0076229646797"/>
    <b v="1"/>
  </r>
  <r>
    <n v="75"/>
    <s v="GERENCIA_DE_OPERACIONES"/>
    <s v="COORDINACIÓN DE INFRAESTRUCTURA EN TRANSPORT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3"/>
    <x v="9"/>
    <s v="Adquisicion de materiales de ferreteria"/>
    <x v="0"/>
    <x v="49"/>
    <n v="174625.89135523836"/>
    <x v="0"/>
    <s v="SI"/>
    <n v="429990835"/>
    <s v="Subasta Inversa Electrónica "/>
    <s v="BIEN"/>
    <s v="FEBRERO"/>
    <s v="X"/>
    <m/>
    <m/>
    <m/>
    <m/>
    <m/>
    <m/>
    <m/>
    <m/>
    <m/>
    <m/>
    <m/>
    <m/>
    <m/>
    <m/>
    <m/>
    <s v="X"/>
    <s v="X"/>
    <m/>
    <m/>
    <m/>
    <m/>
    <m/>
    <m/>
    <n v="2"/>
    <n v="0"/>
    <n v="0"/>
    <n v="0"/>
    <n v="0"/>
    <n v="87312.94567761918"/>
    <n v="87312.94567761918"/>
    <n v="0"/>
    <n v="0"/>
    <n v="0"/>
    <n v="0"/>
    <n v="0"/>
    <n v="0"/>
    <n v="174625.89135523836"/>
    <b v="1"/>
  </r>
  <r>
    <n v="7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la luz - terminal río coca"/>
    <x v="0"/>
    <x v="50"/>
    <n v="172681.516"/>
    <x v="1"/>
    <s v="NO"/>
    <m/>
    <m/>
    <m/>
    <m/>
    <m/>
    <s v="X"/>
    <s v="X"/>
    <s v="X"/>
    <s v="X"/>
    <s v="X"/>
    <s v="X"/>
    <s v="X"/>
    <s v="X"/>
    <s v="X"/>
    <s v="X"/>
    <s v="X"/>
    <m/>
    <s v="X"/>
    <s v="X"/>
    <s v="X"/>
    <s v="X"/>
    <s v="X"/>
    <s v="X"/>
    <s v="X"/>
    <s v="X"/>
    <s v="X"/>
    <s v="X"/>
    <s v="X"/>
    <n v="11"/>
    <n v="0"/>
    <n v="15698.319636363636"/>
    <n v="15698.319636363636"/>
    <n v="15698.319636363636"/>
    <n v="15698.319636363636"/>
    <n v="15698.319636363636"/>
    <n v="15698.319636363636"/>
    <n v="15698.319636363636"/>
    <n v="15698.319636363636"/>
    <n v="15698.319636363636"/>
    <n v="15698.319636363636"/>
    <n v="15698.319636363636"/>
    <n v="172681.51599999997"/>
    <b v="1"/>
  </r>
  <r>
    <n v="7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santo Tomás 1 – terminal sur Ecovía"/>
    <x v="0"/>
    <x v="50"/>
    <n v="169362.4596"/>
    <x v="1"/>
    <s v="NO"/>
    <m/>
    <m/>
    <m/>
    <m/>
    <m/>
    <s v="X"/>
    <s v="X"/>
    <s v="X"/>
    <s v="X"/>
    <s v="X"/>
    <s v="X"/>
    <s v="X"/>
    <s v="X"/>
    <s v="X"/>
    <s v="X"/>
    <s v="X"/>
    <m/>
    <s v="X"/>
    <s v="X"/>
    <s v="X"/>
    <s v="X"/>
    <s v="X"/>
    <s v="X"/>
    <s v="X"/>
    <s v="X"/>
    <s v="X"/>
    <s v="X"/>
    <s v="X"/>
    <n v="11"/>
    <n v="0"/>
    <n v="15396.587236363637"/>
    <n v="15396.587236363637"/>
    <n v="15396.587236363637"/>
    <n v="15396.587236363637"/>
    <n v="15396.587236363637"/>
    <n v="15396.587236363637"/>
    <n v="15396.587236363637"/>
    <n v="15396.587236363637"/>
    <n v="15396.587236363637"/>
    <n v="15396.587236363637"/>
    <n v="15396.587236363637"/>
    <n v="169362.45960000006"/>
    <b v="1"/>
  </r>
  <r>
    <n v="7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Venecia – terminal sur Ecovía"/>
    <x v="0"/>
    <x v="50"/>
    <n v="160937.70243"/>
    <x v="1"/>
    <s v="NO"/>
    <m/>
    <m/>
    <m/>
    <m/>
    <m/>
    <s v="X"/>
    <s v="X"/>
    <s v="X"/>
    <s v="X"/>
    <s v="X"/>
    <s v="X"/>
    <s v="X"/>
    <s v="X"/>
    <s v="X"/>
    <s v="X"/>
    <s v="X"/>
    <m/>
    <s v="X"/>
    <s v="X"/>
    <s v="X"/>
    <s v="X"/>
    <s v="X"/>
    <s v="X"/>
    <s v="X"/>
    <s v="X"/>
    <s v="X"/>
    <s v="X"/>
    <s v="X"/>
    <n v="11"/>
    <n v="0"/>
    <n v="14630.700220909092"/>
    <n v="14630.700220909092"/>
    <n v="14630.700220909092"/>
    <n v="14630.700220909092"/>
    <n v="14630.700220909092"/>
    <n v="14630.700220909092"/>
    <n v="14630.700220909092"/>
    <n v="14630.700220909092"/>
    <n v="14630.700220909092"/>
    <n v="14630.700220909092"/>
    <n v="14630.700220909092"/>
    <n v="160937.70242999998"/>
    <b v="1"/>
  </r>
  <r>
    <n v="79"/>
    <s v="GERENCIA_DE_OPERACIONES"/>
    <s v="COORDINACIÓN DE INFRAESTRUCTURA EN TRANSPORT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3"/>
    <x v="9"/>
    <s v="Repotenciación y mejora operativa integral de la estación Playon Marín "/>
    <x v="0"/>
    <x v="51"/>
    <n v="157460.34723214284"/>
    <x v="0"/>
    <s v="SI"/>
    <s v="541210014"/>
    <s v="Subasta Inversa Electrónica "/>
    <s v="SERVICIO"/>
    <s v="MARZO"/>
    <s v="X"/>
    <m/>
    <m/>
    <m/>
    <m/>
    <m/>
    <m/>
    <m/>
    <m/>
    <m/>
    <m/>
    <m/>
    <m/>
    <m/>
    <m/>
    <m/>
    <m/>
    <m/>
    <s v="X"/>
    <s v="X"/>
    <s v="X"/>
    <s v="X"/>
    <m/>
    <m/>
    <n v="4"/>
    <n v="0"/>
    <n v="0"/>
    <n v="0"/>
    <n v="0"/>
    <n v="0"/>
    <n v="0"/>
    <n v="39365.08680803571"/>
    <n v="39365.08680803571"/>
    <n v="39365.08680803571"/>
    <n v="39365.08680803571"/>
    <n v="0"/>
    <n v="0"/>
    <n v="157460.34723214284"/>
    <b v="1"/>
  </r>
  <r>
    <n v="8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Monteserrín - terminal río coca"/>
    <x v="0"/>
    <x v="50"/>
    <n v="89244.199800000002"/>
    <x v="1"/>
    <s v="NO"/>
    <m/>
    <m/>
    <m/>
    <m/>
    <m/>
    <s v="X"/>
    <s v="X"/>
    <s v="X"/>
    <s v="X"/>
    <s v="X"/>
    <s v="X"/>
    <s v="X"/>
    <s v="X"/>
    <s v="X"/>
    <s v="X"/>
    <s v="X"/>
    <m/>
    <s v="X"/>
    <s v="X"/>
    <s v="X"/>
    <s v="X"/>
    <s v="X"/>
    <s v="X"/>
    <s v="X"/>
    <s v="X"/>
    <s v="X"/>
    <s v="X"/>
    <s v="X"/>
    <n v="11"/>
    <n v="0"/>
    <n v="8113.1090727272731"/>
    <n v="8113.1090727272731"/>
    <n v="8113.1090727272731"/>
    <n v="8113.1090727272731"/>
    <n v="8113.1090727272731"/>
    <n v="8113.1090727272731"/>
    <n v="8113.1090727272731"/>
    <n v="8113.1090727272731"/>
    <n v="8113.1090727272731"/>
    <n v="8113.1090727272731"/>
    <n v="8113.1090727272731"/>
    <n v="89244.199800000002"/>
    <b v="1"/>
  </r>
  <r>
    <n v="8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Sur Occidental"/>
    <x v="0"/>
    <x v="50"/>
    <n v="87500"/>
    <x v="1"/>
    <s v="NO"/>
    <m/>
    <m/>
    <m/>
    <m/>
    <s v="X"/>
    <m/>
    <m/>
    <m/>
    <m/>
    <m/>
    <m/>
    <m/>
    <m/>
    <m/>
    <m/>
    <m/>
    <s v="X"/>
    <s v="X"/>
    <s v="X"/>
    <m/>
    <m/>
    <m/>
    <m/>
    <m/>
    <m/>
    <m/>
    <m/>
    <m/>
    <n v="3"/>
    <n v="29166.666666666668"/>
    <n v="29166.666666666668"/>
    <n v="29166.666666666668"/>
    <n v="0"/>
    <n v="0"/>
    <n v="0"/>
    <n v="0"/>
    <n v="0"/>
    <n v="0"/>
    <n v="0"/>
    <n v="0"/>
    <n v="0"/>
    <n v="87500"/>
    <b v="1"/>
  </r>
  <r>
    <n v="82"/>
    <s v="GERENCIA_DE_OPERACIONES"/>
    <s v="COORDINACIÓN DE INFRAESTRUCTURA EN TRANSPORT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3"/>
    <x v="9"/>
    <s v="Adecuaciones para la instalación de sistemas contraincendios en estaciones "/>
    <x v="0"/>
    <x v="51"/>
    <n v="80357.142857142855"/>
    <x v="0"/>
    <s v="SI"/>
    <s v="541210014"/>
    <s v="Subasta Inversa Electrónica "/>
    <s v="SERVICIO"/>
    <s v="ABRIL"/>
    <m/>
    <s v="X"/>
    <m/>
    <m/>
    <m/>
    <m/>
    <m/>
    <m/>
    <m/>
    <m/>
    <m/>
    <m/>
    <m/>
    <m/>
    <m/>
    <m/>
    <m/>
    <m/>
    <s v="X"/>
    <s v="X"/>
    <s v="X"/>
    <s v="X"/>
    <m/>
    <m/>
    <n v="4"/>
    <n v="0"/>
    <n v="0"/>
    <n v="0"/>
    <n v="0"/>
    <n v="0"/>
    <n v="0"/>
    <n v="20089.285714285714"/>
    <n v="20089.285714285714"/>
    <n v="20089.285714285714"/>
    <n v="20089.285714285714"/>
    <n v="0"/>
    <n v="0"/>
    <n v="80357.142857142855"/>
    <b v="1"/>
  </r>
  <r>
    <n v="8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omité del pueblo - terminal labrador"/>
    <x v="0"/>
    <x v="50"/>
    <n v="29624.881000000052"/>
    <x v="1"/>
    <s v="NO"/>
    <m/>
    <m/>
    <m/>
    <m/>
    <s v="X"/>
    <m/>
    <m/>
    <m/>
    <m/>
    <m/>
    <m/>
    <m/>
    <m/>
    <m/>
    <m/>
    <m/>
    <s v="X"/>
    <s v="X"/>
    <s v="X"/>
    <m/>
    <m/>
    <m/>
    <m/>
    <m/>
    <m/>
    <m/>
    <m/>
    <m/>
    <n v="3"/>
    <n v="9874.9603333333507"/>
    <n v="9874.9603333333507"/>
    <n v="9874.9603333333507"/>
    <n v="0"/>
    <n v="0"/>
    <n v="0"/>
    <n v="0"/>
    <n v="0"/>
    <n v="0"/>
    <n v="0"/>
    <n v="0"/>
    <n v="0"/>
    <n v="29624.881000000052"/>
    <b v="1"/>
  </r>
  <r>
    <n v="84"/>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arapungo - simón bolívar - terminal río coca"/>
    <x v="0"/>
    <x v="50"/>
    <n v="27014.735999999917"/>
    <x v="1"/>
    <s v="NO"/>
    <m/>
    <m/>
    <m/>
    <m/>
    <s v="X"/>
    <m/>
    <m/>
    <m/>
    <m/>
    <m/>
    <m/>
    <m/>
    <m/>
    <m/>
    <m/>
    <m/>
    <s v="X"/>
    <s v="X"/>
    <s v="X"/>
    <m/>
    <m/>
    <m/>
    <m/>
    <m/>
    <m/>
    <m/>
    <m/>
    <m/>
    <n v="3"/>
    <n v="9004.911999999973"/>
    <n v="9004.911999999973"/>
    <n v="9004.911999999973"/>
    <n v="0"/>
    <n v="0"/>
    <n v="0"/>
    <n v="0"/>
    <n v="0"/>
    <n v="0"/>
    <n v="0"/>
    <n v="0"/>
    <n v="0"/>
    <n v="27014.735999999917"/>
    <b v="1"/>
  </r>
  <r>
    <n v="85"/>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Santospamba – terminal Quitumbe"/>
    <x v="0"/>
    <x v="50"/>
    <n v="26554.023799999966"/>
    <x v="1"/>
    <s v="NO"/>
    <m/>
    <m/>
    <m/>
    <m/>
    <s v="X"/>
    <m/>
    <m/>
    <m/>
    <m/>
    <m/>
    <m/>
    <m/>
    <m/>
    <m/>
    <m/>
    <m/>
    <s v="X"/>
    <s v="X"/>
    <s v="X"/>
    <m/>
    <m/>
    <m/>
    <m/>
    <m/>
    <m/>
    <m/>
    <m/>
    <m/>
    <n v="3"/>
    <n v="8851.3412666666554"/>
    <n v="8851.3412666666554"/>
    <n v="8851.3412666666554"/>
    <n v="0"/>
    <n v="0"/>
    <n v="0"/>
    <n v="0"/>
    <n v="0"/>
    <n v="0"/>
    <n v="0"/>
    <n v="0"/>
    <n v="0"/>
    <n v="26554.023799999966"/>
    <b v="1"/>
  </r>
  <r>
    <n v="8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otocollao - terminal labrador"/>
    <x v="0"/>
    <x v="50"/>
    <n v="24238.53899999999"/>
    <x v="1"/>
    <s v="NO"/>
    <m/>
    <m/>
    <m/>
    <m/>
    <s v="X"/>
    <m/>
    <m/>
    <m/>
    <m/>
    <m/>
    <m/>
    <m/>
    <m/>
    <m/>
    <m/>
    <m/>
    <s v="X"/>
    <s v="X"/>
    <s v="X"/>
    <m/>
    <m/>
    <m/>
    <m/>
    <m/>
    <m/>
    <m/>
    <m/>
    <m/>
    <n v="3"/>
    <n v="8079.5129999999963"/>
    <n v="8079.5129999999963"/>
    <n v="8079.5129999999963"/>
    <n v="0"/>
    <n v="0"/>
    <n v="0"/>
    <n v="0"/>
    <n v="0"/>
    <n v="0"/>
    <n v="0"/>
    <n v="0"/>
    <n v="0"/>
    <n v="24238.53899999999"/>
    <b v="1"/>
  </r>
  <r>
    <n v="8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arapungo - Eloy Alfaro - terminal río coca"/>
    <x v="0"/>
    <x v="50"/>
    <n v="23930.563999999897"/>
    <x v="1"/>
    <s v="NO"/>
    <m/>
    <m/>
    <m/>
    <m/>
    <s v="X"/>
    <m/>
    <m/>
    <m/>
    <m/>
    <m/>
    <m/>
    <m/>
    <m/>
    <m/>
    <m/>
    <m/>
    <s v="X"/>
    <s v="X"/>
    <s v="X"/>
    <m/>
    <m/>
    <m/>
    <m/>
    <m/>
    <m/>
    <m/>
    <m/>
    <m/>
    <n v="3"/>
    <n v="7976.8546666666325"/>
    <n v="7976.8546666666325"/>
    <n v="7976.8546666666325"/>
    <n v="0"/>
    <n v="0"/>
    <n v="0"/>
    <n v="0"/>
    <n v="0"/>
    <n v="0"/>
    <n v="0"/>
    <n v="0"/>
    <n v="0"/>
    <n v="23930.563999999897"/>
    <b v="1"/>
  </r>
  <r>
    <n v="8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s rutas Chillogallo – terminal el Recreo"/>
    <x v="0"/>
    <x v="50"/>
    <n v="22496.520699999994"/>
    <x v="1"/>
    <s v="NO"/>
    <m/>
    <m/>
    <m/>
    <m/>
    <s v="X"/>
    <m/>
    <m/>
    <m/>
    <m/>
    <m/>
    <m/>
    <m/>
    <m/>
    <m/>
    <m/>
    <m/>
    <s v="X"/>
    <s v="X"/>
    <s v="X"/>
    <m/>
    <m/>
    <m/>
    <m/>
    <m/>
    <m/>
    <m/>
    <m/>
    <m/>
    <n v="3"/>
    <n v="7498.8402333333315"/>
    <n v="7498.8402333333315"/>
    <n v="7498.8402333333315"/>
    <n v="0"/>
    <n v="0"/>
    <n v="0"/>
    <n v="0"/>
    <n v="0"/>
    <n v="0"/>
    <n v="0"/>
    <n v="0"/>
    <n v="0"/>
    <n v="22496.520699999994"/>
    <b v="1"/>
  </r>
  <r>
    <n v="8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Paquisha - terminal Quitumbe"/>
    <x v="0"/>
    <x v="50"/>
    <n v="21406.643599999952"/>
    <x v="1"/>
    <s v="NO"/>
    <m/>
    <m/>
    <m/>
    <m/>
    <s v="X"/>
    <m/>
    <m/>
    <m/>
    <m/>
    <m/>
    <m/>
    <m/>
    <m/>
    <m/>
    <m/>
    <m/>
    <s v="X"/>
    <s v="X"/>
    <s v="X"/>
    <m/>
    <m/>
    <m/>
    <m/>
    <m/>
    <m/>
    <m/>
    <m/>
    <m/>
    <n v="3"/>
    <n v="7135.5478666666504"/>
    <n v="7135.5478666666504"/>
    <n v="7135.5478666666504"/>
    <n v="0"/>
    <n v="0"/>
    <n v="0"/>
    <n v="0"/>
    <n v="0"/>
    <n v="0"/>
    <n v="0"/>
    <n v="0"/>
    <n v="0"/>
    <n v="21406.643599999952"/>
    <b v="1"/>
  </r>
  <r>
    <n v="9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omité del pueblo - la bota – terminal río coca"/>
    <x v="0"/>
    <x v="50"/>
    <n v="21256.647999999986"/>
    <x v="1"/>
    <s v="NO"/>
    <m/>
    <m/>
    <m/>
    <m/>
    <s v="X"/>
    <m/>
    <m/>
    <m/>
    <m/>
    <m/>
    <m/>
    <m/>
    <m/>
    <m/>
    <m/>
    <m/>
    <s v="X"/>
    <s v="X"/>
    <s v="X"/>
    <m/>
    <m/>
    <m/>
    <m/>
    <m/>
    <m/>
    <m/>
    <m/>
    <m/>
    <n v="3"/>
    <n v="7085.5493333333288"/>
    <n v="7085.5493333333288"/>
    <n v="7085.5493333333288"/>
    <n v="0"/>
    <n v="0"/>
    <n v="0"/>
    <n v="0"/>
    <n v="0"/>
    <n v="0"/>
    <n v="0"/>
    <n v="0"/>
    <n v="0"/>
    <n v="21256.647999999986"/>
    <b v="1"/>
  </r>
  <r>
    <n v="9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llano chico - terminal río coca"/>
    <x v="0"/>
    <x v="50"/>
    <n v="20646.962"/>
    <x v="1"/>
    <s v="NO"/>
    <m/>
    <m/>
    <m/>
    <m/>
    <s v="X"/>
    <m/>
    <m/>
    <m/>
    <m/>
    <m/>
    <m/>
    <m/>
    <m/>
    <m/>
    <m/>
    <m/>
    <s v="X"/>
    <s v="X"/>
    <s v="X"/>
    <m/>
    <m/>
    <m/>
    <m/>
    <m/>
    <m/>
    <m/>
    <m/>
    <m/>
    <n v="3"/>
    <n v="6882.3206666666665"/>
    <n v="6882.3206666666665"/>
    <n v="6882.3206666666665"/>
    <n v="0"/>
    <n v="0"/>
    <n v="0"/>
    <n v="0"/>
    <n v="0"/>
    <n v="0"/>
    <n v="0"/>
    <n v="0"/>
    <n v="0"/>
    <n v="20646.962"/>
    <b v="1"/>
  </r>
  <r>
    <n v="92"/>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isne - Zabala"/>
    <x v="0"/>
    <x v="50"/>
    <n v="20154.204000000027"/>
    <x v="1"/>
    <s v="NO"/>
    <m/>
    <m/>
    <m/>
    <m/>
    <s v="X"/>
    <m/>
    <m/>
    <m/>
    <m/>
    <m/>
    <m/>
    <m/>
    <m/>
    <m/>
    <m/>
    <m/>
    <s v="X"/>
    <s v="X"/>
    <s v="X"/>
    <m/>
    <m/>
    <m/>
    <m/>
    <m/>
    <m/>
    <m/>
    <m/>
    <m/>
    <n v="3"/>
    <n v="6718.0680000000093"/>
    <n v="6718.0680000000093"/>
    <n v="6718.0680000000093"/>
    <n v="0"/>
    <n v="0"/>
    <n v="0"/>
    <n v="0"/>
    <n v="0"/>
    <n v="0"/>
    <n v="0"/>
    <n v="0"/>
    <n v="0"/>
    <n v="20154.204000000027"/>
    <b v="1"/>
  </r>
  <r>
    <n v="9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lucha de los pobres - terminal el Recreo"/>
    <x v="0"/>
    <x v="50"/>
    <n v="19688.999600000097"/>
    <x v="1"/>
    <s v="NO"/>
    <m/>
    <m/>
    <m/>
    <m/>
    <s v="X"/>
    <m/>
    <m/>
    <m/>
    <m/>
    <m/>
    <m/>
    <m/>
    <m/>
    <m/>
    <m/>
    <m/>
    <s v="X"/>
    <s v="X"/>
    <s v="X"/>
    <m/>
    <m/>
    <m/>
    <m/>
    <m/>
    <m/>
    <m/>
    <m/>
    <m/>
    <n v="3"/>
    <n v="6562.9998666666988"/>
    <n v="6562.9998666666988"/>
    <n v="6562.9998666666988"/>
    <n v="0"/>
    <n v="0"/>
    <n v="0"/>
    <n v="0"/>
    <n v="0"/>
    <n v="0"/>
    <n v="0"/>
    <n v="0"/>
    <n v="0"/>
    <n v="19688.999600000097"/>
    <b v="1"/>
  </r>
  <r>
    <n v="94"/>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oriente quiteño - terminal el Recreo"/>
    <x v="0"/>
    <x v="50"/>
    <n v="18958.735100000049"/>
    <x v="1"/>
    <s v="NO"/>
    <m/>
    <m/>
    <m/>
    <m/>
    <s v="X"/>
    <m/>
    <m/>
    <m/>
    <m/>
    <m/>
    <m/>
    <m/>
    <m/>
    <m/>
    <m/>
    <m/>
    <s v="X"/>
    <s v="X"/>
    <s v="X"/>
    <m/>
    <m/>
    <m/>
    <m/>
    <m/>
    <m/>
    <m/>
    <m/>
    <m/>
    <n v="3"/>
    <n v="6319.578366666683"/>
    <n v="6319.578366666683"/>
    <n v="6319.578366666683"/>
    <n v="0"/>
    <n v="0"/>
    <n v="0"/>
    <n v="0"/>
    <n v="0"/>
    <n v="0"/>
    <n v="0"/>
    <n v="0"/>
    <n v="0"/>
    <n v="18958.735100000049"/>
    <b v="1"/>
  </r>
  <r>
    <n v="95"/>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agua clara – terminal río coca"/>
    <x v="0"/>
    <x v="50"/>
    <n v="18720.520000000019"/>
    <x v="1"/>
    <s v="NO"/>
    <m/>
    <m/>
    <m/>
    <m/>
    <s v="X"/>
    <m/>
    <m/>
    <m/>
    <m/>
    <m/>
    <m/>
    <m/>
    <m/>
    <m/>
    <m/>
    <m/>
    <s v="X"/>
    <s v="X"/>
    <s v="X"/>
    <m/>
    <m/>
    <m/>
    <m/>
    <m/>
    <m/>
    <m/>
    <m/>
    <m/>
    <n v="3"/>
    <n v="6240.1733333333395"/>
    <n v="6240.1733333333395"/>
    <n v="6240.1733333333395"/>
    <n v="0"/>
    <n v="0"/>
    <n v="0"/>
    <n v="0"/>
    <n v="0"/>
    <n v="0"/>
    <n v="0"/>
    <n v="0"/>
    <n v="0"/>
    <n v="18720.520000000019"/>
    <b v="1"/>
  </r>
  <r>
    <n v="9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llano grande"/>
    <x v="0"/>
    <x v="50"/>
    <n v="17693.663100000005"/>
    <x v="1"/>
    <s v="NO"/>
    <m/>
    <m/>
    <m/>
    <m/>
    <s v="X"/>
    <m/>
    <m/>
    <m/>
    <m/>
    <m/>
    <m/>
    <m/>
    <m/>
    <m/>
    <m/>
    <m/>
    <s v="X"/>
    <s v="X"/>
    <s v="X"/>
    <m/>
    <m/>
    <m/>
    <m/>
    <m/>
    <m/>
    <m/>
    <m/>
    <m/>
    <n v="3"/>
    <n v="5897.887700000002"/>
    <n v="5897.887700000002"/>
    <n v="5897.887700000002"/>
    <n v="0"/>
    <n v="0"/>
    <n v="0"/>
    <n v="0"/>
    <n v="0"/>
    <n v="0"/>
    <n v="0"/>
    <n v="0"/>
    <n v="0"/>
    <n v="17693.663100000005"/>
    <b v="1"/>
  </r>
  <r>
    <n v="9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san juan - bellavista"/>
    <x v="0"/>
    <x v="50"/>
    <n v="17616.500400000019"/>
    <x v="1"/>
    <s v="NO"/>
    <m/>
    <m/>
    <m/>
    <m/>
    <s v="X"/>
    <m/>
    <m/>
    <m/>
    <m/>
    <m/>
    <m/>
    <m/>
    <m/>
    <m/>
    <m/>
    <m/>
    <s v="X"/>
    <s v="X"/>
    <s v="X"/>
    <m/>
    <m/>
    <m/>
    <m/>
    <m/>
    <m/>
    <m/>
    <m/>
    <m/>
    <n v="3"/>
    <n v="5872.1668000000063"/>
    <n v="5872.1668000000063"/>
    <n v="5872.1668000000063"/>
    <n v="0"/>
    <n v="0"/>
    <n v="0"/>
    <n v="0"/>
    <n v="0"/>
    <n v="0"/>
    <n v="0"/>
    <n v="0"/>
    <n v="0"/>
    <n v="17616.500400000019"/>
    <b v="1"/>
  </r>
  <r>
    <n v="9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Nayón - terminal río coca"/>
    <x v="0"/>
    <x v="50"/>
    <n v="17517.206000000006"/>
    <x v="1"/>
    <s v="NO"/>
    <m/>
    <m/>
    <m/>
    <m/>
    <s v="X"/>
    <m/>
    <m/>
    <m/>
    <m/>
    <m/>
    <m/>
    <m/>
    <m/>
    <m/>
    <m/>
    <m/>
    <s v="X"/>
    <s v="X"/>
    <s v="X"/>
    <m/>
    <m/>
    <m/>
    <m/>
    <m/>
    <m/>
    <m/>
    <m/>
    <m/>
    <n v="3"/>
    <n v="5839.0686666666688"/>
    <n v="5839.0686666666688"/>
    <n v="5839.0686666666688"/>
    <n v="0"/>
    <n v="0"/>
    <n v="0"/>
    <n v="0"/>
    <n v="0"/>
    <n v="0"/>
    <n v="0"/>
    <n v="0"/>
    <n v="0"/>
    <n v="17517.206000000006"/>
    <b v="1"/>
  </r>
  <r>
    <n v="9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manuelita Sáenz - terminal Quitumbe"/>
    <x v="0"/>
    <x v="50"/>
    <n v="17256.182700000005"/>
    <x v="1"/>
    <s v="NO"/>
    <m/>
    <m/>
    <m/>
    <m/>
    <s v="X"/>
    <m/>
    <m/>
    <m/>
    <m/>
    <m/>
    <m/>
    <m/>
    <m/>
    <m/>
    <m/>
    <m/>
    <s v="X"/>
    <s v="X"/>
    <s v="X"/>
    <m/>
    <m/>
    <m/>
    <m/>
    <m/>
    <m/>
    <m/>
    <m/>
    <m/>
    <n v="3"/>
    <n v="5752.0609000000013"/>
    <n v="5752.0609000000013"/>
    <n v="5752.0609000000013"/>
    <n v="0"/>
    <n v="0"/>
    <n v="0"/>
    <n v="0"/>
    <n v="0"/>
    <n v="0"/>
    <n v="0"/>
    <n v="0"/>
    <n v="0"/>
    <n v="17256.182700000005"/>
    <b v="1"/>
  </r>
  <r>
    <n v="10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Argelia – terminal el Recreo"/>
    <x v="0"/>
    <x v="50"/>
    <n v="17234.457599999965"/>
    <x v="1"/>
    <s v="NO"/>
    <m/>
    <m/>
    <m/>
    <m/>
    <s v="X"/>
    <m/>
    <m/>
    <m/>
    <m/>
    <m/>
    <m/>
    <m/>
    <m/>
    <m/>
    <m/>
    <m/>
    <s v="X"/>
    <s v="X"/>
    <s v="X"/>
    <m/>
    <m/>
    <m/>
    <m/>
    <m/>
    <m/>
    <m/>
    <m/>
    <m/>
    <n v="3"/>
    <n v="5744.8191999999881"/>
    <n v="5744.8191999999881"/>
    <n v="5744.8191999999881"/>
    <n v="0"/>
    <n v="0"/>
    <n v="0"/>
    <n v="0"/>
    <n v="0"/>
    <n v="0"/>
    <n v="0"/>
    <n v="0"/>
    <n v="0"/>
    <n v="17234.457599999965"/>
    <b v="1"/>
  </r>
  <r>
    <n v="10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san Martín - puente de Guajaló"/>
    <x v="0"/>
    <x v="50"/>
    <n v="15782.206200000015"/>
    <x v="1"/>
    <s v="NO"/>
    <m/>
    <m/>
    <m/>
    <m/>
    <s v="X"/>
    <m/>
    <m/>
    <m/>
    <m/>
    <m/>
    <m/>
    <m/>
    <m/>
    <m/>
    <m/>
    <m/>
    <s v="X"/>
    <s v="X"/>
    <s v="X"/>
    <m/>
    <m/>
    <m/>
    <m/>
    <m/>
    <m/>
    <m/>
    <m/>
    <m/>
    <n v="3"/>
    <n v="5260.735400000005"/>
    <n v="5260.735400000005"/>
    <n v="5260.735400000005"/>
    <n v="0"/>
    <n v="0"/>
    <n v="0"/>
    <n v="0"/>
    <n v="0"/>
    <n v="0"/>
    <n v="0"/>
    <n v="0"/>
    <n v="0"/>
    <n v="15782.206200000015"/>
    <b v="1"/>
  </r>
  <r>
    <n v="102"/>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aupicho – estación capulí"/>
    <x v="0"/>
    <x v="50"/>
    <n v="15264.193499999994"/>
    <x v="1"/>
    <s v="NO"/>
    <m/>
    <m/>
    <m/>
    <m/>
    <s v="X"/>
    <m/>
    <m/>
    <m/>
    <m/>
    <m/>
    <m/>
    <m/>
    <m/>
    <m/>
    <m/>
    <m/>
    <s v="X"/>
    <s v="X"/>
    <s v="X"/>
    <m/>
    <m/>
    <m/>
    <m/>
    <m/>
    <m/>
    <m/>
    <m/>
    <m/>
    <n v="3"/>
    <n v="5088.0644999999977"/>
    <n v="5088.0644999999977"/>
    <n v="5088.0644999999977"/>
    <n v="0"/>
    <n v="0"/>
    <n v="0"/>
    <n v="0"/>
    <n v="0"/>
    <n v="0"/>
    <n v="0"/>
    <n v="0"/>
    <n v="0"/>
    <n v="15264.193499999994"/>
    <b v="1"/>
  </r>
  <r>
    <n v="10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la cocha – estación capulí"/>
    <x v="0"/>
    <x v="50"/>
    <n v="15053.313900000008"/>
    <x v="1"/>
    <s v="NO"/>
    <m/>
    <m/>
    <m/>
    <m/>
    <s v="X"/>
    <m/>
    <m/>
    <m/>
    <m/>
    <m/>
    <m/>
    <m/>
    <m/>
    <m/>
    <m/>
    <m/>
    <s v="X"/>
    <s v="X"/>
    <s v="X"/>
    <m/>
    <m/>
    <m/>
    <m/>
    <m/>
    <m/>
    <m/>
    <m/>
    <m/>
    <n v="3"/>
    <n v="5017.7713000000031"/>
    <n v="5017.7713000000031"/>
    <n v="5017.7713000000031"/>
    <n v="0"/>
    <n v="0"/>
    <n v="0"/>
    <n v="0"/>
    <n v="0"/>
    <n v="0"/>
    <n v="0"/>
    <n v="0"/>
    <n v="0"/>
    <n v="15053.313900000008"/>
    <b v="1"/>
  </r>
  <r>
    <n v="104"/>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Martha Bucaram - morán Valverde"/>
    <x v="0"/>
    <x v="50"/>
    <n v="14208.104400000011"/>
    <x v="1"/>
    <s v="NO"/>
    <m/>
    <m/>
    <m/>
    <m/>
    <s v="X"/>
    <m/>
    <m/>
    <m/>
    <m/>
    <m/>
    <m/>
    <m/>
    <m/>
    <m/>
    <m/>
    <m/>
    <s v="X"/>
    <s v="X"/>
    <s v="X"/>
    <m/>
    <m/>
    <m/>
    <m/>
    <m/>
    <m/>
    <m/>
    <m/>
    <m/>
    <n v="3"/>
    <n v="4736.034800000004"/>
    <n v="4736.034800000004"/>
    <n v="4736.034800000004"/>
    <n v="0"/>
    <n v="0"/>
    <n v="0"/>
    <n v="0"/>
    <n v="0"/>
    <n v="0"/>
    <n v="0"/>
    <n v="0"/>
    <n v="0"/>
    <n v="14208.104400000011"/>
    <b v="1"/>
  </r>
  <r>
    <n v="105"/>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Solanda - terminal el Recreo"/>
    <x v="0"/>
    <x v="50"/>
    <n v="14091.950400000031"/>
    <x v="1"/>
    <s v="NO"/>
    <m/>
    <m/>
    <m/>
    <m/>
    <s v="X"/>
    <m/>
    <m/>
    <m/>
    <m/>
    <m/>
    <m/>
    <m/>
    <m/>
    <m/>
    <m/>
    <m/>
    <s v="X"/>
    <s v="X"/>
    <s v="X"/>
    <m/>
    <m/>
    <m/>
    <m/>
    <m/>
    <m/>
    <m/>
    <m/>
    <m/>
    <n v="3"/>
    <n v="4697.3168000000105"/>
    <n v="4697.3168000000105"/>
    <n v="4697.3168000000105"/>
    <n v="0"/>
    <n v="0"/>
    <n v="0"/>
    <n v="0"/>
    <n v="0"/>
    <n v="0"/>
    <n v="0"/>
    <n v="0"/>
    <n v="0"/>
    <n v="14091.950400000031"/>
    <b v="1"/>
  </r>
  <r>
    <n v="10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Rumiñahui - terminal labrador"/>
    <x v="0"/>
    <x v="50"/>
    <n v="13983.772500000079"/>
    <x v="1"/>
    <s v="NO"/>
    <m/>
    <m/>
    <m/>
    <m/>
    <s v="X"/>
    <m/>
    <m/>
    <m/>
    <m/>
    <m/>
    <m/>
    <m/>
    <m/>
    <m/>
    <m/>
    <m/>
    <s v="X"/>
    <s v="X"/>
    <s v="X"/>
    <m/>
    <m/>
    <m/>
    <m/>
    <m/>
    <m/>
    <m/>
    <m/>
    <m/>
    <n v="3"/>
    <n v="4661.2575000000261"/>
    <n v="4661.2575000000261"/>
    <n v="4661.2575000000261"/>
    <n v="0"/>
    <n v="0"/>
    <n v="0"/>
    <n v="0"/>
    <n v="0"/>
    <n v="0"/>
    <n v="0"/>
    <n v="0"/>
    <n v="0"/>
    <n v="13983.772500000079"/>
    <b v="1"/>
  </r>
  <r>
    <n v="10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umbayá - terminal río coca"/>
    <x v="0"/>
    <x v="50"/>
    <n v="13799.001999999979"/>
    <x v="1"/>
    <s v="NO"/>
    <m/>
    <m/>
    <m/>
    <m/>
    <s v="X"/>
    <m/>
    <m/>
    <m/>
    <m/>
    <m/>
    <m/>
    <m/>
    <m/>
    <m/>
    <m/>
    <m/>
    <s v="X"/>
    <s v="X"/>
    <s v="X"/>
    <m/>
    <m/>
    <m/>
    <m/>
    <m/>
    <m/>
    <m/>
    <m/>
    <m/>
    <n v="3"/>
    <n v="4599.6673333333265"/>
    <n v="4599.6673333333265"/>
    <n v="4599.6673333333265"/>
    <n v="0"/>
    <n v="0"/>
    <n v="0"/>
    <n v="0"/>
    <n v="0"/>
    <n v="0"/>
    <n v="0"/>
    <n v="0"/>
    <n v="0"/>
    <n v="13799.001999999979"/>
    <b v="1"/>
  </r>
  <r>
    <n v="10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terminal  Carcelén - terminal norte"/>
    <x v="0"/>
    <x v="50"/>
    <n v="13752.482400000037"/>
    <x v="1"/>
    <s v="NO"/>
    <m/>
    <m/>
    <m/>
    <m/>
    <s v="X"/>
    <m/>
    <m/>
    <m/>
    <m/>
    <m/>
    <m/>
    <m/>
    <m/>
    <m/>
    <m/>
    <m/>
    <s v="X"/>
    <s v="X"/>
    <s v="X"/>
    <m/>
    <m/>
    <m/>
    <m/>
    <m/>
    <m/>
    <m/>
    <m/>
    <m/>
    <n v="3"/>
    <n v="4584.1608000000124"/>
    <n v="4584.1608000000124"/>
    <n v="4584.1608000000124"/>
    <n v="0"/>
    <n v="0"/>
    <n v="0"/>
    <n v="0"/>
    <n v="0"/>
    <n v="0"/>
    <n v="0"/>
    <n v="0"/>
    <n v="0"/>
    <n v="13752.482400000037"/>
    <b v="1"/>
  </r>
  <r>
    <n v="10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6 de julio - terminal río coca"/>
    <x v="0"/>
    <x v="50"/>
    <n v="13525.518720000051"/>
    <x v="1"/>
    <s v="NO"/>
    <m/>
    <m/>
    <m/>
    <m/>
    <s v="X"/>
    <m/>
    <m/>
    <m/>
    <m/>
    <m/>
    <m/>
    <m/>
    <m/>
    <m/>
    <m/>
    <m/>
    <s v="X"/>
    <s v="X"/>
    <s v="X"/>
    <m/>
    <m/>
    <m/>
    <m/>
    <m/>
    <m/>
    <m/>
    <m/>
    <m/>
    <n v="3"/>
    <n v="4508.506240000017"/>
    <n v="4508.506240000017"/>
    <n v="4508.506240000017"/>
    <n v="0"/>
    <n v="0"/>
    <n v="0"/>
    <n v="0"/>
    <n v="0"/>
    <n v="0"/>
    <n v="0"/>
    <n v="0"/>
    <n v="0"/>
    <n v="13525.518720000051"/>
    <b v="1"/>
  </r>
  <r>
    <n v="11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san José de Cutuglahua – terminal sur Ecovía"/>
    <x v="0"/>
    <x v="50"/>
    <n v="13450.67300000001"/>
    <x v="1"/>
    <s v="NO"/>
    <m/>
    <m/>
    <m/>
    <m/>
    <s v="X"/>
    <m/>
    <m/>
    <m/>
    <m/>
    <m/>
    <m/>
    <m/>
    <m/>
    <m/>
    <m/>
    <m/>
    <s v="X"/>
    <s v="X"/>
    <s v="X"/>
    <m/>
    <m/>
    <m/>
    <m/>
    <m/>
    <m/>
    <m/>
    <m/>
    <m/>
    <n v="3"/>
    <n v="4483.5576666666702"/>
    <n v="4483.5576666666702"/>
    <n v="4483.5576666666702"/>
    <n v="0"/>
    <n v="0"/>
    <n v="0"/>
    <n v="0"/>
    <n v="0"/>
    <n v="0"/>
    <n v="0"/>
    <n v="0"/>
    <n v="0"/>
    <n v="13450.67300000001"/>
    <b v="1"/>
  </r>
  <r>
    <n v="11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abuyal - calderón"/>
    <x v="0"/>
    <x v="50"/>
    <n v="13430.698200000043"/>
    <x v="1"/>
    <s v="NO"/>
    <m/>
    <m/>
    <m/>
    <m/>
    <s v="X"/>
    <m/>
    <m/>
    <m/>
    <m/>
    <m/>
    <m/>
    <m/>
    <m/>
    <m/>
    <m/>
    <m/>
    <s v="X"/>
    <s v="X"/>
    <s v="X"/>
    <m/>
    <m/>
    <m/>
    <m/>
    <m/>
    <m/>
    <m/>
    <m/>
    <m/>
    <n v="3"/>
    <n v="4476.8994000000139"/>
    <n v="4476.8994000000139"/>
    <n v="4476.8994000000139"/>
    <n v="0"/>
    <n v="0"/>
    <n v="0"/>
    <n v="0"/>
    <n v="0"/>
    <n v="0"/>
    <n v="0"/>
    <n v="0"/>
    <n v="0"/>
    <n v="13430.698200000043"/>
    <b v="1"/>
  </r>
  <r>
    <n v="112"/>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tola - san roque"/>
    <x v="0"/>
    <x v="50"/>
    <n v="13295.940700000036"/>
    <x v="1"/>
    <s v="NO"/>
    <m/>
    <m/>
    <m/>
    <m/>
    <s v="X"/>
    <m/>
    <m/>
    <m/>
    <m/>
    <m/>
    <m/>
    <m/>
    <m/>
    <m/>
    <m/>
    <m/>
    <s v="X"/>
    <s v="X"/>
    <s v="X"/>
    <m/>
    <m/>
    <m/>
    <m/>
    <m/>
    <m/>
    <m/>
    <m/>
    <m/>
    <n v="3"/>
    <n v="4431.9802333333455"/>
    <n v="4431.9802333333455"/>
    <n v="4431.9802333333455"/>
    <n v="0"/>
    <n v="0"/>
    <n v="0"/>
    <n v="0"/>
    <n v="0"/>
    <n v="0"/>
    <n v="0"/>
    <n v="0"/>
    <n v="0"/>
    <n v="13295.940700000036"/>
    <b v="1"/>
  </r>
  <r>
    <n v="11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la forestal - Chimbacalle - estación multimodal la Magdalena"/>
    <x v="0"/>
    <x v="50"/>
    <n v="13016.031300000031"/>
    <x v="1"/>
    <s v="NO"/>
    <m/>
    <m/>
    <m/>
    <m/>
    <s v="X"/>
    <m/>
    <m/>
    <m/>
    <m/>
    <m/>
    <m/>
    <m/>
    <m/>
    <m/>
    <m/>
    <m/>
    <s v="X"/>
    <s v="X"/>
    <s v="X"/>
    <m/>
    <m/>
    <m/>
    <m/>
    <m/>
    <m/>
    <m/>
    <m/>
    <m/>
    <n v="3"/>
    <n v="4338.6771000000108"/>
    <n v="4338.6771000000108"/>
    <n v="4338.6771000000108"/>
    <n v="0"/>
    <n v="0"/>
    <n v="0"/>
    <n v="0"/>
    <n v="0"/>
    <n v="0"/>
    <n v="0"/>
    <n v="0"/>
    <n v="0"/>
    <n v="13016.031300000031"/>
    <b v="1"/>
  </r>
  <r>
    <n v="114"/>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san José de morán - Carapungo"/>
    <x v="0"/>
    <x v="50"/>
    <n v="12310.654500000004"/>
    <x v="1"/>
    <s v="NO"/>
    <m/>
    <m/>
    <m/>
    <m/>
    <s v="X"/>
    <m/>
    <m/>
    <m/>
    <m/>
    <m/>
    <m/>
    <m/>
    <m/>
    <m/>
    <m/>
    <m/>
    <s v="X"/>
    <s v="X"/>
    <s v="X"/>
    <m/>
    <m/>
    <m/>
    <m/>
    <m/>
    <m/>
    <m/>
    <m/>
    <m/>
    <n v="3"/>
    <n v="4103.5515000000014"/>
    <n v="4103.5515000000014"/>
    <n v="4103.5515000000014"/>
    <n v="0"/>
    <n v="0"/>
    <n v="0"/>
    <n v="0"/>
    <n v="0"/>
    <n v="0"/>
    <n v="0"/>
    <n v="0"/>
    <n v="0"/>
    <n v="12310.654500000004"/>
    <b v="1"/>
  </r>
  <r>
    <n v="115"/>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Kennedy - edén - terminal labrador"/>
    <x v="0"/>
    <x v="50"/>
    <n v="11187.01800000004"/>
    <x v="1"/>
    <s v="NO"/>
    <m/>
    <m/>
    <m/>
    <m/>
    <s v="X"/>
    <m/>
    <m/>
    <m/>
    <m/>
    <m/>
    <m/>
    <m/>
    <m/>
    <m/>
    <m/>
    <m/>
    <s v="X"/>
    <s v="X"/>
    <s v="X"/>
    <m/>
    <m/>
    <m/>
    <m/>
    <m/>
    <m/>
    <m/>
    <m/>
    <m/>
    <n v="3"/>
    <n v="3729.0060000000135"/>
    <n v="3729.0060000000135"/>
    <n v="3729.0060000000135"/>
    <n v="0"/>
    <n v="0"/>
    <n v="0"/>
    <n v="0"/>
    <n v="0"/>
    <n v="0"/>
    <n v="0"/>
    <n v="0"/>
    <n v="0"/>
    <n v="11187.01800000004"/>
    <b v="1"/>
  </r>
  <r>
    <n v="11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héroes de Paquisha -  terminal sur Ecovía"/>
    <x v="0"/>
    <x v="50"/>
    <n v="10592.330199999997"/>
    <x v="1"/>
    <s v="NO"/>
    <m/>
    <m/>
    <m/>
    <m/>
    <s v="X"/>
    <m/>
    <m/>
    <m/>
    <m/>
    <m/>
    <m/>
    <m/>
    <m/>
    <m/>
    <m/>
    <m/>
    <s v="X"/>
    <s v="X"/>
    <s v="X"/>
    <m/>
    <m/>
    <m/>
    <m/>
    <m/>
    <m/>
    <m/>
    <m/>
    <m/>
    <n v="3"/>
    <n v="3530.7767333333322"/>
    <n v="3530.7767333333322"/>
    <n v="3530.7767333333322"/>
    <n v="0"/>
    <n v="0"/>
    <n v="0"/>
    <n v="0"/>
    <n v="0"/>
    <n v="0"/>
    <n v="0"/>
    <n v="0"/>
    <n v="0"/>
    <n v="10592.330199999997"/>
    <b v="1"/>
  </r>
  <r>
    <n v="11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terminal sur Ecovía - terminal Quitumbe"/>
    <x v="0"/>
    <x v="50"/>
    <n v="10587.830399999977"/>
    <x v="1"/>
    <s v="NO"/>
    <m/>
    <m/>
    <m/>
    <m/>
    <s v="X"/>
    <m/>
    <m/>
    <m/>
    <m/>
    <m/>
    <m/>
    <m/>
    <m/>
    <m/>
    <m/>
    <m/>
    <s v="X"/>
    <s v="X"/>
    <s v="X"/>
    <m/>
    <m/>
    <m/>
    <m/>
    <m/>
    <m/>
    <m/>
    <m/>
    <m/>
    <n v="3"/>
    <n v="3529.2767999999924"/>
    <n v="3529.2767999999924"/>
    <n v="3529.2767999999924"/>
    <n v="0"/>
    <n v="0"/>
    <n v="0"/>
    <n v="0"/>
    <n v="0"/>
    <n v="0"/>
    <n v="0"/>
    <n v="0"/>
    <n v="0"/>
    <n v="10587.830399999977"/>
    <b v="1"/>
  </r>
  <r>
    <n v="11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Huarcay - girón - morán Valverde"/>
    <x v="0"/>
    <x v="50"/>
    <n v="10568.901599999983"/>
    <x v="1"/>
    <s v="NO"/>
    <m/>
    <m/>
    <m/>
    <m/>
    <s v="X"/>
    <m/>
    <m/>
    <m/>
    <m/>
    <m/>
    <m/>
    <m/>
    <m/>
    <m/>
    <m/>
    <m/>
    <s v="X"/>
    <s v="X"/>
    <s v="X"/>
    <m/>
    <m/>
    <m/>
    <m/>
    <m/>
    <m/>
    <m/>
    <m/>
    <m/>
    <n v="3"/>
    <n v="3522.9671999999941"/>
    <n v="3522.9671999999941"/>
    <n v="3522.9671999999941"/>
    <n v="0"/>
    <n v="0"/>
    <n v="0"/>
    <n v="0"/>
    <n v="0"/>
    <n v="0"/>
    <n v="0"/>
    <n v="0"/>
    <n v="0"/>
    <n v="10568.901599999983"/>
    <b v="1"/>
  </r>
  <r>
    <n v="11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ferroviaria – terminal el Recreo"/>
    <x v="0"/>
    <x v="50"/>
    <n v="10529.95120000001"/>
    <x v="1"/>
    <s v="NO"/>
    <m/>
    <m/>
    <m/>
    <m/>
    <s v="X"/>
    <m/>
    <m/>
    <m/>
    <m/>
    <m/>
    <m/>
    <m/>
    <m/>
    <m/>
    <m/>
    <m/>
    <s v="X"/>
    <s v="X"/>
    <s v="X"/>
    <m/>
    <m/>
    <m/>
    <m/>
    <m/>
    <m/>
    <m/>
    <m/>
    <m/>
    <n v="3"/>
    <n v="3509.9837333333367"/>
    <n v="3509.9837333333367"/>
    <n v="3509.9837333333367"/>
    <n v="0"/>
    <n v="0"/>
    <n v="0"/>
    <n v="0"/>
    <n v="0"/>
    <n v="0"/>
    <n v="0"/>
    <n v="0"/>
    <n v="0"/>
    <n v="10529.95120000001"/>
    <b v="1"/>
  </r>
  <r>
    <n v="12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san juan de Turubamba – terminal sur Ecovía"/>
    <x v="0"/>
    <x v="50"/>
    <n v="9901.8764999999839"/>
    <x v="1"/>
    <s v="NO"/>
    <m/>
    <m/>
    <m/>
    <m/>
    <s v="X"/>
    <m/>
    <m/>
    <m/>
    <m/>
    <m/>
    <m/>
    <m/>
    <m/>
    <m/>
    <m/>
    <m/>
    <s v="X"/>
    <s v="X"/>
    <s v="X"/>
    <m/>
    <m/>
    <m/>
    <m/>
    <m/>
    <m/>
    <m/>
    <m/>
    <m/>
    <n v="3"/>
    <n v="3300.6254999999946"/>
    <n v="3300.6254999999946"/>
    <n v="3300.6254999999946"/>
    <n v="0"/>
    <n v="0"/>
    <n v="0"/>
    <n v="0"/>
    <n v="0"/>
    <n v="0"/>
    <n v="0"/>
    <n v="0"/>
    <n v="0"/>
    <n v="9901.8764999999839"/>
    <b v="1"/>
  </r>
  <r>
    <n v="12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laureles - terminal labrador"/>
    <x v="0"/>
    <x v="50"/>
    <n v="9322.5149999999558"/>
    <x v="1"/>
    <s v="NO"/>
    <m/>
    <m/>
    <m/>
    <m/>
    <s v="X"/>
    <m/>
    <m/>
    <m/>
    <m/>
    <m/>
    <m/>
    <m/>
    <m/>
    <m/>
    <m/>
    <m/>
    <s v="X"/>
    <s v="X"/>
    <s v="X"/>
    <m/>
    <m/>
    <m/>
    <m/>
    <m/>
    <m/>
    <m/>
    <m/>
    <m/>
    <n v="3"/>
    <n v="3107.5049999999851"/>
    <n v="3107.5049999999851"/>
    <n v="3107.5049999999851"/>
    <n v="0"/>
    <n v="0"/>
    <n v="0"/>
    <n v="0"/>
    <n v="0"/>
    <n v="0"/>
    <n v="0"/>
    <n v="0"/>
    <n v="0"/>
    <n v="9322.5149999999558"/>
    <b v="1"/>
  </r>
  <r>
    <n v="122"/>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Zámbiza - terminal río coca"/>
    <x v="0"/>
    <x v="50"/>
    <n v="9280.487999999983"/>
    <x v="1"/>
    <s v="NO"/>
    <m/>
    <m/>
    <m/>
    <m/>
    <s v="X"/>
    <m/>
    <m/>
    <m/>
    <m/>
    <m/>
    <m/>
    <m/>
    <m/>
    <m/>
    <m/>
    <m/>
    <s v="X"/>
    <s v="X"/>
    <s v="X"/>
    <m/>
    <m/>
    <m/>
    <m/>
    <m/>
    <m/>
    <m/>
    <m/>
    <m/>
    <n v="3"/>
    <n v="3093.4959999999942"/>
    <n v="3093.4959999999942"/>
    <n v="3093.4959999999942"/>
    <n v="0"/>
    <n v="0"/>
    <n v="0"/>
    <n v="0"/>
    <n v="0"/>
    <n v="0"/>
    <n v="0"/>
    <n v="0"/>
    <n v="0"/>
    <n v="9280.487999999983"/>
    <b v="1"/>
  </r>
  <r>
    <n v="12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la joya - terminal sur Ecovía"/>
    <x v="0"/>
    <x v="50"/>
    <n v="8948.9538000000175"/>
    <x v="1"/>
    <s v="NO"/>
    <m/>
    <m/>
    <m/>
    <m/>
    <s v="X"/>
    <m/>
    <m/>
    <m/>
    <m/>
    <m/>
    <m/>
    <m/>
    <m/>
    <m/>
    <m/>
    <m/>
    <s v="X"/>
    <s v="X"/>
    <s v="X"/>
    <m/>
    <m/>
    <m/>
    <m/>
    <m/>
    <m/>
    <m/>
    <m/>
    <m/>
    <n v="3"/>
    <n v="2982.9846000000057"/>
    <n v="2982.9846000000057"/>
    <n v="2982.9846000000057"/>
    <n v="0"/>
    <n v="0"/>
    <n v="0"/>
    <n v="0"/>
    <n v="0"/>
    <n v="0"/>
    <n v="0"/>
    <n v="0"/>
    <n v="0"/>
    <n v="8948.9538000000175"/>
    <b v="1"/>
  </r>
  <r>
    <n v="124"/>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alimentadores para la ruta Oyacoto - calderón"/>
    <x v="0"/>
    <x v="50"/>
    <n v="8690.7598000000289"/>
    <x v="1"/>
    <s v="NO"/>
    <m/>
    <m/>
    <m/>
    <m/>
    <s v="X"/>
    <m/>
    <m/>
    <m/>
    <m/>
    <m/>
    <m/>
    <m/>
    <m/>
    <m/>
    <m/>
    <m/>
    <s v="X"/>
    <s v="X"/>
    <s v="X"/>
    <m/>
    <m/>
    <m/>
    <m/>
    <m/>
    <m/>
    <m/>
    <m/>
    <m/>
    <n v="3"/>
    <n v="2896.9199333333431"/>
    <n v="2896.9199333333431"/>
    <n v="2896.9199333333431"/>
    <n v="0"/>
    <n v="0"/>
    <n v="0"/>
    <n v="0"/>
    <n v="0"/>
    <n v="0"/>
    <n v="0"/>
    <n v="0"/>
    <n v="0"/>
    <n v="8690.7598000000289"/>
    <b v="1"/>
  </r>
  <r>
    <n v="125"/>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ciudadela Lozada - terminal sur Ecovía"/>
    <x v="0"/>
    <x v="50"/>
    <n v="8633.4020999999775"/>
    <x v="1"/>
    <s v="NO"/>
    <m/>
    <m/>
    <m/>
    <m/>
    <s v="X"/>
    <m/>
    <m/>
    <m/>
    <m/>
    <m/>
    <m/>
    <m/>
    <m/>
    <m/>
    <m/>
    <m/>
    <s v="X"/>
    <s v="X"/>
    <s v="X"/>
    <m/>
    <m/>
    <m/>
    <m/>
    <m/>
    <m/>
    <m/>
    <m/>
    <m/>
    <n v="3"/>
    <n v="2877.8006999999925"/>
    <n v="2877.8006999999925"/>
    <n v="2877.8006999999925"/>
    <n v="0"/>
    <n v="0"/>
    <n v="0"/>
    <n v="0"/>
    <n v="0"/>
    <n v="0"/>
    <n v="0"/>
    <n v="0"/>
    <n v="0"/>
    <n v="8633.4020999999775"/>
    <b v="1"/>
  </r>
  <r>
    <n v="12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el porvenir - la victoria - terminal sur Ecovía"/>
    <x v="0"/>
    <x v="50"/>
    <n v="8409.91320000001"/>
    <x v="1"/>
    <s v="NO"/>
    <m/>
    <m/>
    <m/>
    <m/>
    <s v="X"/>
    <m/>
    <m/>
    <m/>
    <m/>
    <m/>
    <m/>
    <m/>
    <m/>
    <m/>
    <m/>
    <m/>
    <s v="X"/>
    <s v="X"/>
    <s v="X"/>
    <m/>
    <m/>
    <m/>
    <m/>
    <m/>
    <m/>
    <m/>
    <m/>
    <m/>
    <n v="3"/>
    <n v="2803.3044000000032"/>
    <n v="2803.3044000000032"/>
    <n v="2803.3044000000032"/>
    <n v="0"/>
    <n v="0"/>
    <n v="0"/>
    <n v="0"/>
    <n v="0"/>
    <n v="0"/>
    <n v="0"/>
    <n v="0"/>
    <n v="0"/>
    <n v="8409.91320000001"/>
    <b v="1"/>
  </r>
  <r>
    <n v="12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la luz - terminal río coca"/>
    <x v="0"/>
    <x v="50"/>
    <n v="7507.8919999999925"/>
    <x v="1"/>
    <s v="NO"/>
    <m/>
    <m/>
    <m/>
    <m/>
    <s v="X"/>
    <m/>
    <m/>
    <m/>
    <m/>
    <m/>
    <m/>
    <m/>
    <m/>
    <m/>
    <m/>
    <m/>
    <s v="X"/>
    <s v="X"/>
    <s v="X"/>
    <m/>
    <m/>
    <m/>
    <m/>
    <m/>
    <m/>
    <m/>
    <m/>
    <m/>
    <n v="3"/>
    <n v="2502.6306666666642"/>
    <n v="2502.6306666666642"/>
    <n v="2502.6306666666642"/>
    <n v="0"/>
    <n v="0"/>
    <n v="0"/>
    <n v="0"/>
    <n v="0"/>
    <n v="0"/>
    <n v="0"/>
    <n v="0"/>
    <n v="0"/>
    <n v="7507.8919999999925"/>
    <b v="1"/>
  </r>
  <r>
    <n v="12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santo Tomás 1 – terminal sur Ecovía"/>
    <x v="0"/>
    <x v="50"/>
    <n v="7363.5852000000014"/>
    <x v="1"/>
    <s v="NO"/>
    <m/>
    <m/>
    <m/>
    <m/>
    <s v="X"/>
    <m/>
    <m/>
    <m/>
    <m/>
    <m/>
    <m/>
    <m/>
    <m/>
    <m/>
    <m/>
    <m/>
    <s v="X"/>
    <s v="X"/>
    <s v="X"/>
    <m/>
    <m/>
    <m/>
    <m/>
    <m/>
    <m/>
    <m/>
    <m/>
    <m/>
    <n v="3"/>
    <n v="2454.5284000000006"/>
    <n v="2454.5284000000006"/>
    <n v="2454.5284000000006"/>
    <n v="0"/>
    <n v="0"/>
    <n v="0"/>
    <n v="0"/>
    <n v="0"/>
    <n v="0"/>
    <n v="0"/>
    <n v="0"/>
    <n v="0"/>
    <n v="7363.5852000000014"/>
    <b v="1"/>
  </r>
  <r>
    <n v="12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Venecia – terminal sur Ecovía"/>
    <x v="0"/>
    <x v="50"/>
    <n v="6997.2914100000053"/>
    <x v="1"/>
    <s v="NO"/>
    <m/>
    <m/>
    <m/>
    <m/>
    <s v="X"/>
    <m/>
    <m/>
    <m/>
    <m/>
    <m/>
    <m/>
    <m/>
    <m/>
    <m/>
    <m/>
    <m/>
    <s v="X"/>
    <s v="X"/>
    <s v="X"/>
    <m/>
    <m/>
    <m/>
    <m/>
    <m/>
    <m/>
    <m/>
    <m/>
    <m/>
    <n v="3"/>
    <n v="2332.4304700000016"/>
    <n v="2332.4304700000016"/>
    <n v="2332.4304700000016"/>
    <n v="0"/>
    <n v="0"/>
    <n v="0"/>
    <n v="0"/>
    <n v="0"/>
    <n v="0"/>
    <n v="0"/>
    <n v="0"/>
    <n v="0"/>
    <n v="6997.2914100000053"/>
    <b v="1"/>
  </r>
  <r>
    <n v="13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3"/>
    <s v="PORCENTAJE DE AVANCE DE LA MODERNIZACIÓN DEL SISTEMA DE TRANSPORTE PÚBLICO METROLITANO"/>
    <s v="LOGRAR EL 21% DE AVANCE DE LA MODERNIZACIÓN DEL SISTEMA DE TRANSPORTE PÚBLICO METROLITANO"/>
    <x v="5"/>
    <x v="12"/>
    <s v="Adquisición de 10 buses "/>
    <x v="4"/>
    <x v="52"/>
    <n v="6000000"/>
    <x v="1"/>
    <s v="SI"/>
    <m/>
    <m/>
    <m/>
    <m/>
    <m/>
    <m/>
    <m/>
    <m/>
    <m/>
    <m/>
    <m/>
    <m/>
    <m/>
    <m/>
    <m/>
    <m/>
    <m/>
    <m/>
    <m/>
    <s v="X"/>
    <m/>
    <m/>
    <m/>
    <m/>
    <m/>
    <m/>
    <m/>
    <s v="X"/>
    <n v="2"/>
    <n v="0"/>
    <n v="0"/>
    <n v="0"/>
    <n v="3000000"/>
    <n v="0"/>
    <n v="0"/>
    <n v="0"/>
    <n v="0"/>
    <n v="0"/>
    <n v="0"/>
    <n v="0"/>
    <n v="3000000"/>
    <n v="6000000"/>
    <b v="1"/>
  </r>
  <r>
    <n v="13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4"/>
    <x v="11"/>
    <s v="Prestación de servicio de alimentadores para la ruta Monteserrín - terminal río coca"/>
    <x v="0"/>
    <x v="50"/>
    <n v="3880.8041999999987"/>
    <x v="1"/>
    <s v="NO"/>
    <m/>
    <m/>
    <m/>
    <m/>
    <s v="X"/>
    <m/>
    <m/>
    <m/>
    <m/>
    <m/>
    <m/>
    <m/>
    <m/>
    <m/>
    <m/>
    <m/>
    <s v="X"/>
    <s v="X"/>
    <s v="X"/>
    <m/>
    <m/>
    <m/>
    <m/>
    <m/>
    <m/>
    <m/>
    <m/>
    <m/>
    <n v="3"/>
    <n v="1293.6013999999996"/>
    <n v="1293.6013999999996"/>
    <n v="1293.6013999999996"/>
    <n v="0"/>
    <n v="0"/>
    <n v="0"/>
    <n v="0"/>
    <n v="0"/>
    <n v="0"/>
    <n v="0"/>
    <n v="0"/>
    <n v="0"/>
    <n v="3880.8041999999987"/>
    <b v="1"/>
  </r>
  <r>
    <n v="132"/>
    <s v="GERENCIA_DE_OPERACIONES"/>
    <s v="COORDINACIÓN DE SEGURIDAD"/>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Servicio de seguridad y vigilancia (fija, motorizados, movilización) para la EPMTPQ (2022-2023)"/>
    <x v="0"/>
    <x v="46"/>
    <n v="3500000"/>
    <x v="1"/>
    <s v="SI"/>
    <n v="852500011"/>
    <s v="Licitación "/>
    <s v="SERVICIO"/>
    <s v="ENERO"/>
    <s v="X"/>
    <m/>
    <m/>
    <m/>
    <m/>
    <m/>
    <m/>
    <m/>
    <m/>
    <m/>
    <m/>
    <m/>
    <m/>
    <m/>
    <m/>
    <m/>
    <m/>
    <s v="X"/>
    <s v="X"/>
    <s v="X"/>
    <s v="X"/>
    <s v="X"/>
    <s v="X"/>
    <s v="X"/>
    <n v="7"/>
    <n v="0"/>
    <n v="0"/>
    <n v="0"/>
    <n v="0"/>
    <n v="0"/>
    <n v="500000"/>
    <n v="500000"/>
    <n v="500000"/>
    <n v="500000"/>
    <n v="500000"/>
    <n v="500000"/>
    <n v="500000"/>
    <n v="3500000"/>
    <b v="1"/>
  </r>
  <r>
    <n v="13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Sur Occidental"/>
    <x v="0"/>
    <x v="50"/>
    <n v="2012500"/>
    <x v="1"/>
    <s v="NO"/>
    <m/>
    <m/>
    <m/>
    <m/>
    <m/>
    <s v="X"/>
    <s v="X"/>
    <s v="X"/>
    <s v="X"/>
    <s v="X"/>
    <s v="X"/>
    <s v="X"/>
    <s v="X"/>
    <s v="X"/>
    <s v="X"/>
    <s v="X"/>
    <m/>
    <s v="X"/>
    <s v="X"/>
    <s v="X"/>
    <s v="X"/>
    <s v="X"/>
    <s v="X"/>
    <s v="X"/>
    <s v="X"/>
    <s v="X"/>
    <s v="X"/>
    <s v="X"/>
    <n v="11"/>
    <n v="0"/>
    <n v="182954.54545454544"/>
    <n v="182954.54545454544"/>
    <n v="182954.54545454544"/>
    <n v="182954.54545454544"/>
    <n v="182954.54545454544"/>
    <n v="182954.54545454544"/>
    <n v="182954.54545454544"/>
    <n v="182954.54545454544"/>
    <n v="182954.54545454544"/>
    <n v="182954.54545454544"/>
    <n v="182954.54545454544"/>
    <n v="2012499.9999999998"/>
    <b v="1"/>
  </r>
  <r>
    <n v="134"/>
    <s v="GERENCIA_DE_OPERACIONES"/>
    <s v="COORDINACIÓN DE INFRAESTRUCTURA EN TRANSPORT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3"/>
    <x v="9"/>
    <s v="Adecuaciones paradas ecovía "/>
    <x v="0"/>
    <x v="51"/>
    <n v="1583741.5433956413"/>
    <x v="1"/>
    <s v="SI"/>
    <s v="541210014"/>
    <s v="Licitación "/>
    <s v="OBRA"/>
    <s v="MARZO"/>
    <s v="X"/>
    <m/>
    <m/>
    <m/>
    <m/>
    <m/>
    <m/>
    <m/>
    <m/>
    <m/>
    <m/>
    <m/>
    <m/>
    <m/>
    <m/>
    <m/>
    <m/>
    <m/>
    <s v="X"/>
    <s v="X"/>
    <s v="X"/>
    <s v="X"/>
    <m/>
    <m/>
    <n v="4"/>
    <n v="0"/>
    <n v="0"/>
    <n v="0"/>
    <n v="0"/>
    <n v="0"/>
    <n v="0"/>
    <n v="395935.38584891031"/>
    <n v="395935.38584891031"/>
    <n v="395935.38584891031"/>
    <n v="395935.38584891031"/>
    <n v="0"/>
    <n v="0"/>
    <n v="1583741.5433956413"/>
    <b v="1"/>
  </r>
  <r>
    <n v="135"/>
    <s v="GERENCIA_DE_OPERACIONES"/>
    <s v="COORDINACIÓN DE INFRAESTRUCTURA EN TRANSPORT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3"/>
    <x v="9"/>
    <s v="Adecuaciones paradas ecovía "/>
    <x v="0"/>
    <x v="51"/>
    <n v="386070.028032929"/>
    <x v="0"/>
    <s v="SI"/>
    <s v="541210014"/>
    <s v="Licitación "/>
    <s v="OBRA"/>
    <s v="MARZO"/>
    <s v="X"/>
    <m/>
    <m/>
    <m/>
    <m/>
    <m/>
    <m/>
    <m/>
    <m/>
    <m/>
    <m/>
    <m/>
    <m/>
    <m/>
    <m/>
    <m/>
    <m/>
    <m/>
    <s v="X"/>
    <s v="X"/>
    <s v="X"/>
    <s v="X"/>
    <m/>
    <m/>
    <n v="4"/>
    <n v="0"/>
    <n v="0"/>
    <n v="0"/>
    <n v="0"/>
    <n v="0"/>
    <n v="0"/>
    <n v="96517.507008232249"/>
    <n v="96517.507008232249"/>
    <n v="96517.507008232249"/>
    <n v="96517.507008232249"/>
    <n v="0"/>
    <n v="0"/>
    <n v="386070.028032929"/>
    <b v="1"/>
  </r>
  <r>
    <n v="13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omité del pueblo - terminal labrador"/>
    <x v="0"/>
    <x v="50"/>
    <n v="681372.26299999992"/>
    <x v="1"/>
    <s v="NO"/>
    <m/>
    <m/>
    <m/>
    <m/>
    <m/>
    <s v="X"/>
    <s v="X"/>
    <s v="X"/>
    <s v="X"/>
    <s v="X"/>
    <s v="X"/>
    <s v="X"/>
    <s v="X"/>
    <s v="X"/>
    <s v="X"/>
    <s v="X"/>
    <m/>
    <s v="X"/>
    <s v="X"/>
    <s v="X"/>
    <s v="X"/>
    <s v="X"/>
    <s v="X"/>
    <s v="X"/>
    <s v="X"/>
    <s v="X"/>
    <s v="X"/>
    <s v="X"/>
    <n v="11"/>
    <n v="0"/>
    <n v="61942.93299999999"/>
    <n v="61942.93299999999"/>
    <n v="61942.93299999999"/>
    <n v="61942.93299999999"/>
    <n v="61942.93299999999"/>
    <n v="61942.93299999999"/>
    <n v="61942.93299999999"/>
    <n v="61942.93299999999"/>
    <n v="61942.93299999999"/>
    <n v="61942.93299999999"/>
    <n v="61942.93299999999"/>
    <n v="681372.26299999969"/>
    <b v="1"/>
  </r>
  <r>
    <n v="13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arapungo - simón bolívar - terminal río coca"/>
    <x v="0"/>
    <x v="50"/>
    <n v="621338.92800000007"/>
    <x v="1"/>
    <s v="NO"/>
    <m/>
    <m/>
    <m/>
    <m/>
    <m/>
    <s v="X"/>
    <s v="X"/>
    <s v="X"/>
    <s v="X"/>
    <s v="X"/>
    <s v="X"/>
    <s v="X"/>
    <s v="X"/>
    <s v="X"/>
    <s v="X"/>
    <s v="X"/>
    <m/>
    <s v="X"/>
    <s v="X"/>
    <s v="X"/>
    <s v="X"/>
    <s v="X"/>
    <s v="X"/>
    <s v="X"/>
    <s v="X"/>
    <s v="X"/>
    <s v="X"/>
    <s v="X"/>
    <n v="11"/>
    <n v="0"/>
    <n v="56485.357090909099"/>
    <n v="56485.357090909099"/>
    <n v="56485.357090909099"/>
    <n v="56485.357090909099"/>
    <n v="56485.357090909099"/>
    <n v="56485.357090909099"/>
    <n v="56485.357090909099"/>
    <n v="56485.357090909099"/>
    <n v="56485.357090909099"/>
    <n v="56485.357090909099"/>
    <n v="56485.357090909099"/>
    <n v="621338.92800000019"/>
    <b v="1"/>
  </r>
  <r>
    <n v="13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Santospamba – terminal Quitumbe"/>
    <x v="0"/>
    <x v="50"/>
    <n v="610742.54740000004"/>
    <x v="1"/>
    <s v="NO"/>
    <m/>
    <m/>
    <m/>
    <m/>
    <m/>
    <s v="X"/>
    <s v="X"/>
    <s v="X"/>
    <s v="X"/>
    <s v="X"/>
    <s v="X"/>
    <s v="X"/>
    <s v="X"/>
    <s v="X"/>
    <s v="X"/>
    <s v="X"/>
    <m/>
    <s v="X"/>
    <s v="X"/>
    <s v="X"/>
    <s v="X"/>
    <s v="X"/>
    <s v="X"/>
    <s v="X"/>
    <s v="X"/>
    <s v="X"/>
    <s v="X"/>
    <s v="X"/>
    <n v="11"/>
    <n v="0"/>
    <n v="55522.049763636365"/>
    <n v="55522.049763636365"/>
    <n v="55522.049763636365"/>
    <n v="55522.049763636365"/>
    <n v="55522.049763636365"/>
    <n v="55522.049763636365"/>
    <n v="55522.049763636365"/>
    <n v="55522.049763636365"/>
    <n v="55522.049763636365"/>
    <n v="55522.049763636365"/>
    <n v="55522.049763636365"/>
    <n v="610742.54739999992"/>
    <b v="1"/>
  </r>
  <r>
    <n v="13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otocollao - terminal labrador"/>
    <x v="0"/>
    <x v="50"/>
    <n v="557486.397"/>
    <x v="1"/>
    <s v="NO"/>
    <m/>
    <m/>
    <m/>
    <m/>
    <m/>
    <s v="X"/>
    <s v="X"/>
    <s v="X"/>
    <s v="X"/>
    <s v="X"/>
    <s v="X"/>
    <s v="X"/>
    <s v="X"/>
    <s v="X"/>
    <s v="X"/>
    <s v="X"/>
    <m/>
    <s v="X"/>
    <s v="X"/>
    <s v="X"/>
    <s v="X"/>
    <s v="X"/>
    <s v="X"/>
    <s v="X"/>
    <s v="X"/>
    <s v="X"/>
    <s v="X"/>
    <s v="X"/>
    <n v="11"/>
    <n v="0"/>
    <n v="50680.581545454545"/>
    <n v="50680.581545454545"/>
    <n v="50680.581545454545"/>
    <n v="50680.581545454545"/>
    <n v="50680.581545454545"/>
    <n v="50680.581545454545"/>
    <n v="50680.581545454545"/>
    <n v="50680.581545454545"/>
    <n v="50680.581545454545"/>
    <n v="50680.581545454545"/>
    <n v="50680.581545454545"/>
    <n v="557486.39700000011"/>
    <b v="1"/>
  </r>
  <r>
    <n v="14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arapungo - Eloy Alfaro - terminal río coca"/>
    <x v="0"/>
    <x v="50"/>
    <n v="550402.97200000007"/>
    <x v="1"/>
    <s v="NO"/>
    <m/>
    <m/>
    <m/>
    <m/>
    <m/>
    <s v="X"/>
    <s v="X"/>
    <s v="X"/>
    <s v="X"/>
    <s v="X"/>
    <s v="X"/>
    <s v="X"/>
    <s v="X"/>
    <s v="X"/>
    <s v="X"/>
    <s v="X"/>
    <m/>
    <s v="X"/>
    <s v="X"/>
    <s v="X"/>
    <s v="X"/>
    <s v="X"/>
    <s v="X"/>
    <s v="X"/>
    <s v="X"/>
    <s v="X"/>
    <s v="X"/>
    <s v="X"/>
    <n v="11"/>
    <n v="0"/>
    <n v="50036.633818181821"/>
    <n v="50036.633818181821"/>
    <n v="50036.633818181821"/>
    <n v="50036.633818181821"/>
    <n v="50036.633818181821"/>
    <n v="50036.633818181821"/>
    <n v="50036.633818181821"/>
    <n v="50036.633818181821"/>
    <n v="50036.633818181821"/>
    <n v="50036.633818181821"/>
    <n v="50036.633818181821"/>
    <n v="550402.97200000007"/>
    <b v="1"/>
  </r>
  <r>
    <n v="14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s rutas Chillogallo – terminal el Recreo"/>
    <x v="0"/>
    <x v="50"/>
    <n v="517419.97609999997"/>
    <x v="1"/>
    <s v="NO"/>
    <m/>
    <m/>
    <m/>
    <m/>
    <m/>
    <s v="X"/>
    <s v="X"/>
    <s v="X"/>
    <s v="X"/>
    <s v="X"/>
    <s v="X"/>
    <s v="X"/>
    <s v="X"/>
    <s v="X"/>
    <s v="X"/>
    <s v="X"/>
    <m/>
    <s v="X"/>
    <s v="X"/>
    <s v="X"/>
    <s v="X"/>
    <s v="X"/>
    <s v="X"/>
    <s v="X"/>
    <s v="X"/>
    <s v="X"/>
    <s v="X"/>
    <s v="X"/>
    <n v="11"/>
    <n v="0"/>
    <n v="47038.17964545454"/>
    <n v="47038.17964545454"/>
    <n v="47038.17964545454"/>
    <n v="47038.17964545454"/>
    <n v="47038.17964545454"/>
    <n v="47038.17964545454"/>
    <n v="47038.17964545454"/>
    <n v="47038.17964545454"/>
    <n v="47038.17964545454"/>
    <n v="47038.17964545454"/>
    <n v="47038.17964545454"/>
    <n v="517419.97609999985"/>
    <b v="1"/>
  </r>
  <r>
    <n v="142"/>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Paquisha - terminal Quitumbe"/>
    <x v="0"/>
    <x v="50"/>
    <n v="492352.80280000006"/>
    <x v="1"/>
    <s v="NO"/>
    <m/>
    <m/>
    <m/>
    <m/>
    <m/>
    <s v="X"/>
    <s v="X"/>
    <s v="X"/>
    <s v="X"/>
    <s v="X"/>
    <s v="X"/>
    <s v="X"/>
    <s v="X"/>
    <s v="X"/>
    <s v="X"/>
    <s v="X"/>
    <m/>
    <s v="X"/>
    <s v="X"/>
    <s v="X"/>
    <s v="X"/>
    <s v="X"/>
    <s v="X"/>
    <s v="X"/>
    <s v="X"/>
    <s v="X"/>
    <s v="X"/>
    <s v="X"/>
    <n v="11"/>
    <n v="0"/>
    <n v="44759.345709090914"/>
    <n v="44759.345709090914"/>
    <n v="44759.345709090914"/>
    <n v="44759.345709090914"/>
    <n v="44759.345709090914"/>
    <n v="44759.345709090914"/>
    <n v="44759.345709090914"/>
    <n v="44759.345709090914"/>
    <n v="44759.345709090914"/>
    <n v="44759.345709090914"/>
    <n v="44759.345709090914"/>
    <n v="492352.80280000018"/>
    <b v="1"/>
  </r>
  <r>
    <n v="14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omité del pueblo - la bota – terminal río coca"/>
    <x v="0"/>
    <x v="50"/>
    <n v="488902.90400000004"/>
    <x v="1"/>
    <s v="NO"/>
    <m/>
    <m/>
    <m/>
    <m/>
    <m/>
    <s v="X"/>
    <s v="X"/>
    <s v="X"/>
    <s v="X"/>
    <s v="X"/>
    <s v="X"/>
    <s v="X"/>
    <s v="X"/>
    <s v="X"/>
    <s v="X"/>
    <s v="X"/>
    <m/>
    <s v="X"/>
    <s v="X"/>
    <s v="X"/>
    <s v="X"/>
    <s v="X"/>
    <s v="X"/>
    <s v="X"/>
    <s v="X"/>
    <s v="X"/>
    <s v="X"/>
    <s v="X"/>
    <n v="11"/>
    <n v="0"/>
    <n v="44445.718545454547"/>
    <n v="44445.718545454547"/>
    <n v="44445.718545454547"/>
    <n v="44445.718545454547"/>
    <n v="44445.718545454547"/>
    <n v="44445.718545454547"/>
    <n v="44445.718545454547"/>
    <n v="44445.718545454547"/>
    <n v="44445.718545454547"/>
    <n v="44445.718545454547"/>
    <n v="44445.718545454547"/>
    <n v="488902.90400000004"/>
    <b v="1"/>
  </r>
  <r>
    <n v="144"/>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llano chico - terminal río coca"/>
    <x v="0"/>
    <x v="50"/>
    <n v="474880.12599999999"/>
    <x v="1"/>
    <s v="NO"/>
    <m/>
    <m/>
    <m/>
    <m/>
    <m/>
    <s v="X"/>
    <s v="X"/>
    <s v="X"/>
    <s v="X"/>
    <s v="X"/>
    <s v="X"/>
    <s v="X"/>
    <s v="X"/>
    <s v="X"/>
    <s v="X"/>
    <s v="X"/>
    <m/>
    <s v="X"/>
    <s v="X"/>
    <s v="X"/>
    <s v="X"/>
    <s v="X"/>
    <s v="X"/>
    <s v="X"/>
    <s v="X"/>
    <s v="X"/>
    <s v="X"/>
    <s v="X"/>
    <n v="11"/>
    <n v="0"/>
    <n v="43170.920545454544"/>
    <n v="43170.920545454544"/>
    <n v="43170.920545454544"/>
    <n v="43170.920545454544"/>
    <n v="43170.920545454544"/>
    <n v="43170.920545454544"/>
    <n v="43170.920545454544"/>
    <n v="43170.920545454544"/>
    <n v="43170.920545454544"/>
    <n v="43170.920545454544"/>
    <n v="43170.920545454544"/>
    <n v="474880.12599999999"/>
    <b v="1"/>
  </r>
  <r>
    <n v="145"/>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isne - Zabala"/>
    <x v="0"/>
    <x v="50"/>
    <n v="463546.69200000004"/>
    <x v="1"/>
    <s v="NO"/>
    <m/>
    <m/>
    <m/>
    <m/>
    <m/>
    <s v="X"/>
    <s v="X"/>
    <s v="X"/>
    <s v="X"/>
    <s v="X"/>
    <s v="X"/>
    <s v="X"/>
    <s v="X"/>
    <s v="X"/>
    <s v="X"/>
    <s v="X"/>
    <m/>
    <s v="X"/>
    <s v="X"/>
    <s v="X"/>
    <s v="X"/>
    <s v="X"/>
    <s v="X"/>
    <s v="X"/>
    <s v="X"/>
    <s v="X"/>
    <s v="X"/>
    <s v="X"/>
    <n v="11"/>
    <n v="0"/>
    <n v="42140.608363636369"/>
    <n v="42140.608363636369"/>
    <n v="42140.608363636369"/>
    <n v="42140.608363636369"/>
    <n v="42140.608363636369"/>
    <n v="42140.608363636369"/>
    <n v="42140.608363636369"/>
    <n v="42140.608363636369"/>
    <n v="42140.608363636369"/>
    <n v="42140.608363636369"/>
    <n v="42140.608363636369"/>
    <n v="463546.69200000004"/>
    <b v="1"/>
  </r>
  <r>
    <n v="14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lucha de los pobres - terminal el Recreo"/>
    <x v="0"/>
    <x v="50"/>
    <n v="452846.99079999991"/>
    <x v="1"/>
    <s v="NO"/>
    <m/>
    <m/>
    <m/>
    <m/>
    <m/>
    <s v="X"/>
    <s v="X"/>
    <s v="X"/>
    <s v="X"/>
    <s v="X"/>
    <s v="X"/>
    <s v="X"/>
    <s v="X"/>
    <s v="X"/>
    <s v="X"/>
    <s v="X"/>
    <m/>
    <s v="X"/>
    <s v="X"/>
    <s v="X"/>
    <s v="X"/>
    <s v="X"/>
    <s v="X"/>
    <s v="X"/>
    <s v="X"/>
    <s v="X"/>
    <s v="X"/>
    <s v="X"/>
    <n v="11"/>
    <n v="0"/>
    <n v="41167.908254545444"/>
    <n v="41167.908254545444"/>
    <n v="41167.908254545444"/>
    <n v="41167.908254545444"/>
    <n v="41167.908254545444"/>
    <n v="41167.908254545444"/>
    <n v="41167.908254545444"/>
    <n v="41167.908254545444"/>
    <n v="41167.908254545444"/>
    <n v="41167.908254545444"/>
    <n v="41167.908254545444"/>
    <n v="452846.9907999998"/>
    <b v="1"/>
  </r>
  <r>
    <n v="14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oriente quiteño - terminal el Recreo"/>
    <x v="0"/>
    <x v="50"/>
    <n v="436050.90729999996"/>
    <x v="1"/>
    <s v="NO"/>
    <m/>
    <m/>
    <m/>
    <m/>
    <m/>
    <s v="X"/>
    <s v="X"/>
    <s v="X"/>
    <s v="X"/>
    <s v="X"/>
    <s v="X"/>
    <s v="X"/>
    <s v="X"/>
    <s v="X"/>
    <s v="X"/>
    <s v="X"/>
    <m/>
    <s v="X"/>
    <s v="X"/>
    <s v="X"/>
    <s v="X"/>
    <s v="X"/>
    <s v="X"/>
    <s v="X"/>
    <s v="X"/>
    <s v="X"/>
    <s v="X"/>
    <s v="X"/>
    <n v="11"/>
    <n v="0"/>
    <n v="39640.991572727267"/>
    <n v="39640.991572727267"/>
    <n v="39640.991572727267"/>
    <n v="39640.991572727267"/>
    <n v="39640.991572727267"/>
    <n v="39640.991572727267"/>
    <n v="39640.991572727267"/>
    <n v="39640.991572727267"/>
    <n v="39640.991572727267"/>
    <n v="39640.991572727267"/>
    <n v="39640.991572727267"/>
    <n v="436050.90729999996"/>
    <b v="1"/>
  </r>
  <r>
    <n v="14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agua clara – terminal río coca"/>
    <x v="0"/>
    <x v="50"/>
    <n v="430571.96"/>
    <x v="1"/>
    <s v="NO"/>
    <m/>
    <m/>
    <m/>
    <m/>
    <m/>
    <s v="X"/>
    <s v="X"/>
    <s v="X"/>
    <s v="X"/>
    <s v="X"/>
    <s v="X"/>
    <s v="X"/>
    <s v="X"/>
    <s v="X"/>
    <s v="X"/>
    <s v="X"/>
    <m/>
    <s v="X"/>
    <s v="X"/>
    <s v="X"/>
    <s v="X"/>
    <s v="X"/>
    <s v="X"/>
    <s v="X"/>
    <s v="X"/>
    <s v="X"/>
    <s v="X"/>
    <s v="X"/>
    <n v="11"/>
    <n v="0"/>
    <n v="39142.905454545456"/>
    <n v="39142.905454545456"/>
    <n v="39142.905454545456"/>
    <n v="39142.905454545456"/>
    <n v="39142.905454545456"/>
    <n v="39142.905454545456"/>
    <n v="39142.905454545456"/>
    <n v="39142.905454545456"/>
    <n v="39142.905454545456"/>
    <n v="39142.905454545456"/>
    <n v="39142.905454545456"/>
    <n v="430571.96"/>
    <b v="1"/>
  </r>
  <r>
    <n v="14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llano grande"/>
    <x v="0"/>
    <x v="50"/>
    <n v="406954.2513"/>
    <x v="1"/>
    <s v="NO"/>
    <m/>
    <m/>
    <m/>
    <m/>
    <m/>
    <s v="X"/>
    <s v="X"/>
    <s v="X"/>
    <s v="X"/>
    <s v="X"/>
    <s v="X"/>
    <s v="X"/>
    <s v="X"/>
    <s v="X"/>
    <s v="X"/>
    <s v="X"/>
    <m/>
    <s v="X"/>
    <s v="X"/>
    <s v="X"/>
    <s v="X"/>
    <s v="X"/>
    <s v="X"/>
    <s v="X"/>
    <s v="X"/>
    <s v="X"/>
    <s v="X"/>
    <s v="X"/>
    <n v="11"/>
    <n v="0"/>
    <n v="36995.841027272727"/>
    <n v="36995.841027272727"/>
    <n v="36995.841027272727"/>
    <n v="36995.841027272727"/>
    <n v="36995.841027272727"/>
    <n v="36995.841027272727"/>
    <n v="36995.841027272727"/>
    <n v="36995.841027272727"/>
    <n v="36995.841027272727"/>
    <n v="36995.841027272727"/>
    <n v="36995.841027272727"/>
    <n v="406954.25130000006"/>
    <b v="1"/>
  </r>
  <r>
    <n v="15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san juan - bellavista"/>
    <x v="0"/>
    <x v="50"/>
    <n v="405179.50920000003"/>
    <x v="1"/>
    <s v="NO"/>
    <m/>
    <m/>
    <m/>
    <m/>
    <m/>
    <s v="X"/>
    <s v="X"/>
    <s v="X"/>
    <s v="X"/>
    <s v="X"/>
    <s v="X"/>
    <s v="X"/>
    <s v="X"/>
    <s v="X"/>
    <s v="X"/>
    <s v="X"/>
    <m/>
    <s v="X"/>
    <s v="X"/>
    <s v="X"/>
    <s v="X"/>
    <s v="X"/>
    <s v="X"/>
    <s v="X"/>
    <s v="X"/>
    <s v="X"/>
    <s v="X"/>
    <s v="X"/>
    <n v="11"/>
    <n v="0"/>
    <n v="36834.500836363637"/>
    <n v="36834.500836363637"/>
    <n v="36834.500836363637"/>
    <n v="36834.500836363637"/>
    <n v="36834.500836363637"/>
    <n v="36834.500836363637"/>
    <n v="36834.500836363637"/>
    <n v="36834.500836363637"/>
    <n v="36834.500836363637"/>
    <n v="36834.500836363637"/>
    <n v="36834.500836363637"/>
    <n v="405179.50920000003"/>
    <b v="1"/>
  </r>
  <r>
    <n v="15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Nayón - terminal río coca"/>
    <x v="0"/>
    <x v="50"/>
    <n v="402895.73800000001"/>
    <x v="1"/>
    <s v="NO"/>
    <m/>
    <m/>
    <m/>
    <m/>
    <m/>
    <s v="X"/>
    <s v="X"/>
    <s v="X"/>
    <s v="X"/>
    <s v="X"/>
    <s v="X"/>
    <s v="X"/>
    <s v="X"/>
    <s v="X"/>
    <s v="X"/>
    <s v="X"/>
    <m/>
    <s v="X"/>
    <s v="X"/>
    <s v="X"/>
    <s v="X"/>
    <s v="X"/>
    <s v="X"/>
    <s v="X"/>
    <s v="X"/>
    <s v="X"/>
    <s v="X"/>
    <s v="X"/>
    <n v="11"/>
    <n v="0"/>
    <n v="36626.885272727275"/>
    <n v="36626.885272727275"/>
    <n v="36626.885272727275"/>
    <n v="36626.885272727275"/>
    <n v="36626.885272727275"/>
    <n v="36626.885272727275"/>
    <n v="36626.885272727275"/>
    <n v="36626.885272727275"/>
    <n v="36626.885272727275"/>
    <n v="36626.885272727275"/>
    <n v="36626.885272727275"/>
    <n v="402895.73800000013"/>
    <b v="1"/>
  </r>
  <r>
    <n v="152"/>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manuelita Sáenz - terminal Quitumbe"/>
    <x v="0"/>
    <x v="50"/>
    <n v="396892.20209999999"/>
    <x v="1"/>
    <s v="NO"/>
    <m/>
    <m/>
    <m/>
    <m/>
    <m/>
    <s v="X"/>
    <s v="X"/>
    <s v="X"/>
    <s v="X"/>
    <s v="X"/>
    <s v="X"/>
    <s v="X"/>
    <s v="X"/>
    <s v="X"/>
    <s v="X"/>
    <s v="X"/>
    <m/>
    <s v="X"/>
    <s v="X"/>
    <s v="X"/>
    <s v="X"/>
    <s v="X"/>
    <s v="X"/>
    <s v="X"/>
    <s v="X"/>
    <s v="X"/>
    <s v="X"/>
    <s v="X"/>
    <n v="11"/>
    <n v="0"/>
    <n v="36081.109281818179"/>
    <n v="36081.109281818179"/>
    <n v="36081.109281818179"/>
    <n v="36081.109281818179"/>
    <n v="36081.109281818179"/>
    <n v="36081.109281818179"/>
    <n v="36081.109281818179"/>
    <n v="36081.109281818179"/>
    <n v="36081.109281818179"/>
    <n v="36081.109281818179"/>
    <n v="36081.109281818179"/>
    <n v="396892.20209999988"/>
    <b v="1"/>
  </r>
  <r>
    <n v="15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Argelia – terminal el Recreo"/>
    <x v="0"/>
    <x v="50"/>
    <n v="396392.52480000001"/>
    <x v="1"/>
    <s v="NO"/>
    <m/>
    <m/>
    <m/>
    <m/>
    <m/>
    <s v="X"/>
    <s v="X"/>
    <s v="X"/>
    <s v="X"/>
    <s v="X"/>
    <s v="X"/>
    <s v="X"/>
    <s v="X"/>
    <s v="X"/>
    <s v="X"/>
    <s v="X"/>
    <m/>
    <s v="X"/>
    <s v="X"/>
    <s v="X"/>
    <s v="X"/>
    <s v="X"/>
    <s v="X"/>
    <s v="X"/>
    <s v="X"/>
    <s v="X"/>
    <s v="X"/>
    <s v="X"/>
    <n v="11"/>
    <n v="0"/>
    <n v="36035.684072727272"/>
    <n v="36035.684072727272"/>
    <n v="36035.684072727272"/>
    <n v="36035.684072727272"/>
    <n v="36035.684072727272"/>
    <n v="36035.684072727272"/>
    <n v="36035.684072727272"/>
    <n v="36035.684072727272"/>
    <n v="36035.684072727272"/>
    <n v="36035.684072727272"/>
    <n v="36035.684072727272"/>
    <n v="396392.52480000001"/>
    <b v="1"/>
  </r>
  <r>
    <n v="154"/>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san Martín - puente de Guajaló"/>
    <x v="0"/>
    <x v="50"/>
    <n v="362990.7426"/>
    <x v="1"/>
    <s v="NO"/>
    <m/>
    <m/>
    <m/>
    <m/>
    <m/>
    <s v="X"/>
    <s v="X"/>
    <s v="X"/>
    <s v="X"/>
    <s v="X"/>
    <s v="X"/>
    <s v="X"/>
    <s v="X"/>
    <s v="X"/>
    <s v="X"/>
    <s v="X"/>
    <m/>
    <s v="X"/>
    <s v="X"/>
    <s v="X"/>
    <s v="X"/>
    <s v="X"/>
    <s v="X"/>
    <s v="X"/>
    <s v="X"/>
    <s v="X"/>
    <s v="X"/>
    <s v="X"/>
    <n v="11"/>
    <n v="0"/>
    <n v="32999.158418181818"/>
    <n v="32999.158418181818"/>
    <n v="32999.158418181818"/>
    <n v="32999.158418181818"/>
    <n v="32999.158418181818"/>
    <n v="32999.158418181818"/>
    <n v="32999.158418181818"/>
    <n v="32999.158418181818"/>
    <n v="32999.158418181818"/>
    <n v="32999.158418181818"/>
    <n v="32999.158418181818"/>
    <n v="362990.7426"/>
    <b v="1"/>
  </r>
  <r>
    <n v="155"/>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aupicho – estación capulí"/>
    <x v="0"/>
    <x v="50"/>
    <n v="351076.45049999998"/>
    <x v="1"/>
    <s v="NO"/>
    <m/>
    <m/>
    <m/>
    <m/>
    <m/>
    <s v="X"/>
    <s v="X"/>
    <s v="X"/>
    <s v="X"/>
    <s v="X"/>
    <s v="X"/>
    <s v="X"/>
    <s v="X"/>
    <s v="X"/>
    <s v="X"/>
    <s v="X"/>
    <m/>
    <s v="X"/>
    <s v="X"/>
    <s v="X"/>
    <s v="X"/>
    <s v="X"/>
    <s v="X"/>
    <s v="X"/>
    <s v="X"/>
    <s v="X"/>
    <s v="X"/>
    <s v="X"/>
    <n v="11"/>
    <n v="0"/>
    <n v="31916.040954545453"/>
    <n v="31916.040954545453"/>
    <n v="31916.040954545453"/>
    <n v="31916.040954545453"/>
    <n v="31916.040954545453"/>
    <n v="31916.040954545453"/>
    <n v="31916.040954545453"/>
    <n v="31916.040954545453"/>
    <n v="31916.040954545453"/>
    <n v="31916.040954545453"/>
    <n v="31916.040954545453"/>
    <n v="351076.45049999998"/>
    <b v="1"/>
  </r>
  <r>
    <n v="15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la cocha – estación capulí"/>
    <x v="0"/>
    <x v="50"/>
    <n v="346226.21970000002"/>
    <x v="1"/>
    <s v="NO"/>
    <m/>
    <m/>
    <m/>
    <m/>
    <m/>
    <s v="X"/>
    <s v="X"/>
    <s v="X"/>
    <s v="X"/>
    <s v="X"/>
    <s v="X"/>
    <s v="X"/>
    <s v="X"/>
    <s v="X"/>
    <s v="X"/>
    <s v="X"/>
    <m/>
    <s v="X"/>
    <s v="X"/>
    <s v="X"/>
    <s v="X"/>
    <s v="X"/>
    <s v="X"/>
    <s v="X"/>
    <s v="X"/>
    <s v="X"/>
    <s v="X"/>
    <s v="X"/>
    <n v="11"/>
    <n v="0"/>
    <n v="31475.110881818182"/>
    <n v="31475.110881818182"/>
    <n v="31475.110881818182"/>
    <n v="31475.110881818182"/>
    <n v="31475.110881818182"/>
    <n v="31475.110881818182"/>
    <n v="31475.110881818182"/>
    <n v="31475.110881818182"/>
    <n v="31475.110881818182"/>
    <n v="31475.110881818182"/>
    <n v="31475.110881818182"/>
    <n v="346226.2196999999"/>
    <b v="1"/>
  </r>
  <r>
    <n v="15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Martha Bucaram - morán Valverde"/>
    <x v="0"/>
    <x v="50"/>
    <n v="326786.40120000002"/>
    <x v="1"/>
    <s v="NO"/>
    <m/>
    <m/>
    <m/>
    <m/>
    <m/>
    <s v="X"/>
    <s v="X"/>
    <s v="X"/>
    <s v="X"/>
    <s v="X"/>
    <s v="X"/>
    <s v="X"/>
    <s v="X"/>
    <s v="X"/>
    <s v="X"/>
    <s v="X"/>
    <m/>
    <s v="X"/>
    <s v="X"/>
    <s v="X"/>
    <s v="X"/>
    <s v="X"/>
    <s v="X"/>
    <s v="X"/>
    <s v="X"/>
    <s v="X"/>
    <s v="X"/>
    <s v="X"/>
    <n v="11"/>
    <n v="0"/>
    <n v="29707.854654545456"/>
    <n v="29707.854654545456"/>
    <n v="29707.854654545456"/>
    <n v="29707.854654545456"/>
    <n v="29707.854654545456"/>
    <n v="29707.854654545456"/>
    <n v="29707.854654545456"/>
    <n v="29707.854654545456"/>
    <n v="29707.854654545456"/>
    <n v="29707.854654545456"/>
    <n v="29707.854654545456"/>
    <n v="326786.40119999996"/>
    <b v="1"/>
  </r>
  <r>
    <n v="15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Solanda - terminal el Recreo"/>
    <x v="0"/>
    <x v="50"/>
    <n v="324114.85920000001"/>
    <x v="1"/>
    <s v="NO"/>
    <m/>
    <m/>
    <m/>
    <m/>
    <m/>
    <s v="X"/>
    <s v="X"/>
    <s v="X"/>
    <s v="X"/>
    <s v="X"/>
    <s v="X"/>
    <s v="X"/>
    <s v="X"/>
    <s v="X"/>
    <s v="X"/>
    <s v="X"/>
    <m/>
    <s v="X"/>
    <s v="X"/>
    <s v="X"/>
    <s v="X"/>
    <s v="X"/>
    <s v="X"/>
    <s v="X"/>
    <s v="X"/>
    <s v="X"/>
    <s v="X"/>
    <s v="X"/>
    <n v="11"/>
    <n v="0"/>
    <n v="29464.9872"/>
    <n v="29464.9872"/>
    <n v="29464.9872"/>
    <n v="29464.9872"/>
    <n v="29464.9872"/>
    <n v="29464.9872"/>
    <n v="29464.9872"/>
    <n v="29464.9872"/>
    <n v="29464.9872"/>
    <n v="29464.9872"/>
    <n v="29464.9872"/>
    <n v="324114.85919999995"/>
    <b v="1"/>
  </r>
  <r>
    <n v="15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Rumiñahui - terminal labrador"/>
    <x v="0"/>
    <x v="50"/>
    <n v="321626.76749999996"/>
    <x v="1"/>
    <s v="NO"/>
    <m/>
    <m/>
    <m/>
    <m/>
    <m/>
    <s v="X"/>
    <s v="X"/>
    <s v="X"/>
    <s v="X"/>
    <s v="X"/>
    <s v="X"/>
    <s v="X"/>
    <s v="X"/>
    <s v="X"/>
    <s v="X"/>
    <s v="X"/>
    <m/>
    <s v="X"/>
    <s v="X"/>
    <s v="X"/>
    <s v="X"/>
    <s v="X"/>
    <s v="X"/>
    <s v="X"/>
    <s v="X"/>
    <s v="X"/>
    <s v="X"/>
    <s v="X"/>
    <n v="11"/>
    <n v="0"/>
    <n v="29238.797045454543"/>
    <n v="29238.797045454543"/>
    <n v="29238.797045454543"/>
    <n v="29238.797045454543"/>
    <n v="29238.797045454543"/>
    <n v="29238.797045454543"/>
    <n v="29238.797045454543"/>
    <n v="29238.797045454543"/>
    <n v="29238.797045454543"/>
    <n v="29238.797045454543"/>
    <n v="29238.797045454543"/>
    <n v="321626.76750000007"/>
    <b v="1"/>
  </r>
  <r>
    <n v="160"/>
    <s v="GERENCIA_DE_OPERACIONES"/>
    <s v="COORDINACIÓN DE INFRAESTRUCTURA EN TRANSPORT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3"/>
    <x v="9"/>
    <s v="Repotenciación y mejora operativa integral de la estación Capulí"/>
    <x v="0"/>
    <x v="51"/>
    <n v="319998.1071428571"/>
    <x v="0"/>
    <s v="SI"/>
    <n v="541210014"/>
    <s v="Subasta Inversa Electrónica "/>
    <s v="SERVICIO"/>
    <s v="MARZO"/>
    <s v="X"/>
    <m/>
    <m/>
    <m/>
    <m/>
    <m/>
    <m/>
    <m/>
    <m/>
    <m/>
    <m/>
    <m/>
    <m/>
    <m/>
    <m/>
    <m/>
    <m/>
    <m/>
    <s v="X"/>
    <s v="X"/>
    <s v="X"/>
    <s v="X"/>
    <m/>
    <m/>
    <n v="4"/>
    <n v="0"/>
    <n v="0"/>
    <n v="0"/>
    <n v="0"/>
    <n v="0"/>
    <n v="0"/>
    <n v="79999.526785714275"/>
    <n v="79999.526785714275"/>
    <n v="79999.526785714275"/>
    <n v="79999.526785714275"/>
    <n v="0"/>
    <n v="0"/>
    <n v="319998.1071428571"/>
    <b v="1"/>
  </r>
  <r>
    <n v="16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umbayá - terminal río coca"/>
    <x v="0"/>
    <x v="50"/>
    <n v="317377.04600000003"/>
    <x v="1"/>
    <s v="NO"/>
    <m/>
    <m/>
    <m/>
    <m/>
    <m/>
    <s v="X"/>
    <s v="X"/>
    <s v="X"/>
    <s v="X"/>
    <s v="X"/>
    <s v="X"/>
    <s v="X"/>
    <s v="X"/>
    <s v="X"/>
    <s v="X"/>
    <s v="X"/>
    <m/>
    <s v="X"/>
    <s v="X"/>
    <s v="X"/>
    <s v="X"/>
    <s v="X"/>
    <s v="X"/>
    <s v="X"/>
    <s v="X"/>
    <s v="X"/>
    <s v="X"/>
    <s v="X"/>
    <n v="11"/>
    <n v="0"/>
    <n v="28852.458727272729"/>
    <n v="28852.458727272729"/>
    <n v="28852.458727272729"/>
    <n v="28852.458727272729"/>
    <n v="28852.458727272729"/>
    <n v="28852.458727272729"/>
    <n v="28852.458727272729"/>
    <n v="28852.458727272729"/>
    <n v="28852.458727272729"/>
    <n v="28852.458727272729"/>
    <n v="28852.458727272729"/>
    <n v="317377.04600000003"/>
    <b v="1"/>
  </r>
  <r>
    <n v="162"/>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terminal  Carcelén - terminal norte"/>
    <x v="0"/>
    <x v="50"/>
    <n v="316307.09519999998"/>
    <x v="1"/>
    <s v="NO"/>
    <m/>
    <m/>
    <m/>
    <m/>
    <m/>
    <s v="X"/>
    <s v="X"/>
    <s v="X"/>
    <s v="X"/>
    <s v="X"/>
    <s v="X"/>
    <s v="X"/>
    <s v="X"/>
    <s v="X"/>
    <s v="X"/>
    <s v="X"/>
    <m/>
    <s v="X"/>
    <s v="X"/>
    <s v="X"/>
    <s v="X"/>
    <s v="X"/>
    <s v="X"/>
    <s v="X"/>
    <s v="X"/>
    <s v="X"/>
    <s v="X"/>
    <s v="X"/>
    <n v="11"/>
    <n v="0"/>
    <n v="28755.19047272727"/>
    <n v="28755.19047272727"/>
    <n v="28755.19047272727"/>
    <n v="28755.19047272727"/>
    <n v="28755.19047272727"/>
    <n v="28755.19047272727"/>
    <n v="28755.19047272727"/>
    <n v="28755.19047272727"/>
    <n v="28755.19047272727"/>
    <n v="28755.19047272727"/>
    <n v="28755.19047272727"/>
    <n v="316307.09519999998"/>
    <b v="1"/>
  </r>
  <r>
    <n v="16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6 de julio - terminal río coca"/>
    <x v="0"/>
    <x v="50"/>
    <n v="311068.82127999997"/>
    <x v="1"/>
    <s v="NO"/>
    <m/>
    <m/>
    <m/>
    <m/>
    <m/>
    <s v="X"/>
    <s v="X"/>
    <s v="X"/>
    <s v="X"/>
    <s v="X"/>
    <s v="X"/>
    <s v="X"/>
    <s v="X"/>
    <s v="X"/>
    <s v="X"/>
    <s v="X"/>
    <m/>
    <s v="X"/>
    <s v="X"/>
    <s v="X"/>
    <s v="X"/>
    <s v="X"/>
    <s v="X"/>
    <s v="X"/>
    <s v="X"/>
    <s v="X"/>
    <s v="X"/>
    <s v="X"/>
    <n v="11"/>
    <n v="0"/>
    <n v="28278.983752727272"/>
    <n v="28278.983752727272"/>
    <n v="28278.983752727272"/>
    <n v="28278.983752727272"/>
    <n v="28278.983752727272"/>
    <n v="28278.983752727272"/>
    <n v="28278.983752727272"/>
    <n v="28278.983752727272"/>
    <n v="28278.983752727272"/>
    <n v="28278.983752727272"/>
    <n v="28278.983752727272"/>
    <n v="311068.82127999997"/>
    <b v="1"/>
  </r>
  <r>
    <n v="164"/>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san José de Cutuglahua – terminal sur Ecovía"/>
    <x v="0"/>
    <x v="50"/>
    <n v="309365.47899999999"/>
    <x v="1"/>
    <s v="NO"/>
    <m/>
    <m/>
    <m/>
    <m/>
    <m/>
    <s v="X"/>
    <s v="X"/>
    <s v="X"/>
    <s v="X"/>
    <s v="X"/>
    <s v="X"/>
    <s v="X"/>
    <s v="X"/>
    <s v="X"/>
    <s v="X"/>
    <s v="X"/>
    <m/>
    <s v="X"/>
    <s v="X"/>
    <s v="X"/>
    <s v="X"/>
    <s v="X"/>
    <s v="X"/>
    <s v="X"/>
    <s v="X"/>
    <s v="X"/>
    <s v="X"/>
    <s v="X"/>
    <n v="11"/>
    <n v="0"/>
    <n v="28124.134454545452"/>
    <n v="28124.134454545452"/>
    <n v="28124.134454545452"/>
    <n v="28124.134454545452"/>
    <n v="28124.134454545452"/>
    <n v="28124.134454545452"/>
    <n v="28124.134454545452"/>
    <n v="28124.134454545452"/>
    <n v="28124.134454545452"/>
    <n v="28124.134454545452"/>
    <n v="28124.134454545452"/>
    <n v="309365.47899999999"/>
    <b v="1"/>
  </r>
  <r>
    <n v="165"/>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abuyal - calderón"/>
    <x v="0"/>
    <x v="50"/>
    <n v="308906.05859999999"/>
    <x v="1"/>
    <s v="NO"/>
    <m/>
    <m/>
    <m/>
    <m/>
    <m/>
    <s v="X"/>
    <s v="X"/>
    <s v="X"/>
    <s v="X"/>
    <s v="X"/>
    <s v="X"/>
    <s v="X"/>
    <s v="X"/>
    <s v="X"/>
    <s v="X"/>
    <s v="X"/>
    <m/>
    <s v="X"/>
    <s v="X"/>
    <s v="X"/>
    <s v="X"/>
    <s v="X"/>
    <s v="X"/>
    <s v="X"/>
    <s v="X"/>
    <s v="X"/>
    <s v="X"/>
    <s v="X"/>
    <n v="11"/>
    <n v="0"/>
    <n v="28082.368963636363"/>
    <n v="28082.368963636363"/>
    <n v="28082.368963636363"/>
    <n v="28082.368963636363"/>
    <n v="28082.368963636363"/>
    <n v="28082.368963636363"/>
    <n v="28082.368963636363"/>
    <n v="28082.368963636363"/>
    <n v="28082.368963636363"/>
    <n v="28082.368963636363"/>
    <n v="28082.368963636363"/>
    <n v="308906.05859999999"/>
    <b v="1"/>
  </r>
  <r>
    <n v="16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tola - san roque"/>
    <x v="0"/>
    <x v="50"/>
    <n v="305806.6361"/>
    <x v="1"/>
    <s v="NO"/>
    <m/>
    <m/>
    <m/>
    <m/>
    <m/>
    <s v="X"/>
    <s v="X"/>
    <s v="X"/>
    <s v="X"/>
    <s v="X"/>
    <s v="X"/>
    <s v="X"/>
    <s v="X"/>
    <s v="X"/>
    <s v="X"/>
    <s v="X"/>
    <m/>
    <s v="X"/>
    <s v="X"/>
    <s v="X"/>
    <s v="X"/>
    <s v="X"/>
    <s v="X"/>
    <s v="X"/>
    <s v="X"/>
    <s v="X"/>
    <s v="X"/>
    <s v="X"/>
    <n v="11"/>
    <n v="0"/>
    <n v="27800.603281818181"/>
    <n v="27800.603281818181"/>
    <n v="27800.603281818181"/>
    <n v="27800.603281818181"/>
    <n v="27800.603281818181"/>
    <n v="27800.603281818181"/>
    <n v="27800.603281818181"/>
    <n v="27800.603281818181"/>
    <n v="27800.603281818181"/>
    <n v="27800.603281818181"/>
    <n v="27800.603281818181"/>
    <n v="305806.63609999995"/>
    <b v="1"/>
  </r>
  <r>
    <n v="16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la forestal - Chimbacalle - estación multimodal la Magdalena"/>
    <x v="0"/>
    <x v="50"/>
    <n v="299368.71990000003"/>
    <x v="1"/>
    <s v="NO"/>
    <m/>
    <m/>
    <m/>
    <m/>
    <m/>
    <s v="X"/>
    <s v="X"/>
    <s v="X"/>
    <s v="X"/>
    <s v="X"/>
    <s v="X"/>
    <s v="X"/>
    <s v="X"/>
    <s v="X"/>
    <s v="X"/>
    <s v="X"/>
    <m/>
    <s v="X"/>
    <s v="X"/>
    <s v="X"/>
    <s v="X"/>
    <s v="X"/>
    <s v="X"/>
    <s v="X"/>
    <s v="X"/>
    <s v="X"/>
    <s v="X"/>
    <s v="X"/>
    <n v="11"/>
    <n v="0"/>
    <n v="27215.338172727275"/>
    <n v="27215.338172727275"/>
    <n v="27215.338172727275"/>
    <n v="27215.338172727275"/>
    <n v="27215.338172727275"/>
    <n v="27215.338172727275"/>
    <n v="27215.338172727275"/>
    <n v="27215.338172727275"/>
    <n v="27215.338172727275"/>
    <n v="27215.338172727275"/>
    <n v="27215.338172727275"/>
    <n v="299368.71989999997"/>
    <b v="1"/>
  </r>
  <r>
    <n v="16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san José de morán - Carapungo"/>
    <x v="0"/>
    <x v="50"/>
    <n v="283145.05350000004"/>
    <x v="1"/>
    <s v="NO"/>
    <m/>
    <m/>
    <m/>
    <m/>
    <m/>
    <s v="X"/>
    <s v="X"/>
    <s v="X"/>
    <s v="X"/>
    <s v="X"/>
    <s v="X"/>
    <s v="X"/>
    <s v="X"/>
    <s v="X"/>
    <s v="X"/>
    <s v="X"/>
    <m/>
    <s v="X"/>
    <s v="X"/>
    <s v="X"/>
    <s v="X"/>
    <s v="X"/>
    <s v="X"/>
    <s v="X"/>
    <s v="X"/>
    <s v="X"/>
    <s v="X"/>
    <s v="X"/>
    <n v="11"/>
    <n v="0"/>
    <n v="25740.459409090912"/>
    <n v="25740.459409090912"/>
    <n v="25740.459409090912"/>
    <n v="25740.459409090912"/>
    <n v="25740.459409090912"/>
    <n v="25740.459409090912"/>
    <n v="25740.459409090912"/>
    <n v="25740.459409090912"/>
    <n v="25740.459409090912"/>
    <n v="25740.459409090912"/>
    <n v="25740.459409090912"/>
    <n v="283145.0535000001"/>
    <b v="1"/>
  </r>
  <r>
    <n v="16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Kennedy - edén - terminal labrador"/>
    <x v="0"/>
    <x v="50"/>
    <n v="257301.41399999999"/>
    <x v="1"/>
    <s v="NO"/>
    <m/>
    <m/>
    <m/>
    <m/>
    <m/>
    <s v="X"/>
    <s v="X"/>
    <s v="X"/>
    <s v="X"/>
    <s v="X"/>
    <s v="X"/>
    <s v="X"/>
    <s v="X"/>
    <s v="X"/>
    <s v="X"/>
    <s v="X"/>
    <m/>
    <s v="X"/>
    <s v="X"/>
    <s v="X"/>
    <s v="X"/>
    <s v="X"/>
    <s v="X"/>
    <s v="X"/>
    <s v="X"/>
    <s v="X"/>
    <s v="X"/>
    <s v="X"/>
    <n v="11"/>
    <n v="0"/>
    <n v="23391.037636363635"/>
    <n v="23391.037636363635"/>
    <n v="23391.037636363635"/>
    <n v="23391.037636363635"/>
    <n v="23391.037636363635"/>
    <n v="23391.037636363635"/>
    <n v="23391.037636363635"/>
    <n v="23391.037636363635"/>
    <n v="23391.037636363635"/>
    <n v="23391.037636363635"/>
    <n v="23391.037636363635"/>
    <n v="257301.41400000005"/>
    <b v="1"/>
  </r>
  <r>
    <n v="17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héroes de Paquisha -  terminal sur Ecovía"/>
    <x v="0"/>
    <x v="50"/>
    <n v="243623.59460000001"/>
    <x v="1"/>
    <s v="NO"/>
    <m/>
    <m/>
    <m/>
    <m/>
    <m/>
    <s v="X"/>
    <s v="X"/>
    <s v="X"/>
    <s v="X"/>
    <s v="X"/>
    <s v="X"/>
    <s v="X"/>
    <s v="X"/>
    <s v="X"/>
    <s v="X"/>
    <s v="X"/>
    <m/>
    <s v="X"/>
    <s v="X"/>
    <s v="X"/>
    <s v="X"/>
    <s v="X"/>
    <s v="X"/>
    <s v="X"/>
    <s v="X"/>
    <s v="X"/>
    <s v="X"/>
    <s v="X"/>
    <n v="11"/>
    <n v="0"/>
    <n v="22147.599509090909"/>
    <n v="22147.599509090909"/>
    <n v="22147.599509090909"/>
    <n v="22147.599509090909"/>
    <n v="22147.599509090909"/>
    <n v="22147.599509090909"/>
    <n v="22147.599509090909"/>
    <n v="22147.599509090909"/>
    <n v="22147.599509090909"/>
    <n v="22147.599509090909"/>
    <n v="22147.599509090909"/>
    <n v="243623.59460000001"/>
    <b v="1"/>
  </r>
  <r>
    <n v="17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terminal sur Ecovía - terminal Quitumbe"/>
    <x v="0"/>
    <x v="50"/>
    <n v="243520.0992"/>
    <x v="1"/>
    <s v="NO"/>
    <m/>
    <m/>
    <m/>
    <m/>
    <m/>
    <s v="X"/>
    <s v="X"/>
    <s v="X"/>
    <s v="X"/>
    <s v="X"/>
    <s v="X"/>
    <s v="X"/>
    <s v="X"/>
    <s v="X"/>
    <s v="X"/>
    <s v="X"/>
    <m/>
    <s v="X"/>
    <s v="X"/>
    <s v="X"/>
    <s v="X"/>
    <s v="X"/>
    <s v="X"/>
    <s v="X"/>
    <s v="X"/>
    <s v="X"/>
    <s v="X"/>
    <s v="X"/>
    <n v="11"/>
    <n v="0"/>
    <n v="22138.190836363636"/>
    <n v="22138.190836363636"/>
    <n v="22138.190836363636"/>
    <n v="22138.190836363636"/>
    <n v="22138.190836363636"/>
    <n v="22138.190836363636"/>
    <n v="22138.190836363636"/>
    <n v="22138.190836363636"/>
    <n v="22138.190836363636"/>
    <n v="22138.190836363636"/>
    <n v="22138.190836363636"/>
    <n v="243520.09920000006"/>
    <b v="1"/>
  </r>
  <r>
    <n v="172"/>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Huarcay - girón - morán Valverde"/>
    <x v="0"/>
    <x v="50"/>
    <n v="243084.73680000001"/>
    <x v="1"/>
    <s v="NO"/>
    <m/>
    <m/>
    <m/>
    <m/>
    <m/>
    <s v="X"/>
    <s v="X"/>
    <s v="X"/>
    <s v="X"/>
    <s v="X"/>
    <s v="X"/>
    <s v="X"/>
    <s v="X"/>
    <s v="X"/>
    <s v="X"/>
    <s v="X"/>
    <m/>
    <s v="X"/>
    <s v="X"/>
    <s v="X"/>
    <s v="X"/>
    <s v="X"/>
    <s v="X"/>
    <s v="X"/>
    <s v="X"/>
    <s v="X"/>
    <s v="X"/>
    <s v="X"/>
    <n v="11"/>
    <n v="0"/>
    <n v="22098.612436363637"/>
    <n v="22098.612436363637"/>
    <n v="22098.612436363637"/>
    <n v="22098.612436363637"/>
    <n v="22098.612436363637"/>
    <n v="22098.612436363637"/>
    <n v="22098.612436363637"/>
    <n v="22098.612436363637"/>
    <n v="22098.612436363637"/>
    <n v="22098.612436363637"/>
    <n v="22098.612436363637"/>
    <n v="243084.73680000007"/>
    <b v="1"/>
  </r>
  <r>
    <n v="173"/>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ferroviaria – terminal el Recreo"/>
    <x v="0"/>
    <x v="50"/>
    <n v="242188.87760000001"/>
    <x v="1"/>
    <s v="NO"/>
    <m/>
    <m/>
    <m/>
    <m/>
    <m/>
    <s v="X"/>
    <s v="X"/>
    <s v="X"/>
    <s v="X"/>
    <s v="X"/>
    <s v="X"/>
    <s v="X"/>
    <s v="X"/>
    <s v="X"/>
    <s v="X"/>
    <s v="X"/>
    <m/>
    <s v="X"/>
    <s v="X"/>
    <s v="X"/>
    <s v="X"/>
    <s v="X"/>
    <s v="X"/>
    <s v="X"/>
    <s v="X"/>
    <s v="X"/>
    <s v="X"/>
    <s v="X"/>
    <n v="11"/>
    <n v="0"/>
    <n v="22017.17069090909"/>
    <n v="22017.17069090909"/>
    <n v="22017.17069090909"/>
    <n v="22017.17069090909"/>
    <n v="22017.17069090909"/>
    <n v="22017.17069090909"/>
    <n v="22017.17069090909"/>
    <n v="22017.17069090909"/>
    <n v="22017.17069090909"/>
    <n v="22017.17069090909"/>
    <n v="22017.17069090909"/>
    <n v="242188.87759999998"/>
    <b v="1"/>
  </r>
  <r>
    <n v="174"/>
    <s v="GERENCIA_DE_OPERACIONES"/>
    <s v="COORDINACIÓN DE INFRAESTRUCTURA EN TRANSPORT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3"/>
    <x v="9"/>
    <s v="Repotenciación y mejora operativa integral de la estación Marín Central"/>
    <x v="0"/>
    <x v="51"/>
    <n v="232142.85714285713"/>
    <x v="0"/>
    <s v="SI"/>
    <s v="541210014"/>
    <s v="Subasta Inversa Electrónica "/>
    <s v="SERVICIO"/>
    <s v="MARZO"/>
    <s v="X"/>
    <m/>
    <m/>
    <m/>
    <m/>
    <m/>
    <m/>
    <m/>
    <m/>
    <m/>
    <m/>
    <m/>
    <m/>
    <m/>
    <m/>
    <m/>
    <m/>
    <m/>
    <s v="X"/>
    <s v="X"/>
    <s v="X"/>
    <s v="X"/>
    <m/>
    <m/>
    <n v="4"/>
    <n v="0"/>
    <n v="0"/>
    <n v="0"/>
    <n v="0"/>
    <n v="0"/>
    <n v="0"/>
    <n v="58035.714285714283"/>
    <n v="58035.714285714283"/>
    <n v="58035.714285714283"/>
    <n v="58035.714285714283"/>
    <n v="0"/>
    <n v="0"/>
    <n v="232142.85714285713"/>
    <b v="1"/>
  </r>
  <r>
    <n v="175"/>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san juan de Turubamba – terminal sur Ecovía"/>
    <x v="0"/>
    <x v="50"/>
    <n v="227743.15950000001"/>
    <x v="1"/>
    <s v="NO"/>
    <m/>
    <m/>
    <m/>
    <m/>
    <m/>
    <s v="X"/>
    <s v="X"/>
    <s v="X"/>
    <s v="X"/>
    <s v="X"/>
    <s v="X"/>
    <s v="X"/>
    <s v="X"/>
    <s v="X"/>
    <s v="X"/>
    <s v="X"/>
    <m/>
    <s v="X"/>
    <s v="X"/>
    <s v="X"/>
    <s v="X"/>
    <s v="X"/>
    <s v="X"/>
    <s v="X"/>
    <s v="X"/>
    <s v="X"/>
    <s v="X"/>
    <s v="X"/>
    <n v="11"/>
    <n v="0"/>
    <n v="20703.923590909093"/>
    <n v="20703.923590909093"/>
    <n v="20703.923590909093"/>
    <n v="20703.923590909093"/>
    <n v="20703.923590909093"/>
    <n v="20703.923590909093"/>
    <n v="20703.923590909093"/>
    <n v="20703.923590909093"/>
    <n v="20703.923590909093"/>
    <n v="20703.923590909093"/>
    <n v="20703.923590909093"/>
    <n v="227743.15950000007"/>
    <b v="1"/>
  </r>
  <r>
    <n v="176"/>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laureles - terminal labrador"/>
    <x v="0"/>
    <x v="50"/>
    <n v="214417.84500000003"/>
    <x v="1"/>
    <s v="NO"/>
    <m/>
    <m/>
    <m/>
    <m/>
    <m/>
    <s v="X"/>
    <s v="X"/>
    <s v="X"/>
    <s v="X"/>
    <s v="X"/>
    <s v="X"/>
    <s v="X"/>
    <s v="X"/>
    <s v="X"/>
    <s v="X"/>
    <s v="X"/>
    <m/>
    <s v="X"/>
    <s v="X"/>
    <s v="X"/>
    <s v="X"/>
    <s v="X"/>
    <s v="X"/>
    <s v="X"/>
    <s v="X"/>
    <s v="X"/>
    <s v="X"/>
    <s v="X"/>
    <n v="11"/>
    <n v="0"/>
    <n v="19492.531363636368"/>
    <n v="19492.531363636368"/>
    <n v="19492.531363636368"/>
    <n v="19492.531363636368"/>
    <n v="19492.531363636368"/>
    <n v="19492.531363636368"/>
    <n v="19492.531363636368"/>
    <n v="19492.531363636368"/>
    <n v="19492.531363636368"/>
    <n v="19492.531363636368"/>
    <n v="19492.531363636368"/>
    <n v="214417.84500000006"/>
    <b v="1"/>
  </r>
  <r>
    <n v="177"/>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Zámbiza - terminal río coca"/>
    <x v="0"/>
    <x v="50"/>
    <n v="213451.22400000002"/>
    <x v="1"/>
    <s v="NO"/>
    <m/>
    <m/>
    <m/>
    <m/>
    <m/>
    <s v="X"/>
    <s v="X"/>
    <s v="X"/>
    <s v="X"/>
    <s v="X"/>
    <s v="X"/>
    <s v="X"/>
    <s v="X"/>
    <s v="X"/>
    <s v="X"/>
    <s v="X"/>
    <m/>
    <s v="X"/>
    <s v="X"/>
    <s v="X"/>
    <s v="X"/>
    <s v="X"/>
    <s v="X"/>
    <s v="X"/>
    <s v="X"/>
    <s v="X"/>
    <s v="X"/>
    <s v="X"/>
    <n v="11"/>
    <n v="0"/>
    <n v="19404.65672727273"/>
    <n v="19404.65672727273"/>
    <n v="19404.65672727273"/>
    <n v="19404.65672727273"/>
    <n v="19404.65672727273"/>
    <n v="19404.65672727273"/>
    <n v="19404.65672727273"/>
    <n v="19404.65672727273"/>
    <n v="19404.65672727273"/>
    <n v="19404.65672727273"/>
    <n v="19404.65672727273"/>
    <n v="213451.22400000002"/>
    <b v="1"/>
  </r>
  <r>
    <n v="178"/>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la joya - terminal sur Ecovía"/>
    <x v="0"/>
    <x v="50"/>
    <n v="205825.9374"/>
    <x v="1"/>
    <s v="NO"/>
    <m/>
    <m/>
    <m/>
    <m/>
    <m/>
    <s v="X"/>
    <s v="X"/>
    <s v="X"/>
    <s v="X"/>
    <s v="X"/>
    <s v="X"/>
    <s v="X"/>
    <s v="X"/>
    <s v="X"/>
    <s v="X"/>
    <s v="X"/>
    <m/>
    <s v="X"/>
    <s v="X"/>
    <s v="X"/>
    <s v="X"/>
    <s v="X"/>
    <s v="X"/>
    <s v="X"/>
    <s v="X"/>
    <s v="X"/>
    <s v="X"/>
    <s v="X"/>
    <n v="11"/>
    <n v="0"/>
    <n v="18711.448854545455"/>
    <n v="18711.448854545455"/>
    <n v="18711.448854545455"/>
    <n v="18711.448854545455"/>
    <n v="18711.448854545455"/>
    <n v="18711.448854545455"/>
    <n v="18711.448854545455"/>
    <n v="18711.448854545455"/>
    <n v="18711.448854545455"/>
    <n v="18711.448854545455"/>
    <n v="18711.448854545455"/>
    <n v="205825.9374"/>
    <b v="1"/>
  </r>
  <r>
    <n v="179"/>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alimentadores para la ruta Oyacoto - calderón"/>
    <x v="0"/>
    <x v="50"/>
    <n v="199887.4754"/>
    <x v="1"/>
    <s v="NO"/>
    <m/>
    <m/>
    <m/>
    <m/>
    <m/>
    <s v="X"/>
    <s v="X"/>
    <s v="X"/>
    <s v="X"/>
    <s v="X"/>
    <s v="X"/>
    <s v="X"/>
    <s v="X"/>
    <s v="X"/>
    <s v="X"/>
    <s v="X"/>
    <m/>
    <s v="X"/>
    <s v="X"/>
    <s v="X"/>
    <s v="X"/>
    <s v="X"/>
    <s v="X"/>
    <s v="X"/>
    <s v="X"/>
    <s v="X"/>
    <s v="X"/>
    <s v="X"/>
    <n v="11"/>
    <n v="0"/>
    <n v="18171.588672727274"/>
    <n v="18171.588672727274"/>
    <n v="18171.588672727274"/>
    <n v="18171.588672727274"/>
    <n v="18171.588672727274"/>
    <n v="18171.588672727274"/>
    <n v="18171.588672727274"/>
    <n v="18171.588672727274"/>
    <n v="18171.588672727274"/>
    <n v="18171.588672727274"/>
    <n v="18171.588672727274"/>
    <n v="199887.47540000005"/>
    <b v="1"/>
  </r>
  <r>
    <n v="180"/>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ciudadela Lozada - terminal sur Ecovía"/>
    <x v="0"/>
    <x v="50"/>
    <n v="198568.24830000001"/>
    <x v="1"/>
    <s v="NO"/>
    <m/>
    <m/>
    <m/>
    <m/>
    <m/>
    <s v="X"/>
    <s v="X"/>
    <s v="X"/>
    <s v="X"/>
    <s v="X"/>
    <s v="X"/>
    <s v="X"/>
    <s v="X"/>
    <s v="X"/>
    <s v="X"/>
    <s v="X"/>
    <m/>
    <s v="X"/>
    <s v="X"/>
    <s v="X"/>
    <s v="X"/>
    <s v="X"/>
    <s v="X"/>
    <s v="X"/>
    <s v="X"/>
    <s v="X"/>
    <s v="X"/>
    <s v="X"/>
    <n v="11"/>
    <n v="0"/>
    <n v="18051.658936363638"/>
    <n v="18051.658936363638"/>
    <n v="18051.658936363638"/>
    <n v="18051.658936363638"/>
    <n v="18051.658936363638"/>
    <n v="18051.658936363638"/>
    <n v="18051.658936363638"/>
    <n v="18051.658936363638"/>
    <n v="18051.658936363638"/>
    <n v="18051.658936363638"/>
    <n v="18051.658936363638"/>
    <n v="198568.24830000006"/>
    <b v="1"/>
  </r>
  <r>
    <n v="181"/>
    <s v="GERENCIA_DE_OPERACIONES"/>
    <s v="COORDINACIÓN DE GESTIÓN DEL SISTEMA INTEGRADO DE TRANSPORTE SAE"/>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0"/>
    <s v="Prestación de servicio de alimentadores para la ruta el porvenir - la victoria - terminal sur Ecovía"/>
    <x v="0"/>
    <x v="50"/>
    <n v="193428.0036"/>
    <x v="1"/>
    <s v="NO"/>
    <m/>
    <m/>
    <m/>
    <m/>
    <m/>
    <s v="X"/>
    <s v="X"/>
    <s v="X"/>
    <s v="X"/>
    <s v="X"/>
    <s v="X"/>
    <s v="X"/>
    <s v="X"/>
    <s v="X"/>
    <s v="X"/>
    <s v="X"/>
    <m/>
    <s v="X"/>
    <s v="X"/>
    <s v="X"/>
    <s v="X"/>
    <s v="X"/>
    <s v="X"/>
    <s v="X"/>
    <s v="X"/>
    <s v="X"/>
    <s v="X"/>
    <s v="X"/>
    <n v="11"/>
    <n v="0"/>
    <n v="17584.363963636362"/>
    <n v="17584.363963636362"/>
    <n v="17584.363963636362"/>
    <n v="17584.363963636362"/>
    <n v="17584.363963636362"/>
    <n v="17584.363963636362"/>
    <n v="17584.363963636362"/>
    <n v="17584.363963636362"/>
    <n v="17584.363963636362"/>
    <n v="17584.363963636362"/>
    <n v="17584.363963636362"/>
    <n v="193428.0036"/>
    <b v="1"/>
  </r>
  <r>
    <n v="182"/>
    <s v="GERENCIA_DE_PLANIFICACIÓN"/>
    <s v="COORDINACIÓN DE DESARROLLO INSTITUCIONAL"/>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Auditoría de Seguimiento del Sistema de Gestión de Calidad del Taller de Chiriyacu de la EPMTPQ, bajo la Norma ISO 9001:2015"/>
    <x v="1"/>
    <x v="42"/>
    <n v="1500"/>
    <x v="0"/>
    <s v="SI"/>
    <m/>
    <s v="Contratación directa / consultoría"/>
    <s v="SERVICIO"/>
    <m/>
    <m/>
    <m/>
    <m/>
    <m/>
    <m/>
    <m/>
    <m/>
    <m/>
    <m/>
    <m/>
    <m/>
    <m/>
    <m/>
    <s v="X"/>
    <s v="X"/>
    <s v="X"/>
    <s v="X"/>
    <s v="X"/>
    <s v="X"/>
    <s v="X"/>
    <s v="X"/>
    <s v="X"/>
    <s v="X"/>
    <s v="X"/>
    <n v="11"/>
    <n v="0"/>
    <n v="136.36363636363637"/>
    <n v="136.36363636363637"/>
    <n v="136.36363636363637"/>
    <n v="136.36363636363637"/>
    <n v="136.36363636363637"/>
    <n v="136.36363636363637"/>
    <n v="136.36363636363637"/>
    <n v="136.36363636363637"/>
    <n v="136.36363636363637"/>
    <n v="136.36363636363637"/>
    <n v="136.36363636363637"/>
    <n v="1500.0000000000005"/>
    <b v="1"/>
  </r>
  <r>
    <n v="183"/>
    <s v="GERENCIA_DE_PLANIFICACIÓN"/>
    <s v="COORDINACIÓN DE DESARROLLO INSTITUCIONAL"/>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Auditoría de Certificación del Sistema de Gestión de Calidad del servicio de transporte público de pasajeros de la EPMTPQ, bajo la Norma UNE EN 13826"/>
    <x v="1"/>
    <x v="42"/>
    <n v="95000"/>
    <x v="0"/>
    <s v="SI"/>
    <m/>
    <s v="Lista Corta"/>
    <s v="SERVICIO"/>
    <m/>
    <m/>
    <m/>
    <m/>
    <m/>
    <m/>
    <m/>
    <m/>
    <m/>
    <m/>
    <m/>
    <m/>
    <m/>
    <m/>
    <s v="X"/>
    <s v="X"/>
    <s v="X"/>
    <s v="X"/>
    <s v="X"/>
    <s v="X"/>
    <s v="X"/>
    <s v="X"/>
    <s v="X"/>
    <s v="X"/>
    <s v="X"/>
    <n v="11"/>
    <n v="0"/>
    <n v="8636.363636363636"/>
    <n v="8636.363636363636"/>
    <n v="8636.363636363636"/>
    <n v="8636.363636363636"/>
    <n v="8636.363636363636"/>
    <n v="8636.363636363636"/>
    <n v="8636.363636363636"/>
    <n v="8636.363636363636"/>
    <n v="8636.363636363636"/>
    <n v="8636.363636363636"/>
    <n v="8636.363636363636"/>
    <n v="94999.999999999971"/>
    <b v="1"/>
  </r>
  <r>
    <n v="184"/>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Contratación del soporte  y mantenimiento correctivo de fibra óptica corporativa y red de servicios wifi biarticulados 2021"/>
    <x v="0"/>
    <x v="53"/>
    <n v="5389.76"/>
    <x v="0"/>
    <s v="NO"/>
    <m/>
    <m/>
    <m/>
    <m/>
    <s v="X"/>
    <m/>
    <m/>
    <m/>
    <m/>
    <m/>
    <m/>
    <m/>
    <m/>
    <m/>
    <m/>
    <m/>
    <s v="X"/>
    <s v="X"/>
    <s v="X"/>
    <s v="X"/>
    <s v="X"/>
    <s v="X"/>
    <s v="X"/>
    <s v="X"/>
    <s v="X"/>
    <s v="X"/>
    <s v="X"/>
    <s v="X"/>
    <n v="12"/>
    <n v="449.1466666666667"/>
    <n v="449.1466666666667"/>
    <n v="449.1466666666667"/>
    <n v="449.1466666666667"/>
    <n v="449.1466666666667"/>
    <n v="449.1466666666667"/>
    <n v="449.1466666666667"/>
    <n v="449.1466666666667"/>
    <n v="449.1466666666667"/>
    <n v="449.1466666666667"/>
    <n v="449.1466666666667"/>
    <n v="449.1466666666667"/>
    <n v="5389.7599999999993"/>
    <b v="1"/>
  </r>
  <r>
    <n v="185"/>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Adquisición y Matenimiento de UPS "/>
    <x v="0"/>
    <x v="54"/>
    <n v="192000"/>
    <x v="0"/>
    <s v="SI"/>
    <m/>
    <s v="Subasta Inversa Electrónica "/>
    <s v="BIEN"/>
    <s v="ABRIL"/>
    <m/>
    <s v="X"/>
    <m/>
    <m/>
    <m/>
    <m/>
    <m/>
    <m/>
    <m/>
    <m/>
    <m/>
    <m/>
    <m/>
    <m/>
    <m/>
    <m/>
    <m/>
    <m/>
    <m/>
    <s v="X"/>
    <m/>
    <m/>
    <m/>
    <m/>
    <n v="1"/>
    <n v="0"/>
    <n v="0"/>
    <n v="0"/>
    <n v="0"/>
    <n v="0"/>
    <n v="0"/>
    <n v="0"/>
    <n v="192000"/>
    <n v="0"/>
    <n v="0"/>
    <n v="0"/>
    <n v="0"/>
    <n v="192000"/>
    <b v="1"/>
  </r>
  <r>
    <n v="186"/>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Adquisición de cámaras video vigilancia y almacenamiento del corredor central trolebus "/>
    <x v="0"/>
    <x v="54"/>
    <n v="350000"/>
    <x v="0"/>
    <s v="SI"/>
    <m/>
    <s v="Subasta Inversa Electrónica "/>
    <s v="BIEN"/>
    <s v="ABRIL"/>
    <m/>
    <s v="X"/>
    <m/>
    <m/>
    <m/>
    <m/>
    <m/>
    <m/>
    <m/>
    <m/>
    <m/>
    <m/>
    <m/>
    <m/>
    <m/>
    <m/>
    <m/>
    <m/>
    <s v="X"/>
    <m/>
    <m/>
    <m/>
    <m/>
    <m/>
    <n v="1"/>
    <n v="0"/>
    <n v="0"/>
    <n v="0"/>
    <n v="0"/>
    <n v="0"/>
    <n v="0"/>
    <n v="350000"/>
    <n v="0"/>
    <n v="0"/>
    <n v="0"/>
    <n v="0"/>
    <n v="0"/>
    <n v="350000"/>
    <b v="1"/>
  </r>
  <r>
    <n v="187"/>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Contratación del soporte  y mantenimiento correctivo de fibra óptica corporativa y red de servicios wifi biarticulados 2022"/>
    <x v="0"/>
    <x v="53"/>
    <n v="83000"/>
    <x v="0"/>
    <s v="SI"/>
    <n v="841600121"/>
    <s v="Cotización"/>
    <s v="SERVICIO"/>
    <s v="FEBRERO"/>
    <s v="X"/>
    <m/>
    <m/>
    <m/>
    <m/>
    <m/>
    <m/>
    <m/>
    <m/>
    <m/>
    <m/>
    <m/>
    <m/>
    <m/>
    <m/>
    <m/>
    <s v="X"/>
    <m/>
    <m/>
    <s v="X"/>
    <m/>
    <m/>
    <s v="X"/>
    <m/>
    <n v="3"/>
    <n v="0"/>
    <n v="0"/>
    <n v="0"/>
    <n v="0"/>
    <n v="27666.666666666668"/>
    <n v="0"/>
    <n v="0"/>
    <n v="27666.666666666668"/>
    <n v="0"/>
    <n v="0"/>
    <n v="27666.666666666668"/>
    <n v="0"/>
    <n v="83000"/>
    <b v="1"/>
  </r>
  <r>
    <n v="188"/>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Sistema de asistencia a través de biométrico"/>
    <x v="1"/>
    <x v="29"/>
    <n v="28600"/>
    <x v="0"/>
    <s v="SI"/>
    <m/>
    <s v="Subasta Inversa Electrónica "/>
    <s v="BIEN"/>
    <s v="MARZO"/>
    <s v="X"/>
    <m/>
    <m/>
    <m/>
    <m/>
    <m/>
    <m/>
    <m/>
    <m/>
    <m/>
    <m/>
    <m/>
    <m/>
    <m/>
    <m/>
    <m/>
    <m/>
    <s v="X"/>
    <m/>
    <m/>
    <m/>
    <m/>
    <m/>
    <m/>
    <n v="1"/>
    <n v="0"/>
    <n v="0"/>
    <n v="0"/>
    <n v="0"/>
    <n v="0"/>
    <n v="28600"/>
    <n v="0"/>
    <n v="0"/>
    <n v="0"/>
    <n v="0"/>
    <n v="0"/>
    <n v="0"/>
    <n v="28600"/>
    <b v="1"/>
  </r>
  <r>
    <n v="189"/>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Adquisición de una plataforma integral ERP"/>
    <x v="1"/>
    <x v="55"/>
    <n v="450000"/>
    <x v="0"/>
    <s v="SI"/>
    <m/>
    <s v="Subasta Inversa Electrónica "/>
    <s v="BIEN"/>
    <s v="ABRIL"/>
    <m/>
    <s v="X"/>
    <m/>
    <m/>
    <m/>
    <m/>
    <m/>
    <m/>
    <m/>
    <m/>
    <m/>
    <m/>
    <m/>
    <m/>
    <m/>
    <m/>
    <m/>
    <s v="X"/>
    <m/>
    <s v="X"/>
    <m/>
    <s v="X"/>
    <m/>
    <s v="X"/>
    <n v="4"/>
    <n v="0"/>
    <n v="0"/>
    <n v="0"/>
    <n v="0"/>
    <n v="0"/>
    <n v="112500"/>
    <n v="0"/>
    <n v="112500"/>
    <n v="0"/>
    <n v="112500"/>
    <n v="0"/>
    <n v="112500"/>
    <n v="450000"/>
    <b v="1"/>
  </r>
  <r>
    <n v="190"/>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Adquisición de repuestos y accesorios para gestión TI"/>
    <x v="1"/>
    <x v="43"/>
    <n v="17604.32"/>
    <x v="0"/>
    <s v="SI"/>
    <m/>
    <s v="Subasta Inversa Electrónica "/>
    <s v="BIEN"/>
    <s v="ABRIL"/>
    <m/>
    <s v="X"/>
    <m/>
    <m/>
    <m/>
    <m/>
    <m/>
    <m/>
    <m/>
    <m/>
    <m/>
    <m/>
    <m/>
    <m/>
    <m/>
    <m/>
    <m/>
    <s v="X"/>
    <m/>
    <m/>
    <m/>
    <m/>
    <m/>
    <m/>
    <n v="1"/>
    <n v="0"/>
    <n v="0"/>
    <n v="0"/>
    <n v="0"/>
    <n v="0"/>
    <n v="17604.32"/>
    <n v="0"/>
    <n v="0"/>
    <n v="0"/>
    <n v="0"/>
    <n v="0"/>
    <n v="0"/>
    <n v="17604.32"/>
    <b v="1"/>
  </r>
  <r>
    <n v="191"/>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Soporte especializado de Hardware y networking 2022"/>
    <x v="1"/>
    <x v="56"/>
    <n v="15000"/>
    <x v="0"/>
    <s v="SI"/>
    <m/>
    <s v="Subasta Inversa Electrónica "/>
    <s v="SERVICIO"/>
    <s v="MARZO"/>
    <s v="X"/>
    <m/>
    <m/>
    <m/>
    <m/>
    <m/>
    <m/>
    <m/>
    <m/>
    <m/>
    <m/>
    <m/>
    <m/>
    <m/>
    <m/>
    <m/>
    <m/>
    <s v="X"/>
    <m/>
    <m/>
    <m/>
    <m/>
    <s v="X"/>
    <m/>
    <n v="2"/>
    <n v="0"/>
    <n v="0"/>
    <n v="0"/>
    <n v="0"/>
    <n v="0"/>
    <n v="7500"/>
    <n v="0"/>
    <n v="0"/>
    <n v="0"/>
    <n v="0"/>
    <n v="7500"/>
    <n v="0"/>
    <n v="15000"/>
    <b v="1"/>
  </r>
  <r>
    <n v="192"/>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Contratación de servicio principal de internet, datos y  hosting para uso corporativo e internet principal  (2022- 2023)"/>
    <x v="1"/>
    <x v="32"/>
    <n v="12400"/>
    <x v="0"/>
    <s v="SI"/>
    <m/>
    <s v="Subasta Inversa Electrónica "/>
    <s v="SERVICIO"/>
    <s v="AGOSTO"/>
    <m/>
    <m/>
    <m/>
    <m/>
    <m/>
    <s v="X"/>
    <m/>
    <m/>
    <m/>
    <m/>
    <m/>
    <m/>
    <m/>
    <m/>
    <m/>
    <m/>
    <m/>
    <m/>
    <m/>
    <m/>
    <m/>
    <m/>
    <s v="X"/>
    <s v="X"/>
    <n v="2"/>
    <n v="0"/>
    <n v="0"/>
    <n v="0"/>
    <n v="0"/>
    <n v="0"/>
    <n v="0"/>
    <n v="0"/>
    <n v="0"/>
    <n v="0"/>
    <n v="0"/>
    <n v="6200"/>
    <n v="6200"/>
    <n v="12400"/>
    <b v="1"/>
  </r>
  <r>
    <n v="193"/>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Contratación de servicio principal de internet, datos y  hosting para uso corporativo e internet principal (2021- 2022)"/>
    <x v="1"/>
    <x v="32"/>
    <n v="8240"/>
    <x v="0"/>
    <s v="NO"/>
    <m/>
    <s v="Subasta Inversa Electrónica "/>
    <s v="SERVICIO"/>
    <s v="ENERO"/>
    <s v="X"/>
    <m/>
    <m/>
    <m/>
    <m/>
    <m/>
    <m/>
    <m/>
    <m/>
    <m/>
    <m/>
    <m/>
    <m/>
    <m/>
    <m/>
    <m/>
    <m/>
    <m/>
    <m/>
    <m/>
    <m/>
    <m/>
    <s v="X"/>
    <s v="X"/>
    <n v="2"/>
    <n v="0"/>
    <n v="0"/>
    <n v="0"/>
    <n v="0"/>
    <n v="0"/>
    <n v="0"/>
    <n v="0"/>
    <n v="0"/>
    <n v="0"/>
    <n v="0"/>
    <n v="4120"/>
    <n v="4120"/>
    <n v="8240"/>
    <b v="1"/>
  </r>
  <r>
    <n v="194"/>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Antivirus "/>
    <x v="1"/>
    <x v="55"/>
    <n v="8000"/>
    <x v="0"/>
    <s v="SI"/>
    <m/>
    <s v="Subasta Inversa Electrónica "/>
    <s v="BIEN"/>
    <s v="JULIO"/>
    <m/>
    <m/>
    <m/>
    <m/>
    <s v="X"/>
    <m/>
    <m/>
    <m/>
    <m/>
    <m/>
    <m/>
    <m/>
    <m/>
    <m/>
    <m/>
    <m/>
    <m/>
    <m/>
    <m/>
    <m/>
    <m/>
    <s v="X"/>
    <m/>
    <m/>
    <n v="1"/>
    <n v="0"/>
    <n v="0"/>
    <n v="0"/>
    <n v="0"/>
    <n v="0"/>
    <n v="0"/>
    <n v="0"/>
    <n v="0"/>
    <n v="0"/>
    <n v="8000"/>
    <n v="0"/>
    <n v="0"/>
    <n v="8000"/>
    <b v="1"/>
  </r>
  <r>
    <n v="195"/>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Contratación del servicio de Mantenimiento firewalls 2022"/>
    <x v="1"/>
    <x v="55"/>
    <n v="8000"/>
    <x v="0"/>
    <s v="SI"/>
    <m/>
    <s v="Subasta Inversa Electrónica "/>
    <s v="SERVICIO"/>
    <s v="ABRIL"/>
    <m/>
    <s v="X"/>
    <m/>
    <m/>
    <m/>
    <m/>
    <m/>
    <m/>
    <m/>
    <m/>
    <m/>
    <m/>
    <m/>
    <m/>
    <m/>
    <m/>
    <m/>
    <m/>
    <s v="X"/>
    <m/>
    <m/>
    <m/>
    <m/>
    <m/>
    <n v="1"/>
    <n v="0"/>
    <n v="0"/>
    <n v="0"/>
    <n v="0"/>
    <n v="0"/>
    <n v="0"/>
    <n v="8000"/>
    <n v="0"/>
    <n v="0"/>
    <n v="0"/>
    <n v="0"/>
    <n v="0"/>
    <n v="8000"/>
    <b v="1"/>
  </r>
  <r>
    <n v="196"/>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Contratación del servicio de mantenimiento para equipos de aire acondicionado"/>
    <x v="1"/>
    <x v="38"/>
    <n v="8000"/>
    <x v="0"/>
    <s v="SI"/>
    <m/>
    <s v="Subasta Inversa Electrónica "/>
    <s v="SERVICIO"/>
    <s v="MARZO"/>
    <s v="X"/>
    <m/>
    <m/>
    <m/>
    <m/>
    <m/>
    <m/>
    <m/>
    <m/>
    <m/>
    <m/>
    <m/>
    <m/>
    <m/>
    <m/>
    <s v="X"/>
    <m/>
    <m/>
    <m/>
    <s v="X"/>
    <m/>
    <m/>
    <m/>
    <s v="X"/>
    <n v="3"/>
    <n v="0"/>
    <n v="0"/>
    <n v="0"/>
    <n v="2666.6666666666665"/>
    <n v="0"/>
    <n v="0"/>
    <n v="0"/>
    <n v="2666.6666666666665"/>
    <n v="0"/>
    <n v="0"/>
    <n v="0"/>
    <n v="2666.6666666666665"/>
    <n v="8000"/>
    <b v="1"/>
  </r>
  <r>
    <n v="197"/>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Mantenimiento correctivo para sistema video vigilancia entregado según convenio EMSEGURIDAD Y EPMTPQ"/>
    <x v="1"/>
    <x v="56"/>
    <n v="5000"/>
    <x v="0"/>
    <s v="SI"/>
    <m/>
    <s v="ínfima Cuantía "/>
    <s v="SERVICIO"/>
    <s v="OCTUBRE"/>
    <m/>
    <m/>
    <m/>
    <m/>
    <m/>
    <m/>
    <m/>
    <s v="X"/>
    <m/>
    <m/>
    <m/>
    <m/>
    <m/>
    <m/>
    <m/>
    <m/>
    <m/>
    <m/>
    <m/>
    <m/>
    <m/>
    <m/>
    <s v="X"/>
    <m/>
    <n v="1"/>
    <n v="0"/>
    <n v="0"/>
    <n v="0"/>
    <n v="0"/>
    <n v="0"/>
    <n v="0"/>
    <n v="0"/>
    <n v="0"/>
    <n v="0"/>
    <n v="0"/>
    <n v="5000"/>
    <n v="0"/>
    <n v="5000"/>
    <b v="1"/>
  </r>
  <r>
    <n v="198"/>
    <s v="GERENCIA_DE_TECNOLOGÍAS_DE_LA_INFORMACIÓN"/>
    <s v="COORDINACIÓN DE SOLUCIONES TECNOLOGICAS, REDES Y COMUNIC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Adquisición de equipos tecnológico y accesorios 2022"/>
    <x v="4"/>
    <x v="39"/>
    <n v="150000"/>
    <x v="0"/>
    <s v="SI"/>
    <m/>
    <m/>
    <m/>
    <s v="MARZO"/>
    <s v="X"/>
    <m/>
    <m/>
    <m/>
    <m/>
    <m/>
    <m/>
    <m/>
    <m/>
    <m/>
    <m/>
    <m/>
    <m/>
    <m/>
    <m/>
    <m/>
    <m/>
    <m/>
    <s v="X"/>
    <m/>
    <m/>
    <m/>
    <m/>
    <m/>
    <n v="1"/>
    <n v="0"/>
    <n v="0"/>
    <n v="0"/>
    <n v="0"/>
    <n v="0"/>
    <n v="0"/>
    <n v="150000"/>
    <n v="0"/>
    <n v="0"/>
    <n v="0"/>
    <n v="0"/>
    <n v="0"/>
    <n v="150000"/>
    <b v="1"/>
  </r>
  <r>
    <n v="199"/>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Contratación del servicio de consultas legales"/>
    <x v="1"/>
    <x v="55"/>
    <n v="3000"/>
    <x v="0"/>
    <s v="SI"/>
    <m/>
    <s v="ínfima Cuantía "/>
    <s v="SERVICIO"/>
    <s v="NOVIEMBRE"/>
    <m/>
    <m/>
    <m/>
    <m/>
    <m/>
    <m/>
    <m/>
    <m/>
    <s v="X"/>
    <m/>
    <m/>
    <m/>
    <m/>
    <m/>
    <m/>
    <m/>
    <m/>
    <m/>
    <m/>
    <m/>
    <m/>
    <m/>
    <m/>
    <s v="X"/>
    <n v="1"/>
    <n v="0"/>
    <n v="0"/>
    <n v="0"/>
    <n v="0"/>
    <n v="0"/>
    <n v="0"/>
    <n v="0"/>
    <n v="0"/>
    <n v="0"/>
    <n v="0"/>
    <n v="0"/>
    <n v="3000"/>
    <n v="3000"/>
    <b v="1"/>
  </r>
  <r>
    <n v="200"/>
    <s v="GERENCIA_DE_TECNOLOGÍAS_DE_LA_INFORMACIÓN"/>
    <s v="COORDINACIÓN DE SOLUCIONES TECNOLOGICAS, REDES Y COMUNIC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Adquisición de nodos para plataforma nutanix"/>
    <x v="1"/>
    <x v="29"/>
    <n v="220000"/>
    <x v="0"/>
    <s v="SI"/>
    <m/>
    <m/>
    <m/>
    <s v="ABRIL"/>
    <m/>
    <s v="X"/>
    <m/>
    <m/>
    <m/>
    <m/>
    <m/>
    <m/>
    <m/>
    <m/>
    <m/>
    <m/>
    <m/>
    <m/>
    <m/>
    <m/>
    <m/>
    <m/>
    <s v="X"/>
    <m/>
    <m/>
    <m/>
    <m/>
    <m/>
    <n v="1"/>
    <n v="0"/>
    <n v="0"/>
    <n v="0"/>
    <n v="0"/>
    <n v="0"/>
    <n v="0"/>
    <n v="220000"/>
    <n v="0"/>
    <n v="0"/>
    <n v="0"/>
    <n v="0"/>
    <n v="0"/>
    <n v="220000"/>
    <b v="1"/>
  </r>
  <r>
    <n v="201"/>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Contratación de soporte y mantenimiento de sistema de nomina "/>
    <x v="1"/>
    <x v="56"/>
    <n v="3000"/>
    <x v="0"/>
    <s v="SI"/>
    <m/>
    <m/>
    <m/>
    <s v="MARZO"/>
    <s v="X"/>
    <m/>
    <m/>
    <m/>
    <m/>
    <m/>
    <m/>
    <m/>
    <m/>
    <m/>
    <m/>
    <m/>
    <m/>
    <m/>
    <m/>
    <m/>
    <m/>
    <s v="X"/>
    <m/>
    <m/>
    <m/>
    <m/>
    <m/>
    <s v="X"/>
    <n v="2"/>
    <n v="0"/>
    <n v="0"/>
    <n v="0"/>
    <n v="0"/>
    <n v="0"/>
    <n v="1500"/>
    <n v="0"/>
    <n v="0"/>
    <n v="0"/>
    <n v="0"/>
    <n v="0"/>
    <n v="1500"/>
    <n v="3000"/>
    <b v="1"/>
  </r>
  <r>
    <n v="202"/>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Repotenciación Fibra Optica  y equipamiento de red Corredor Central Trolebus y Upgrade de AB a 10 GB"/>
    <x v="0"/>
    <x v="57"/>
    <n v="645000"/>
    <x v="0"/>
    <s v="SI"/>
    <m/>
    <s v="Subasta Inversa Electrónica "/>
    <s v="SERVICIO"/>
    <s v="ENERO"/>
    <s v="X"/>
    <m/>
    <m/>
    <m/>
    <m/>
    <m/>
    <m/>
    <m/>
    <m/>
    <m/>
    <m/>
    <m/>
    <m/>
    <m/>
    <m/>
    <s v="X"/>
    <m/>
    <s v="X"/>
    <m/>
    <m/>
    <m/>
    <m/>
    <m/>
    <m/>
    <n v="2"/>
    <n v="0"/>
    <n v="0"/>
    <n v="0"/>
    <n v="322500"/>
    <n v="0"/>
    <n v="322500"/>
    <n v="0"/>
    <n v="0"/>
    <n v="0"/>
    <n v="0"/>
    <n v="0"/>
    <n v="0"/>
    <n v="645000"/>
    <b v="1"/>
  </r>
  <r>
    <n v="203"/>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Servicio de sistema de control operacional para el monitoreo en tiempo real de la flota de buses administrados por la EPMTPQ"/>
    <x v="0"/>
    <x v="58"/>
    <n v="140000"/>
    <x v="0"/>
    <s v="SI"/>
    <m/>
    <s v="Subasta Inversa Electrónica "/>
    <s v="SERVICIO"/>
    <s v="ENERO"/>
    <s v="X"/>
    <m/>
    <m/>
    <m/>
    <m/>
    <m/>
    <m/>
    <m/>
    <m/>
    <m/>
    <m/>
    <m/>
    <m/>
    <m/>
    <m/>
    <m/>
    <s v="X"/>
    <s v="X"/>
    <s v="X"/>
    <s v="X"/>
    <s v="X"/>
    <s v="X"/>
    <s v="X"/>
    <s v="X"/>
    <n v="8"/>
    <n v="0"/>
    <n v="0"/>
    <n v="0"/>
    <n v="0"/>
    <n v="17500"/>
    <n v="17500"/>
    <n v="17500"/>
    <n v="17500"/>
    <n v="17500"/>
    <n v="17500"/>
    <n v="17500"/>
    <n v="17500"/>
    <n v="140000"/>
    <b v="1"/>
  </r>
  <r>
    <n v="204"/>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Contratación del soporte  y mantenimiento correctivo de fibra óptica corporativa y red de servicios wifi biarticulados 2021"/>
    <x v="1"/>
    <x v="59"/>
    <n v="4717.8600000000006"/>
    <x v="0"/>
    <s v="NO"/>
    <m/>
    <m/>
    <m/>
    <m/>
    <s v="X"/>
    <m/>
    <m/>
    <m/>
    <m/>
    <m/>
    <m/>
    <m/>
    <m/>
    <m/>
    <m/>
    <m/>
    <s v="X"/>
    <s v="X"/>
    <s v="X"/>
    <s v="X"/>
    <s v="X"/>
    <s v="X"/>
    <s v="X"/>
    <s v="X"/>
    <s v="X"/>
    <s v="X"/>
    <s v="X"/>
    <s v="X"/>
    <n v="12"/>
    <n v="393.15500000000003"/>
    <n v="393.15500000000003"/>
    <n v="393.15500000000003"/>
    <n v="393.15500000000003"/>
    <n v="393.15500000000003"/>
    <n v="393.15500000000003"/>
    <n v="393.15500000000003"/>
    <n v="393.15500000000003"/>
    <n v="393.15500000000003"/>
    <n v="393.15500000000003"/>
    <n v="393.15500000000003"/>
    <n v="393.15500000000003"/>
    <n v="4717.8600000000006"/>
    <b v="1"/>
  </r>
  <r>
    <n v="205"/>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Sistema  SAE Y SIU"/>
    <x v="0"/>
    <x v="54"/>
    <n v="770000"/>
    <x v="0"/>
    <s v="SI"/>
    <m/>
    <s v="Subasta Inversa Electrónica "/>
    <s v="BIEN"/>
    <s v="FEBRERO"/>
    <s v="X"/>
    <m/>
    <m/>
    <m/>
    <m/>
    <m/>
    <m/>
    <m/>
    <m/>
    <m/>
    <m/>
    <m/>
    <m/>
    <m/>
    <m/>
    <m/>
    <m/>
    <s v="X"/>
    <m/>
    <m/>
    <m/>
    <m/>
    <m/>
    <m/>
    <n v="1"/>
    <n v="0"/>
    <n v="0"/>
    <n v="0"/>
    <n v="0"/>
    <n v="0"/>
    <n v="770000"/>
    <n v="0"/>
    <n v="0"/>
    <n v="0"/>
    <n v="0"/>
    <n v="0"/>
    <n v="0"/>
    <n v="770000"/>
    <b v="1"/>
  </r>
  <r>
    <n v="206"/>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Adquisición de equipos tecnológico y accesorios 2021"/>
    <x v="1"/>
    <x v="56"/>
    <n v="1841"/>
    <x v="0"/>
    <s v="NO"/>
    <m/>
    <m/>
    <m/>
    <m/>
    <s v="X"/>
    <m/>
    <m/>
    <m/>
    <m/>
    <m/>
    <m/>
    <m/>
    <m/>
    <m/>
    <m/>
    <m/>
    <s v="X"/>
    <s v="X"/>
    <s v="X"/>
    <s v="X"/>
    <s v="X"/>
    <s v="X"/>
    <s v="X"/>
    <s v="X"/>
    <s v="X"/>
    <s v="X"/>
    <s v="X"/>
    <s v="X"/>
    <n v="12"/>
    <n v="153.41666666666666"/>
    <n v="153.41666666666666"/>
    <n v="153.41666666666666"/>
    <n v="153.41666666666666"/>
    <n v="153.41666666666666"/>
    <n v="153.41666666666666"/>
    <n v="153.41666666666666"/>
    <n v="153.41666666666666"/>
    <n v="153.41666666666666"/>
    <n v="153.41666666666666"/>
    <n v="153.41666666666666"/>
    <n v="153.41666666666666"/>
    <n v="1841.0000000000002"/>
    <b v="1"/>
  </r>
  <r>
    <n v="207"/>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6"/>
    <x v="13"/>
    <s v="Contratación del servicio de Mantenimiento firewalls 2021"/>
    <x v="1"/>
    <x v="56"/>
    <n v="1568.63"/>
    <x v="0"/>
    <s v="NO"/>
    <m/>
    <m/>
    <m/>
    <m/>
    <s v="X"/>
    <m/>
    <m/>
    <m/>
    <m/>
    <m/>
    <m/>
    <m/>
    <m/>
    <m/>
    <m/>
    <m/>
    <s v="X"/>
    <s v="X"/>
    <s v="X"/>
    <s v="X"/>
    <s v="X"/>
    <s v="X"/>
    <s v="X"/>
    <s v="X"/>
    <s v="X"/>
    <s v="X"/>
    <s v="X"/>
    <s v="X"/>
    <n v="12"/>
    <n v="130.71916666666667"/>
    <n v="130.71916666666667"/>
    <n v="130.71916666666667"/>
    <n v="130.71916666666667"/>
    <n v="130.71916666666667"/>
    <n v="130.71916666666667"/>
    <n v="130.71916666666667"/>
    <n v="130.71916666666667"/>
    <n v="130.71916666666667"/>
    <n v="130.71916666666667"/>
    <n v="130.71916666666667"/>
    <n v="130.71916666666667"/>
    <n v="1568.6300000000003"/>
    <b v="1"/>
  </r>
  <r>
    <n v="208"/>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0"/>
    <s v="Repotenciación del sistema de radio comunicación Digital "/>
    <x v="4"/>
    <x v="39"/>
    <n v="550000"/>
    <x v="0"/>
    <s v="SI"/>
    <m/>
    <s v="Subasta Inversa Electrónica "/>
    <s v="BIEN"/>
    <s v="MAYO"/>
    <m/>
    <m/>
    <s v="X"/>
    <m/>
    <m/>
    <m/>
    <m/>
    <m/>
    <m/>
    <m/>
    <m/>
    <m/>
    <m/>
    <m/>
    <m/>
    <m/>
    <m/>
    <m/>
    <m/>
    <m/>
    <s v="X"/>
    <m/>
    <m/>
    <m/>
    <n v="1"/>
    <n v="0"/>
    <n v="0"/>
    <n v="0"/>
    <n v="0"/>
    <n v="0"/>
    <n v="0"/>
    <n v="0"/>
    <n v="0"/>
    <n v="550000"/>
    <n v="0"/>
    <n v="0"/>
    <n v="0"/>
    <n v="550000"/>
    <b v="1"/>
  </r>
  <r>
    <n v="209"/>
    <s v="GERENCIA_DE_TECNOLOGÍAS_DE_LA_INFORMACIÓN"/>
    <s v="COORDINACIÓN DE PROYECTOS INFORMÁTIC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3"/>
    <s v="PORCENTAJE DE AVANCE DE LA MODERNIZACIÓN DEL SISTEMA DE TRANSPORTE PÚBLICO METROLITANO"/>
    <s v="LOGRAR EL 21% DE AVANCE DE LA MODERNIZACIÓN DEL SISTEMA DE TRANSPORTE PÚBLICO METROLITANO"/>
    <x v="7"/>
    <x v="14"/>
    <s v="Implementación SIR Fase 1 "/>
    <x v="0"/>
    <x v="60"/>
    <n v="3159572.2"/>
    <x v="1"/>
    <s v="SI"/>
    <m/>
    <m/>
    <m/>
    <m/>
    <m/>
    <m/>
    <m/>
    <m/>
    <m/>
    <m/>
    <m/>
    <m/>
    <m/>
    <m/>
    <m/>
    <m/>
    <m/>
    <m/>
    <m/>
    <m/>
    <m/>
    <m/>
    <m/>
    <m/>
    <m/>
    <s v="X"/>
    <m/>
    <m/>
    <n v="1"/>
    <n v="0"/>
    <n v="0"/>
    <n v="0"/>
    <n v="0"/>
    <n v="0"/>
    <n v="0"/>
    <n v="0"/>
    <n v="0"/>
    <n v="0"/>
    <n v="3159572.2"/>
    <n v="0"/>
    <n v="0"/>
    <n v="3159572.2"/>
    <b v="1"/>
  </r>
  <r>
    <n v="210"/>
    <s v="GERENCIA_GENERAL"/>
    <s v="COORDINACIÓN DE COMUNICACIÓN"/>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15"/>
    <s v="Señalética operativa y comunicacional de la EPMTPQ"/>
    <x v="1"/>
    <x v="33"/>
    <n v="300000"/>
    <x v="0"/>
    <s v="SI"/>
    <m/>
    <s v="Subasta Inversa Electrónica "/>
    <s v="BIEN"/>
    <s v="MARZO"/>
    <s v="X"/>
    <m/>
    <m/>
    <m/>
    <m/>
    <m/>
    <m/>
    <m/>
    <m/>
    <m/>
    <m/>
    <m/>
    <m/>
    <m/>
    <m/>
    <m/>
    <m/>
    <m/>
    <s v="X"/>
    <m/>
    <m/>
    <m/>
    <m/>
    <m/>
    <n v="1"/>
    <n v="0"/>
    <n v="0"/>
    <n v="0"/>
    <n v="0"/>
    <n v="0"/>
    <n v="0"/>
    <n v="300000"/>
    <n v="0"/>
    <n v="0"/>
    <n v="0"/>
    <n v="0"/>
    <n v="0"/>
    <n v="300000"/>
    <b v="1"/>
  </r>
  <r>
    <n v="211"/>
    <s v="GERENCIA_GENERAL"/>
    <s v="COORDINACIÓN DE COMUNICACIÓN"/>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15"/>
    <s v="Monitoreo de Prensa 2022 - 2023"/>
    <x v="1"/>
    <x v="61"/>
    <n v="7200"/>
    <x v="0"/>
    <s v="SI"/>
    <m/>
    <s v="ínfima Cuantía "/>
    <s v="SERVICIO"/>
    <s v="ABRIL"/>
    <m/>
    <s v="X"/>
    <m/>
    <m/>
    <m/>
    <m/>
    <m/>
    <m/>
    <m/>
    <m/>
    <m/>
    <m/>
    <m/>
    <m/>
    <m/>
    <m/>
    <s v="X"/>
    <s v="X"/>
    <s v="X"/>
    <s v="X"/>
    <s v="X"/>
    <s v="X"/>
    <s v="X"/>
    <s v="X"/>
    <n v="8"/>
    <n v="0"/>
    <n v="0"/>
    <n v="0"/>
    <n v="0"/>
    <n v="900"/>
    <n v="900"/>
    <n v="900"/>
    <n v="900"/>
    <n v="900"/>
    <n v="900"/>
    <n v="900"/>
    <n v="900"/>
    <n v="7200"/>
    <b v="1"/>
  </r>
  <r>
    <n v="212"/>
    <s v="GERENCIA_GENERAL"/>
    <s v="COORDINACIÓN DE COMUNICACIÓN"/>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15"/>
    <s v="Monitoreo de Prensa 2021 - 2022"/>
    <x v="1"/>
    <x v="61"/>
    <n v="1008"/>
    <x v="0"/>
    <s v="NO"/>
    <m/>
    <m/>
    <m/>
    <m/>
    <s v="X"/>
    <m/>
    <m/>
    <m/>
    <m/>
    <m/>
    <m/>
    <m/>
    <m/>
    <m/>
    <m/>
    <m/>
    <s v="X"/>
    <s v="X"/>
    <s v="X"/>
    <s v="X"/>
    <m/>
    <m/>
    <m/>
    <m/>
    <m/>
    <m/>
    <m/>
    <m/>
    <n v="4"/>
    <n v="252"/>
    <n v="252"/>
    <n v="252"/>
    <n v="252"/>
    <n v="0"/>
    <n v="0"/>
    <n v="0"/>
    <n v="0"/>
    <n v="0"/>
    <n v="0"/>
    <n v="0"/>
    <n v="0"/>
    <n v="1008"/>
    <b v="1"/>
  </r>
  <r>
    <n v="213"/>
    <s v="GERENCIA_JURÍDICA"/>
    <s v="COORDINACIÓN DE NORMATIVA Y CRITERIO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2"/>
    <x v="2"/>
    <s v="Liberación de vehículo retenidos y pago de wincha y de parqueadero a la AMT por retención vehicular"/>
    <x v="2"/>
    <x v="62"/>
    <n v="24000"/>
    <x v="0"/>
    <s v="NO"/>
    <m/>
    <m/>
    <m/>
    <m/>
    <s v="X"/>
    <m/>
    <m/>
    <m/>
    <m/>
    <m/>
    <m/>
    <m/>
    <m/>
    <m/>
    <m/>
    <m/>
    <s v="X"/>
    <s v="X"/>
    <s v="X"/>
    <s v="X"/>
    <s v="X"/>
    <s v="X"/>
    <s v="X"/>
    <s v="X"/>
    <s v="X"/>
    <s v="X"/>
    <s v="X"/>
    <s v="X"/>
    <n v="12"/>
    <n v="2000"/>
    <n v="2000"/>
    <n v="2000"/>
    <n v="2000"/>
    <n v="2000"/>
    <n v="2000"/>
    <n v="2000"/>
    <n v="2000"/>
    <n v="2000"/>
    <n v="2000"/>
    <n v="2000"/>
    <n v="2000"/>
    <n v="24000"/>
    <b v="1"/>
  </r>
  <r>
    <n v="214"/>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repuestos Volvo"/>
    <x v="0"/>
    <x v="57"/>
    <n v="2294252.46"/>
    <x v="1"/>
    <s v="SI"/>
    <n v="491290517"/>
    <s v="Subasta Inversa Electrónica "/>
    <s v="BIEN"/>
    <s v="FEBRERO"/>
    <s v="X"/>
    <m/>
    <m/>
    <m/>
    <m/>
    <m/>
    <m/>
    <m/>
    <m/>
    <m/>
    <m/>
    <m/>
    <m/>
    <m/>
    <m/>
    <m/>
    <m/>
    <s v="X"/>
    <m/>
    <m/>
    <m/>
    <m/>
    <m/>
    <m/>
    <n v="1"/>
    <n v="0"/>
    <n v="0"/>
    <n v="0"/>
    <n v="0"/>
    <n v="0"/>
    <n v="2294252.46"/>
    <n v="0"/>
    <n v="0"/>
    <n v="0"/>
    <n v="0"/>
    <n v="0"/>
    <n v="0"/>
    <n v="2294252.46"/>
    <b v="1"/>
  </r>
  <r>
    <n v="215"/>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mercedes Benz O-500"/>
    <x v="0"/>
    <x v="57"/>
    <n v="809123.63500000013"/>
    <x v="1"/>
    <s v="SI"/>
    <n v="491290517"/>
    <s v="Subasta Inversa Electrónica "/>
    <s v="BIEN"/>
    <s v="FEBRERO"/>
    <s v="X"/>
    <m/>
    <m/>
    <m/>
    <m/>
    <m/>
    <m/>
    <m/>
    <m/>
    <m/>
    <m/>
    <m/>
    <m/>
    <m/>
    <m/>
    <m/>
    <m/>
    <s v="X"/>
    <m/>
    <m/>
    <m/>
    <m/>
    <m/>
    <m/>
    <n v="1"/>
    <n v="0"/>
    <n v="0"/>
    <n v="0"/>
    <n v="0"/>
    <n v="0"/>
    <n v="809123.63500000013"/>
    <n v="0"/>
    <n v="0"/>
    <n v="0"/>
    <n v="0"/>
    <n v="0"/>
    <n v="0"/>
    <n v="809123.63500000013"/>
    <b v="1"/>
  </r>
  <r>
    <n v="216"/>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mecánicos flota trolebús"/>
    <x v="0"/>
    <x v="57"/>
    <n v="460362.76785714278"/>
    <x v="1"/>
    <s v="SI"/>
    <m/>
    <s v="Subasta Inversa Electrónica "/>
    <s v="BIEN"/>
    <s v="FEBRERO"/>
    <s v="X"/>
    <m/>
    <m/>
    <m/>
    <m/>
    <m/>
    <m/>
    <m/>
    <m/>
    <m/>
    <m/>
    <m/>
    <m/>
    <m/>
    <m/>
    <m/>
    <m/>
    <s v="X"/>
    <m/>
    <m/>
    <m/>
    <m/>
    <m/>
    <m/>
    <n v="1"/>
    <n v="0"/>
    <n v="0"/>
    <n v="0"/>
    <n v="0"/>
    <n v="0"/>
    <n v="460362.76785714278"/>
    <n v="0"/>
    <n v="0"/>
    <n v="0"/>
    <n v="0"/>
    <n v="0"/>
    <n v="0"/>
    <n v="460362.76785714278"/>
    <b v="1"/>
  </r>
  <r>
    <n v="217"/>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encauche"/>
    <x v="0"/>
    <x v="63"/>
    <n v="347233.04285714281"/>
    <x v="1"/>
    <s v="SI"/>
    <s v="871410471"/>
    <s v="Subasta Inversa Electrónica "/>
    <s v="SERVICIO"/>
    <s v="FEBRERO"/>
    <s v="X"/>
    <m/>
    <m/>
    <m/>
    <m/>
    <m/>
    <m/>
    <m/>
    <m/>
    <m/>
    <m/>
    <m/>
    <m/>
    <m/>
    <m/>
    <m/>
    <s v="X"/>
    <s v="X"/>
    <s v="X"/>
    <s v="X"/>
    <s v="X"/>
    <s v="X"/>
    <s v="X"/>
    <s v="X"/>
    <n v="8"/>
    <n v="0"/>
    <n v="0"/>
    <n v="0"/>
    <n v="0"/>
    <n v="43404.130357142851"/>
    <n v="43404.130357142851"/>
    <n v="43404.130357142851"/>
    <n v="43404.130357142851"/>
    <n v="43404.130357142851"/>
    <n v="43404.130357142851"/>
    <n v="43404.130357142851"/>
    <n v="43404.130357142851"/>
    <n v="347233.04285714281"/>
    <b v="1"/>
  </r>
  <r>
    <n v="218"/>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paración de transmisiones automáticas ZF"/>
    <x v="0"/>
    <x v="63"/>
    <n v="300460.90044642857"/>
    <x v="1"/>
    <s v="SI"/>
    <n v="871410012"/>
    <s v="Subasta Inversa Electrónica "/>
    <s v="SERVICIO"/>
    <s v="MARZO"/>
    <s v="X"/>
    <m/>
    <m/>
    <m/>
    <m/>
    <m/>
    <m/>
    <m/>
    <m/>
    <m/>
    <m/>
    <m/>
    <m/>
    <m/>
    <m/>
    <m/>
    <m/>
    <s v="X"/>
    <s v="X"/>
    <s v="X"/>
    <s v="X"/>
    <m/>
    <m/>
    <m/>
    <n v="4"/>
    <n v="0"/>
    <n v="0"/>
    <n v="0"/>
    <n v="0"/>
    <n v="0"/>
    <n v="75115.225111607142"/>
    <n v="75115.225111607142"/>
    <n v="75115.225111607142"/>
    <n v="75115.225111607142"/>
    <n v="0"/>
    <n v="0"/>
    <n v="0"/>
    <n v="300460.90044642857"/>
    <b v="1"/>
  </r>
  <r>
    <n v="219"/>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de compresor y compresores para flotas"/>
    <x v="0"/>
    <x v="57"/>
    <n v="296034.28999999998"/>
    <x v="1"/>
    <s v="SI"/>
    <n v="439410015"/>
    <s v="Subasta Inversa Electrónica "/>
    <s v="BIEN"/>
    <s v="ABRIL"/>
    <m/>
    <s v="X"/>
    <m/>
    <m/>
    <m/>
    <m/>
    <m/>
    <m/>
    <m/>
    <m/>
    <m/>
    <m/>
    <m/>
    <m/>
    <m/>
    <m/>
    <m/>
    <m/>
    <s v="X"/>
    <m/>
    <m/>
    <m/>
    <m/>
    <m/>
    <n v="1"/>
    <n v="0"/>
    <n v="0"/>
    <n v="0"/>
    <n v="0"/>
    <n v="0"/>
    <n v="0"/>
    <n v="296034.28999999998"/>
    <n v="0"/>
    <n v="0"/>
    <n v="0"/>
    <n v="0"/>
    <n v="0"/>
    <n v="296034.28999999998"/>
    <b v="1"/>
  </r>
  <r>
    <n v="220"/>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transmisiones automáticas y repuestos cajas ZF"/>
    <x v="0"/>
    <x v="57"/>
    <n v="223810.09455357143"/>
    <x v="1"/>
    <s v="SI"/>
    <n v="491290517"/>
    <s v="Subasta Inversa Electrónica "/>
    <s v="BIEN"/>
    <s v="FEBRERO"/>
    <s v="X"/>
    <m/>
    <m/>
    <m/>
    <m/>
    <m/>
    <m/>
    <m/>
    <m/>
    <m/>
    <m/>
    <m/>
    <m/>
    <m/>
    <m/>
    <m/>
    <s v="X"/>
    <m/>
    <m/>
    <m/>
    <m/>
    <m/>
    <m/>
    <m/>
    <n v="1"/>
    <n v="0"/>
    <n v="0"/>
    <n v="0"/>
    <n v="0"/>
    <n v="223810.09455357143"/>
    <n v="0"/>
    <n v="0"/>
    <n v="0"/>
    <n v="0"/>
    <n v="0"/>
    <n v="0"/>
    <n v="0"/>
    <n v="223810.09455357143"/>
    <b v="1"/>
  </r>
  <r>
    <n v="221"/>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pastillas de freno para la flota volvo"/>
    <x v="0"/>
    <x v="57"/>
    <n v="155459.16562499997"/>
    <x v="1"/>
    <s v="SI"/>
    <n v="435701117"/>
    <s v="Subasta Inversa Electrónica "/>
    <s v="BIEN"/>
    <s v="ABRIL"/>
    <m/>
    <s v="X"/>
    <m/>
    <m/>
    <m/>
    <m/>
    <m/>
    <m/>
    <m/>
    <m/>
    <m/>
    <m/>
    <m/>
    <m/>
    <m/>
    <m/>
    <m/>
    <s v="X"/>
    <m/>
    <m/>
    <m/>
    <m/>
    <m/>
    <m/>
    <n v="1"/>
    <n v="0"/>
    <n v="0"/>
    <n v="0"/>
    <n v="0"/>
    <n v="0"/>
    <n v="155459.16562499997"/>
    <n v="0"/>
    <n v="0"/>
    <n v="0"/>
    <n v="0"/>
    <n v="0"/>
    <n v="0"/>
    <n v="155459.16562499997"/>
    <b v="1"/>
  </r>
  <r>
    <n v="222"/>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construcción y reparación de componentes de metalmecánica"/>
    <x v="0"/>
    <x v="57"/>
    <n v="73239.506383928529"/>
    <x v="1"/>
    <s v="SI"/>
    <n v="882190014"/>
    <s v="Subasta Inversa Electrónica "/>
    <s v="BIEN"/>
    <s v="FEBRERO"/>
    <s v="X"/>
    <m/>
    <m/>
    <m/>
    <m/>
    <m/>
    <m/>
    <m/>
    <m/>
    <m/>
    <m/>
    <m/>
    <m/>
    <m/>
    <m/>
    <m/>
    <s v="X"/>
    <m/>
    <m/>
    <m/>
    <m/>
    <m/>
    <m/>
    <m/>
    <n v="1"/>
    <n v="0"/>
    <n v="0"/>
    <n v="0"/>
    <n v="0"/>
    <n v="73239.506383928529"/>
    <n v="0"/>
    <n v="0"/>
    <n v="0"/>
    <n v="0"/>
    <n v="0"/>
    <n v="0"/>
    <n v="0"/>
    <n v="73239.506383928529"/>
    <b v="1"/>
  </r>
  <r>
    <n v="223"/>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para caja voith diwa 3 y 5"/>
    <x v="0"/>
    <x v="57"/>
    <n v="139384.05508928574"/>
    <x v="1"/>
    <s v="SI"/>
    <n v="491290517"/>
    <s v="Subasta Inversa Electrónica "/>
    <s v="BIEN"/>
    <s v="FEBRERO"/>
    <s v="X"/>
    <m/>
    <m/>
    <m/>
    <m/>
    <m/>
    <m/>
    <m/>
    <m/>
    <m/>
    <m/>
    <m/>
    <m/>
    <m/>
    <m/>
    <m/>
    <m/>
    <s v="X"/>
    <m/>
    <m/>
    <m/>
    <m/>
    <m/>
    <m/>
    <n v="1"/>
    <n v="0"/>
    <n v="0"/>
    <n v="0"/>
    <n v="0"/>
    <n v="0"/>
    <n v="139384.05508928574"/>
    <n v="0"/>
    <n v="0"/>
    <n v="0"/>
    <n v="0"/>
    <n v="0"/>
    <n v="0"/>
    <n v="139384.05508928574"/>
    <b v="1"/>
  </r>
  <r>
    <n v="224"/>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on de kits para compresores flota volvo  "/>
    <x v="0"/>
    <x v="57"/>
    <n v="129377.97535714283"/>
    <x v="1"/>
    <s v="SI"/>
    <s v="491290517"/>
    <s v="Subasta Inversa Electrónica "/>
    <s v="BIEN"/>
    <s v="MARZO"/>
    <s v="X"/>
    <m/>
    <m/>
    <m/>
    <m/>
    <m/>
    <m/>
    <m/>
    <m/>
    <m/>
    <m/>
    <m/>
    <m/>
    <m/>
    <m/>
    <m/>
    <m/>
    <s v="X"/>
    <m/>
    <m/>
    <m/>
    <m/>
    <m/>
    <m/>
    <n v="1"/>
    <n v="0"/>
    <n v="0"/>
    <n v="0"/>
    <n v="0"/>
    <n v="0"/>
    <n v="129377.97535714283"/>
    <n v="0"/>
    <n v="0"/>
    <n v="0"/>
    <n v="0"/>
    <n v="0"/>
    <n v="0"/>
    <n v="129377.97535714283"/>
    <b v="1"/>
  </r>
  <r>
    <n v="225"/>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kits de reparo de válvulas neumáticas chasis volvo B12M"/>
    <x v="0"/>
    <x v="57"/>
    <n v="118811.53750000001"/>
    <x v="1"/>
    <s v="SI"/>
    <n v="491290517"/>
    <s v="Subasta Inversa Electrónica "/>
    <s v="BIEN"/>
    <s v="MARZO"/>
    <s v="X"/>
    <m/>
    <m/>
    <m/>
    <m/>
    <m/>
    <m/>
    <m/>
    <m/>
    <m/>
    <m/>
    <m/>
    <m/>
    <m/>
    <m/>
    <m/>
    <m/>
    <s v="X"/>
    <m/>
    <m/>
    <m/>
    <m/>
    <m/>
    <m/>
    <n v="1"/>
    <n v="0"/>
    <n v="0"/>
    <n v="0"/>
    <n v="0"/>
    <n v="0"/>
    <n v="118811.53750000001"/>
    <n v="0"/>
    <n v="0"/>
    <n v="0"/>
    <n v="0"/>
    <n v="0"/>
    <n v="0"/>
    <n v="118811.53750000001"/>
    <b v="1"/>
  </r>
  <r>
    <n v="226"/>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electrónicos kiepe "/>
    <x v="0"/>
    <x v="57"/>
    <n v="60000"/>
    <x v="1"/>
    <s v="NO"/>
    <m/>
    <m/>
    <m/>
    <m/>
    <m/>
    <m/>
    <m/>
    <m/>
    <m/>
    <m/>
    <m/>
    <m/>
    <m/>
    <m/>
    <m/>
    <m/>
    <m/>
    <m/>
    <m/>
    <m/>
    <m/>
    <m/>
    <m/>
    <s v="X"/>
    <m/>
    <m/>
    <m/>
    <m/>
    <n v="1"/>
    <n v="0"/>
    <n v="0"/>
    <n v="0"/>
    <n v="0"/>
    <n v="0"/>
    <n v="0"/>
    <n v="0"/>
    <n v="60000"/>
    <n v="0"/>
    <n v="0"/>
    <n v="0"/>
    <n v="0"/>
    <n v="60000"/>
    <b v="1"/>
  </r>
  <r>
    <n v="227"/>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electrónicos mercedes Benz para flota trolebús"/>
    <x v="0"/>
    <x v="57"/>
    <n v="40000"/>
    <x v="1"/>
    <s v="SI"/>
    <n v="471732011"/>
    <s v="Subasta Inversa Electrónica "/>
    <s v="BIEN"/>
    <s v="FEBRERO"/>
    <s v="X"/>
    <m/>
    <m/>
    <m/>
    <m/>
    <m/>
    <m/>
    <m/>
    <m/>
    <m/>
    <m/>
    <m/>
    <m/>
    <m/>
    <m/>
    <m/>
    <s v="X"/>
    <m/>
    <m/>
    <m/>
    <m/>
    <m/>
    <m/>
    <m/>
    <n v="1"/>
    <n v="0"/>
    <n v="0"/>
    <n v="0"/>
    <n v="0"/>
    <n v="40000"/>
    <n v="0"/>
    <n v="0"/>
    <n v="0"/>
    <n v="0"/>
    <n v="0"/>
    <n v="0"/>
    <n v="0"/>
    <n v="40000"/>
    <b v="1"/>
  </r>
  <r>
    <n v="228"/>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baterías para la flota vehicular  "/>
    <x v="0"/>
    <x v="57"/>
    <n v="63987.163749999992"/>
    <x v="1"/>
    <s v="SI"/>
    <n v="464200017"/>
    <s v="Subasta Inversa Electrónica "/>
    <s v="BIEN"/>
    <s v="FEBRERO"/>
    <s v="X"/>
    <m/>
    <m/>
    <m/>
    <m/>
    <m/>
    <m/>
    <m/>
    <m/>
    <m/>
    <m/>
    <m/>
    <m/>
    <m/>
    <m/>
    <m/>
    <m/>
    <m/>
    <s v="X"/>
    <s v="X"/>
    <s v="X"/>
    <s v="X"/>
    <s v="X"/>
    <s v="X"/>
    <n v="6"/>
    <n v="0"/>
    <n v="0"/>
    <n v="0"/>
    <n v="0"/>
    <n v="0"/>
    <n v="0"/>
    <n v="10664.527291666665"/>
    <n v="10664.527291666665"/>
    <n v="10664.527291666665"/>
    <n v="10664.527291666665"/>
    <n v="10664.527291666665"/>
    <n v="10664.527291666665"/>
    <n v="63987.163749999992"/>
    <b v="1"/>
  </r>
  <r>
    <n v="229"/>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frigerante para la flota"/>
    <x v="0"/>
    <x v="47"/>
    <n v="51897.953214285713"/>
    <x v="1"/>
    <s v="SI"/>
    <s v="432201016"/>
    <s v="Subasta Inversa Electrónica "/>
    <s v="BIEN"/>
    <s v="FEBRERO"/>
    <s v="X"/>
    <m/>
    <m/>
    <m/>
    <m/>
    <m/>
    <m/>
    <m/>
    <m/>
    <m/>
    <m/>
    <m/>
    <m/>
    <m/>
    <m/>
    <s v="X"/>
    <m/>
    <m/>
    <m/>
    <m/>
    <m/>
    <m/>
    <m/>
    <m/>
    <n v="1"/>
    <n v="0"/>
    <n v="0"/>
    <n v="0"/>
    <n v="51897.953214285713"/>
    <n v="0"/>
    <n v="0"/>
    <n v="0"/>
    <n v="0"/>
    <n v="0"/>
    <n v="0"/>
    <n v="0"/>
    <n v="0"/>
    <n v="51897.953214285713"/>
    <b v="1"/>
  </r>
  <r>
    <n v="230"/>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on de repuestos electricos automotrices"/>
    <x v="0"/>
    <x v="57"/>
    <n v="50299.828839285714"/>
    <x v="1"/>
    <s v="SI"/>
    <s v="471732011"/>
    <s v="Subasta Inversa Electrónica "/>
    <s v="BIEN"/>
    <s v="FEBRERO"/>
    <s v="X"/>
    <m/>
    <m/>
    <m/>
    <m/>
    <m/>
    <m/>
    <m/>
    <m/>
    <m/>
    <m/>
    <m/>
    <m/>
    <m/>
    <m/>
    <m/>
    <s v="X"/>
    <m/>
    <m/>
    <m/>
    <m/>
    <m/>
    <m/>
    <m/>
    <n v="1"/>
    <n v="0"/>
    <n v="0"/>
    <n v="0"/>
    <n v="0"/>
    <n v="50299.828839285714"/>
    <n v="0"/>
    <n v="0"/>
    <n v="0"/>
    <n v="0"/>
    <n v="0"/>
    <n v="0"/>
    <n v="0"/>
    <n v="50299.828839285714"/>
    <b v="1"/>
  </r>
  <r>
    <n v="231"/>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para reparación de alimentadores Volkswagen"/>
    <x v="0"/>
    <x v="57"/>
    <n v="10000"/>
    <x v="1"/>
    <s v="SI"/>
    <n v="411290517"/>
    <s v="Subasta Inversa Electrónica "/>
    <s v="BIEN"/>
    <s v="MAYO"/>
    <m/>
    <m/>
    <s v="X"/>
    <m/>
    <m/>
    <m/>
    <m/>
    <m/>
    <m/>
    <m/>
    <m/>
    <m/>
    <m/>
    <m/>
    <m/>
    <m/>
    <m/>
    <s v="X"/>
    <m/>
    <m/>
    <m/>
    <m/>
    <m/>
    <m/>
    <n v="1"/>
    <n v="0"/>
    <n v="0"/>
    <n v="0"/>
    <n v="0"/>
    <n v="0"/>
    <n v="10000"/>
    <n v="0"/>
    <n v="0"/>
    <n v="0"/>
    <n v="0"/>
    <n v="0"/>
    <n v="0"/>
    <n v="10000"/>
    <b v="1"/>
  </r>
  <r>
    <n v="232"/>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impermeabilizantes y sellantes "/>
    <x v="0"/>
    <x v="49"/>
    <n v="45768.660714285703"/>
    <x v="1"/>
    <s v="SI"/>
    <n v="351101315"/>
    <s v="Subasta Inversa Electrónica "/>
    <s v="BIEN"/>
    <s v="FEBRERO"/>
    <s v="X"/>
    <m/>
    <m/>
    <m/>
    <m/>
    <m/>
    <m/>
    <m/>
    <m/>
    <m/>
    <m/>
    <m/>
    <m/>
    <m/>
    <m/>
    <m/>
    <s v="X"/>
    <m/>
    <m/>
    <m/>
    <m/>
    <m/>
    <m/>
    <m/>
    <n v="1"/>
    <n v="0"/>
    <n v="0"/>
    <n v="0"/>
    <n v="0"/>
    <n v="45768.660714285703"/>
    <n v="0"/>
    <n v="0"/>
    <n v="0"/>
    <n v="0"/>
    <n v="0"/>
    <n v="0"/>
    <n v="0"/>
    <n v="45768.660714285703"/>
    <b v="1"/>
  </r>
  <r>
    <n v="233"/>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aceites ZF"/>
    <x v="0"/>
    <x v="47"/>
    <n v="43381.691785714283"/>
    <x v="1"/>
    <s v="SI"/>
    <n v="333800231"/>
    <s v="Subasta Inversa Electrónica "/>
    <s v="BIEN"/>
    <s v="ENERO"/>
    <s v="X"/>
    <m/>
    <m/>
    <m/>
    <m/>
    <m/>
    <m/>
    <m/>
    <m/>
    <m/>
    <m/>
    <m/>
    <m/>
    <m/>
    <m/>
    <m/>
    <m/>
    <s v="X"/>
    <m/>
    <m/>
    <m/>
    <m/>
    <m/>
    <m/>
    <n v="1"/>
    <n v="0"/>
    <n v="0"/>
    <n v="0"/>
    <n v="0"/>
    <n v="0"/>
    <n v="43381.691785714283"/>
    <n v="0"/>
    <n v="0"/>
    <n v="0"/>
    <n v="0"/>
    <n v="0"/>
    <n v="0"/>
    <n v="43381.691785714283"/>
    <b v="1"/>
  </r>
  <r>
    <n v="234"/>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accesorios neumáticos"/>
    <x v="0"/>
    <x v="57"/>
    <n v="42649.468392857139"/>
    <x v="1"/>
    <s v="SI"/>
    <n v="4219000311"/>
    <s v="Subasta Inversa Electrónica "/>
    <s v="BIEN"/>
    <s v="FEBRERO"/>
    <s v="X"/>
    <m/>
    <m/>
    <m/>
    <m/>
    <m/>
    <m/>
    <m/>
    <m/>
    <m/>
    <m/>
    <m/>
    <m/>
    <m/>
    <m/>
    <m/>
    <s v="X"/>
    <m/>
    <m/>
    <m/>
    <m/>
    <m/>
    <m/>
    <m/>
    <n v="1"/>
    <n v="0"/>
    <n v="0"/>
    <n v="0"/>
    <n v="0"/>
    <n v="42649.468392857139"/>
    <n v="0"/>
    <n v="0"/>
    <n v="0"/>
    <n v="0"/>
    <n v="0"/>
    <n v="0"/>
    <n v="0"/>
    <n v="42649.468392857139"/>
    <b v="1"/>
  </r>
  <r>
    <n v="235"/>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especiales para diferencial trolebús"/>
    <x v="0"/>
    <x v="57"/>
    <n v="42475.822321428575"/>
    <x v="1"/>
    <s v="SI"/>
    <n v="491290517"/>
    <s v="Subasta Inversa Electrónica "/>
    <s v="BIEN"/>
    <s v="MARZO"/>
    <s v="X"/>
    <m/>
    <m/>
    <m/>
    <m/>
    <m/>
    <m/>
    <m/>
    <m/>
    <m/>
    <m/>
    <m/>
    <m/>
    <m/>
    <m/>
    <m/>
    <m/>
    <s v="X"/>
    <m/>
    <m/>
    <m/>
    <m/>
    <m/>
    <m/>
    <n v="1"/>
    <n v="0"/>
    <n v="0"/>
    <n v="0"/>
    <n v="0"/>
    <n v="0"/>
    <n v="42475.822321428575"/>
    <n v="0"/>
    <n v="0"/>
    <n v="0"/>
    <n v="0"/>
    <n v="0"/>
    <n v="0"/>
    <n v="42475.822321428575"/>
    <b v="1"/>
  </r>
  <r>
    <n v="236"/>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faros y lunas flota"/>
    <x v="0"/>
    <x v="57"/>
    <n v="20943.71558035714"/>
    <x v="1"/>
    <s v="SI"/>
    <s v="465100211"/>
    <s v="Subasta Inversa Electrónica "/>
    <s v="BIEN"/>
    <s v="MARZO"/>
    <s v="X"/>
    <m/>
    <m/>
    <m/>
    <m/>
    <m/>
    <m/>
    <m/>
    <m/>
    <m/>
    <m/>
    <m/>
    <m/>
    <m/>
    <m/>
    <m/>
    <m/>
    <m/>
    <s v="X"/>
    <m/>
    <m/>
    <m/>
    <m/>
    <m/>
    <n v="1"/>
    <n v="0"/>
    <n v="0"/>
    <n v="0"/>
    <n v="0"/>
    <n v="0"/>
    <n v="0"/>
    <n v="20943.71558035714"/>
    <n v="0"/>
    <n v="0"/>
    <n v="0"/>
    <n v="0"/>
    <n v="0"/>
    <n v="20943.71558035714"/>
    <b v="1"/>
  </r>
  <r>
    <n v="237"/>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cristales, vidrios y parabrisas flota "/>
    <x v="0"/>
    <x v="57"/>
    <n v="40087.748749999992"/>
    <x v="1"/>
    <s v="SI"/>
    <n v="371150012"/>
    <s v="Subasta Inversa Electrónica "/>
    <s v="BIEN"/>
    <s v="ABRIL"/>
    <m/>
    <s v="X"/>
    <m/>
    <m/>
    <m/>
    <m/>
    <m/>
    <m/>
    <m/>
    <m/>
    <m/>
    <m/>
    <m/>
    <m/>
    <m/>
    <m/>
    <m/>
    <m/>
    <s v="X"/>
    <m/>
    <m/>
    <m/>
    <m/>
    <m/>
    <n v="1"/>
    <n v="0"/>
    <n v="0"/>
    <n v="0"/>
    <n v="0"/>
    <n v="0"/>
    <n v="0"/>
    <n v="40087.748749999992"/>
    <n v="0"/>
    <n v="0"/>
    <n v="0"/>
    <n v="0"/>
    <n v="0"/>
    <n v="40087.748749999992"/>
    <b v="1"/>
  </r>
  <r>
    <n v="238"/>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para LAC"/>
    <x v="0"/>
    <x v="57"/>
    <n v="20000"/>
    <x v="1"/>
    <s v="SI"/>
    <n v="491290517"/>
    <s v="Subasta Inversa Electrónica "/>
    <s v="BIEN"/>
    <s v="MARZO"/>
    <s v="X"/>
    <m/>
    <m/>
    <m/>
    <m/>
    <m/>
    <m/>
    <m/>
    <m/>
    <m/>
    <m/>
    <m/>
    <m/>
    <m/>
    <m/>
    <m/>
    <s v="X"/>
    <m/>
    <m/>
    <m/>
    <m/>
    <m/>
    <m/>
    <m/>
    <n v="1"/>
    <n v="0"/>
    <n v="0"/>
    <n v="0"/>
    <n v="0"/>
    <n v="20000"/>
    <n v="0"/>
    <n v="0"/>
    <n v="0"/>
    <n v="0"/>
    <n v="0"/>
    <n v="0"/>
    <n v="0"/>
    <n v="20000"/>
    <b v="1"/>
  </r>
  <r>
    <n v="239"/>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forros de zapatas para flota vehicular"/>
    <x v="0"/>
    <x v="57"/>
    <n v="37502.541964285716"/>
    <x v="1"/>
    <s v="SI"/>
    <n v="491290112"/>
    <s v="Subasta Inversa Electrónica "/>
    <s v="BIEN"/>
    <s v="FEBRERO"/>
    <s v="X"/>
    <m/>
    <m/>
    <m/>
    <m/>
    <m/>
    <m/>
    <m/>
    <m/>
    <m/>
    <m/>
    <m/>
    <m/>
    <m/>
    <m/>
    <m/>
    <s v="X"/>
    <m/>
    <m/>
    <m/>
    <m/>
    <m/>
    <m/>
    <m/>
    <n v="1"/>
    <n v="0"/>
    <n v="0"/>
    <n v="0"/>
    <n v="0"/>
    <n v="37502.541964285716"/>
    <n v="0"/>
    <n v="0"/>
    <n v="0"/>
    <n v="0"/>
    <n v="0"/>
    <n v="0"/>
    <n v="0"/>
    <n v="37502.541964285716"/>
    <b v="1"/>
  </r>
  <r>
    <n v="240"/>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carbones para patín para la flota de trolebús"/>
    <x v="0"/>
    <x v="57"/>
    <n v="37097.872142857144"/>
    <x v="1"/>
    <s v="SI"/>
    <n v="461310015"/>
    <s v="Subasta Inversa Electrónica "/>
    <s v="BIEN"/>
    <s v="MARZO"/>
    <s v="X"/>
    <m/>
    <m/>
    <m/>
    <m/>
    <m/>
    <m/>
    <m/>
    <m/>
    <m/>
    <m/>
    <m/>
    <m/>
    <m/>
    <m/>
    <m/>
    <m/>
    <s v="X"/>
    <m/>
    <m/>
    <m/>
    <m/>
    <m/>
    <m/>
    <n v="1"/>
    <n v="0"/>
    <n v="0"/>
    <n v="0"/>
    <n v="0"/>
    <n v="0"/>
    <n v="37097.872142857144"/>
    <n v="0"/>
    <n v="0"/>
    <n v="0"/>
    <n v="0"/>
    <n v="0"/>
    <n v="0"/>
    <n v="37097.872142857144"/>
    <b v="1"/>
  </r>
  <r>
    <n v="241"/>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tipo eléctrico/electrónico trolebuses "/>
    <x v="0"/>
    <x v="57"/>
    <n v="15000"/>
    <x v="1"/>
    <s v="SI"/>
    <n v="471732011"/>
    <s v="Subasta Inversa Electrónica "/>
    <s v="BIEN"/>
    <s v="MARZO"/>
    <s v="X"/>
    <m/>
    <m/>
    <m/>
    <m/>
    <m/>
    <m/>
    <m/>
    <m/>
    <m/>
    <m/>
    <m/>
    <m/>
    <m/>
    <m/>
    <m/>
    <m/>
    <s v="X"/>
    <m/>
    <m/>
    <m/>
    <m/>
    <m/>
    <m/>
    <n v="1"/>
    <n v="0"/>
    <n v="0"/>
    <n v="0"/>
    <n v="0"/>
    <n v="0"/>
    <n v="15000"/>
    <n v="0"/>
    <n v="0"/>
    <n v="0"/>
    <n v="0"/>
    <n v="0"/>
    <n v="0"/>
    <n v="15000"/>
    <b v="1"/>
  </r>
  <r>
    <n v="242"/>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kits de válvulas y cilindros neumáticos"/>
    <x v="0"/>
    <x v="57"/>
    <n v="34489.169821428557"/>
    <x v="1"/>
    <s v="SI"/>
    <n v="491290517"/>
    <s v="Subasta Inversa Electrónica "/>
    <s v="BIEN"/>
    <s v="MARZO"/>
    <s v="X"/>
    <m/>
    <m/>
    <m/>
    <m/>
    <m/>
    <m/>
    <m/>
    <m/>
    <m/>
    <m/>
    <m/>
    <m/>
    <m/>
    <m/>
    <m/>
    <m/>
    <s v="X"/>
    <m/>
    <m/>
    <m/>
    <m/>
    <m/>
    <m/>
    <n v="1"/>
    <n v="0"/>
    <n v="0"/>
    <n v="0"/>
    <n v="0"/>
    <n v="0"/>
    <n v="34489.169821428557"/>
    <n v="0"/>
    <n v="0"/>
    <n v="0"/>
    <n v="0"/>
    <n v="0"/>
    <n v="0"/>
    <n v="34489.169821428557"/>
    <b v="1"/>
  </r>
  <r>
    <n v="243"/>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insumos y repuestos electrónicos"/>
    <x v="0"/>
    <x v="49"/>
    <n v="33594.657499999994"/>
    <x v="1"/>
    <s v="SI"/>
    <n v="471732011"/>
    <s v="Subasta Inversa Electrónica "/>
    <s v="BIEN"/>
    <s v="MAYO"/>
    <m/>
    <m/>
    <s v="X"/>
    <m/>
    <m/>
    <m/>
    <m/>
    <m/>
    <m/>
    <m/>
    <m/>
    <m/>
    <m/>
    <m/>
    <m/>
    <m/>
    <m/>
    <m/>
    <m/>
    <s v="X"/>
    <m/>
    <m/>
    <m/>
    <m/>
    <n v="1"/>
    <n v="0"/>
    <n v="0"/>
    <n v="0"/>
    <n v="0"/>
    <n v="0"/>
    <n v="0"/>
    <n v="0"/>
    <n v="33594.657499999994"/>
    <n v="0"/>
    <n v="0"/>
    <n v="0"/>
    <n v="0"/>
    <n v="33594.657499999994"/>
    <b v="1"/>
  </r>
  <r>
    <n v="244"/>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mangueras automotrices para la flota"/>
    <x v="0"/>
    <x v="57"/>
    <n v="28874.666696428565"/>
    <x v="1"/>
    <s v="SI"/>
    <n v="363205016"/>
    <s v="Subasta Inversa Electrónica "/>
    <s v="BIEN"/>
    <s v="MARZO"/>
    <s v="X"/>
    <m/>
    <m/>
    <m/>
    <m/>
    <m/>
    <m/>
    <m/>
    <m/>
    <m/>
    <m/>
    <m/>
    <m/>
    <m/>
    <m/>
    <m/>
    <m/>
    <s v="X"/>
    <m/>
    <m/>
    <m/>
    <m/>
    <m/>
    <m/>
    <n v="1"/>
    <n v="0"/>
    <n v="0"/>
    <n v="0"/>
    <n v="0"/>
    <n v="0"/>
    <n v="28874.666696428565"/>
    <n v="0"/>
    <n v="0"/>
    <n v="0"/>
    <n v="0"/>
    <n v="0"/>
    <n v="0"/>
    <n v="28874.666696428565"/>
    <b v="1"/>
  </r>
  <r>
    <n v="245"/>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cauchos de carrocería"/>
    <x v="0"/>
    <x v="57"/>
    <n v="23247.201785714286"/>
    <x v="1"/>
    <s v="SI"/>
    <n v="362200011"/>
    <s v="Subasta Inversa Electrónica "/>
    <s v="BIEN"/>
    <s v="MARZO"/>
    <s v="X"/>
    <m/>
    <m/>
    <m/>
    <m/>
    <m/>
    <m/>
    <m/>
    <m/>
    <m/>
    <m/>
    <m/>
    <m/>
    <m/>
    <m/>
    <m/>
    <m/>
    <s v="X"/>
    <m/>
    <m/>
    <m/>
    <m/>
    <m/>
    <m/>
    <n v="1"/>
    <n v="0"/>
    <n v="0"/>
    <n v="0"/>
    <n v="0"/>
    <n v="0"/>
    <n v="23247.201785714286"/>
    <n v="0"/>
    <n v="0"/>
    <n v="0"/>
    <n v="0"/>
    <n v="0"/>
    <n v="0"/>
    <n v="23247.201785714286"/>
    <b v="1"/>
  </r>
  <r>
    <n v="246"/>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insumos en aerosol"/>
    <x v="0"/>
    <x v="49"/>
    <n v="15000"/>
    <x v="1"/>
    <s v="SI"/>
    <n v="353220015"/>
    <s v="Subasta Inversa Electrónica "/>
    <s v="BIEN"/>
    <s v="FEBRERO"/>
    <s v="X"/>
    <m/>
    <m/>
    <m/>
    <m/>
    <m/>
    <m/>
    <m/>
    <m/>
    <m/>
    <m/>
    <m/>
    <m/>
    <m/>
    <m/>
    <s v="X"/>
    <m/>
    <m/>
    <m/>
    <m/>
    <m/>
    <m/>
    <m/>
    <m/>
    <n v="1"/>
    <n v="0"/>
    <n v="0"/>
    <n v="0"/>
    <n v="15000"/>
    <n v="0"/>
    <n v="0"/>
    <n v="0"/>
    <n v="0"/>
    <n v="0"/>
    <n v="0"/>
    <n v="0"/>
    <n v="0"/>
    <n v="15000"/>
    <b v="1"/>
  </r>
  <r>
    <n v="247"/>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odamientos para la flota"/>
    <x v="0"/>
    <x v="57"/>
    <n v="21520.290982142855"/>
    <x v="1"/>
    <s v="SI"/>
    <n v="433100011"/>
    <s v="Subasta Inversa Electrónica "/>
    <s v="BIEN"/>
    <s v="FEBRERO"/>
    <s v="X"/>
    <m/>
    <m/>
    <m/>
    <m/>
    <m/>
    <m/>
    <m/>
    <m/>
    <m/>
    <m/>
    <m/>
    <m/>
    <m/>
    <m/>
    <m/>
    <s v="X"/>
    <m/>
    <m/>
    <m/>
    <m/>
    <m/>
    <m/>
    <m/>
    <n v="1"/>
    <n v="0"/>
    <n v="0"/>
    <n v="0"/>
    <n v="0"/>
    <n v="21520.290982142855"/>
    <n v="0"/>
    <n v="0"/>
    <n v="0"/>
    <n v="0"/>
    <n v="0"/>
    <n v="0"/>
    <n v="0"/>
    <n v="21520.290982142855"/>
    <b v="1"/>
  </r>
  <r>
    <n v="248"/>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insumos y materiales para reparación de mangueras"/>
    <x v="0"/>
    <x v="49"/>
    <n v="15000"/>
    <x v="1"/>
    <s v="SI"/>
    <n v="542900317"/>
    <s v="Subasta Inversa Electrónica "/>
    <s v="BIEN"/>
    <s v="MARZO"/>
    <s v="X"/>
    <m/>
    <m/>
    <m/>
    <m/>
    <m/>
    <m/>
    <m/>
    <m/>
    <m/>
    <m/>
    <m/>
    <m/>
    <m/>
    <m/>
    <m/>
    <s v="X"/>
    <m/>
    <m/>
    <m/>
    <m/>
    <m/>
    <m/>
    <m/>
    <n v="1"/>
    <n v="0"/>
    <n v="0"/>
    <n v="0"/>
    <n v="0"/>
    <n v="15000"/>
    <n v="0"/>
    <n v="0"/>
    <n v="0"/>
    <n v="0"/>
    <n v="0"/>
    <n v="0"/>
    <n v="0"/>
    <n v="15000"/>
    <b v="1"/>
  </r>
  <r>
    <n v="249"/>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filtros especiales para compresor eléctrico Mattei"/>
    <x v="0"/>
    <x v="57"/>
    <n v="21347.135357142855"/>
    <x v="1"/>
    <s v="SI"/>
    <n v="439412015"/>
    <s v="Subasta Inversa Electrónica "/>
    <s v="BIEN"/>
    <s v="ENERO"/>
    <s v="X"/>
    <m/>
    <m/>
    <m/>
    <m/>
    <m/>
    <m/>
    <m/>
    <m/>
    <m/>
    <m/>
    <m/>
    <m/>
    <m/>
    <m/>
    <s v="X"/>
    <m/>
    <m/>
    <m/>
    <m/>
    <m/>
    <m/>
    <m/>
    <m/>
    <n v="1"/>
    <n v="0"/>
    <n v="0"/>
    <n v="0"/>
    <n v="21347.135357142855"/>
    <n v="0"/>
    <n v="0"/>
    <n v="0"/>
    <n v="0"/>
    <n v="0"/>
    <n v="0"/>
    <n v="0"/>
    <n v="0"/>
    <n v="21347.135357142855"/>
    <b v="1"/>
  </r>
  <r>
    <n v="250"/>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equipos, repuestos y accesorios de radiocomunicación"/>
    <x v="0"/>
    <x v="57"/>
    <n v="19913.807232142852"/>
    <x v="1"/>
    <s v="SI"/>
    <s v="482650014"/>
    <s v="Catálogo Electrónico"/>
    <s v="BIEN"/>
    <m/>
    <m/>
    <m/>
    <m/>
    <s v="X"/>
    <m/>
    <m/>
    <m/>
    <m/>
    <m/>
    <m/>
    <m/>
    <m/>
    <m/>
    <m/>
    <m/>
    <m/>
    <m/>
    <s v="X"/>
    <m/>
    <m/>
    <m/>
    <m/>
    <m/>
    <m/>
    <n v="1"/>
    <n v="0"/>
    <n v="0"/>
    <n v="0"/>
    <n v="0"/>
    <n v="0"/>
    <n v="19913.807232142852"/>
    <n v="0"/>
    <n v="0"/>
    <n v="0"/>
    <n v="0"/>
    <n v="0"/>
    <n v="0"/>
    <n v="19913.807232142852"/>
    <b v="1"/>
  </r>
  <r>
    <n v="251"/>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automotrices para mantenimiento del pool vehicular liviano"/>
    <x v="0"/>
    <x v="57"/>
    <n v="19215.095714285715"/>
    <x v="1"/>
    <s v="SI"/>
    <n v="491290517"/>
    <s v="Subasta Inversa Electrónica "/>
    <s v="BIEN"/>
    <s v="FEBRERO"/>
    <s v="X"/>
    <m/>
    <m/>
    <m/>
    <m/>
    <m/>
    <m/>
    <m/>
    <m/>
    <m/>
    <m/>
    <m/>
    <m/>
    <m/>
    <m/>
    <m/>
    <s v="X"/>
    <m/>
    <m/>
    <m/>
    <m/>
    <m/>
    <m/>
    <m/>
    <n v="1"/>
    <n v="0"/>
    <n v="0"/>
    <n v="0"/>
    <n v="0"/>
    <n v="19215.095714285715"/>
    <n v="0"/>
    <n v="0"/>
    <n v="0"/>
    <n v="0"/>
    <n v="0"/>
    <n v="0"/>
    <n v="0"/>
    <n v="19215.095714285715"/>
    <b v="1"/>
  </r>
  <r>
    <n v="252"/>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aros de neumáticos de flotas"/>
    <x v="0"/>
    <x v="57"/>
    <n v="10000"/>
    <x v="1"/>
    <s v="SI"/>
    <n v="492310011"/>
    <s v="Subasta Inversa Electrónica "/>
    <s v="BIEN"/>
    <s v="ENERO"/>
    <s v="X"/>
    <m/>
    <m/>
    <m/>
    <m/>
    <m/>
    <m/>
    <m/>
    <m/>
    <m/>
    <m/>
    <m/>
    <m/>
    <m/>
    <m/>
    <m/>
    <s v="X"/>
    <m/>
    <m/>
    <m/>
    <m/>
    <m/>
    <m/>
    <m/>
    <n v="1"/>
    <n v="0"/>
    <n v="0"/>
    <n v="0"/>
    <n v="0"/>
    <n v="10000"/>
    <n v="0"/>
    <n v="0"/>
    <n v="0"/>
    <n v="0"/>
    <n v="0"/>
    <n v="0"/>
    <n v="0"/>
    <n v="10000"/>
    <b v="1"/>
  </r>
  <r>
    <n v="253"/>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on de desengrasantes y descarbonizantes"/>
    <x v="0"/>
    <x v="47"/>
    <n v="10000"/>
    <x v="1"/>
    <s v="SI"/>
    <s v="353220012"/>
    <s v="Subasta Inversa Electrónica "/>
    <s v="BIEN"/>
    <s v="ABRIL"/>
    <m/>
    <s v="X"/>
    <m/>
    <m/>
    <m/>
    <m/>
    <m/>
    <m/>
    <m/>
    <m/>
    <m/>
    <m/>
    <m/>
    <m/>
    <m/>
    <m/>
    <m/>
    <s v="X"/>
    <m/>
    <m/>
    <m/>
    <m/>
    <m/>
    <m/>
    <n v="1"/>
    <n v="0"/>
    <n v="0"/>
    <n v="0"/>
    <n v="0"/>
    <n v="0"/>
    <n v="10000"/>
    <n v="0"/>
    <n v="0"/>
    <n v="0"/>
    <n v="0"/>
    <n v="0"/>
    <n v="0"/>
    <n v="10000"/>
    <b v="1"/>
  </r>
  <r>
    <n v="254"/>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partes y piezas de fibra de vidrio flota"/>
    <x v="0"/>
    <x v="57"/>
    <n v="16192.465982142856"/>
    <x v="1"/>
    <s v="SI"/>
    <n v="371290111"/>
    <s v="Subasta Inversa Electrónica "/>
    <s v="BIEN"/>
    <s v="ABRIL"/>
    <m/>
    <s v="X"/>
    <m/>
    <m/>
    <m/>
    <m/>
    <m/>
    <m/>
    <m/>
    <m/>
    <m/>
    <m/>
    <m/>
    <m/>
    <m/>
    <m/>
    <m/>
    <s v="X"/>
    <m/>
    <m/>
    <m/>
    <m/>
    <m/>
    <m/>
    <n v="1"/>
    <n v="0"/>
    <n v="0"/>
    <n v="0"/>
    <n v="0"/>
    <n v="0"/>
    <n v="16192.465982142856"/>
    <n v="0"/>
    <n v="0"/>
    <n v="0"/>
    <n v="0"/>
    <n v="0"/>
    <n v="0"/>
    <n v="16192.465982142856"/>
    <b v="1"/>
  </r>
  <r>
    <n v="255"/>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potenciacion y mantenimiento de sistemas de radiocomunicacion y antenas"/>
    <x v="0"/>
    <x v="64"/>
    <n v="10000"/>
    <x v="1"/>
    <s v="SI"/>
    <s v="841600111"/>
    <s v="Subasta Inversa Electrónica "/>
    <s v="SERVICIO"/>
    <s v="MARZO"/>
    <s v="X"/>
    <m/>
    <m/>
    <m/>
    <m/>
    <m/>
    <m/>
    <m/>
    <m/>
    <m/>
    <m/>
    <m/>
    <m/>
    <m/>
    <m/>
    <m/>
    <m/>
    <s v="X"/>
    <m/>
    <m/>
    <m/>
    <m/>
    <m/>
    <m/>
    <n v="1"/>
    <n v="0"/>
    <n v="0"/>
    <n v="0"/>
    <n v="0"/>
    <n v="0"/>
    <n v="10000"/>
    <n v="0"/>
    <n v="0"/>
    <n v="0"/>
    <n v="0"/>
    <n v="0"/>
    <n v="0"/>
    <n v="10000"/>
    <b v="1"/>
  </r>
  <r>
    <n v="256"/>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aceite de compresor"/>
    <x v="0"/>
    <x v="47"/>
    <n v="14229.285714285712"/>
    <x v="1"/>
    <s v="SI"/>
    <n v="333300111"/>
    <s v="Subasta Inversa Electrónica "/>
    <s v="BIEN"/>
    <s v="ABRIL"/>
    <m/>
    <s v="X"/>
    <m/>
    <m/>
    <m/>
    <m/>
    <m/>
    <m/>
    <m/>
    <m/>
    <m/>
    <m/>
    <m/>
    <m/>
    <m/>
    <m/>
    <m/>
    <m/>
    <s v="X"/>
    <m/>
    <m/>
    <m/>
    <m/>
    <m/>
    <n v="1"/>
    <n v="0"/>
    <n v="0"/>
    <n v="0"/>
    <n v="0"/>
    <n v="0"/>
    <n v="0"/>
    <n v="14229.285714285712"/>
    <n v="0"/>
    <n v="0"/>
    <n v="0"/>
    <n v="0"/>
    <n v="0"/>
    <n v="14229.285714285712"/>
    <b v="1"/>
  </r>
  <r>
    <n v="257"/>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pinturas e insumos automotrices"/>
    <x v="0"/>
    <x v="49"/>
    <n v="13301.822589285714"/>
    <x v="1"/>
    <s v="SI"/>
    <s v="351100111"/>
    <s v="Subasta Inversa Electrónica "/>
    <s v="BIEN"/>
    <s v="MAYO"/>
    <m/>
    <m/>
    <s v="X"/>
    <m/>
    <m/>
    <m/>
    <m/>
    <m/>
    <m/>
    <m/>
    <m/>
    <m/>
    <m/>
    <m/>
    <m/>
    <m/>
    <m/>
    <m/>
    <s v="X"/>
    <m/>
    <m/>
    <m/>
    <m/>
    <m/>
    <n v="1"/>
    <n v="0"/>
    <n v="0"/>
    <n v="0"/>
    <n v="0"/>
    <n v="0"/>
    <n v="0"/>
    <n v="13301.822589285714"/>
    <n v="0"/>
    <n v="0"/>
    <n v="0"/>
    <n v="0"/>
    <n v="0"/>
    <n v="13301.822589285714"/>
    <b v="1"/>
  </r>
  <r>
    <n v="258"/>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ejoramiento del sistema de enfriamiento para la flota B340M"/>
    <x v="0"/>
    <x v="63"/>
    <n v="13214.285714285714"/>
    <x v="1"/>
    <s v="SI"/>
    <s v="871410017"/>
    <s v="Subasta Inversa Electrónica "/>
    <s v="SERVICIO"/>
    <s v="FEBRERO"/>
    <s v="X"/>
    <m/>
    <m/>
    <m/>
    <m/>
    <m/>
    <m/>
    <m/>
    <m/>
    <m/>
    <m/>
    <m/>
    <m/>
    <m/>
    <m/>
    <m/>
    <s v="X"/>
    <s v="X"/>
    <s v="X"/>
    <s v="X"/>
    <s v="X"/>
    <s v="X"/>
    <m/>
    <m/>
    <n v="6"/>
    <n v="0"/>
    <n v="0"/>
    <n v="0"/>
    <n v="0"/>
    <n v="2202.3809523809523"/>
    <n v="2202.3809523809523"/>
    <n v="2202.3809523809523"/>
    <n v="2202.3809523809523"/>
    <n v="2202.3809523809523"/>
    <n v="2202.3809523809523"/>
    <n v="0"/>
    <n v="0"/>
    <n v="13214.285714285714"/>
    <b v="1"/>
  </r>
  <r>
    <n v="259"/>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semiconductores para flota de trolebús "/>
    <x v="0"/>
    <x v="57"/>
    <n v="13047.5"/>
    <x v="1"/>
    <s v="SI"/>
    <n v="471500011"/>
    <s v="Subasta Inversa Electrónica "/>
    <s v="BIEN"/>
    <s v="ABRIL"/>
    <m/>
    <s v="X"/>
    <m/>
    <m/>
    <m/>
    <m/>
    <m/>
    <m/>
    <m/>
    <m/>
    <m/>
    <m/>
    <m/>
    <m/>
    <m/>
    <m/>
    <m/>
    <m/>
    <s v="X"/>
    <m/>
    <m/>
    <m/>
    <m/>
    <m/>
    <n v="1"/>
    <n v="0"/>
    <n v="0"/>
    <n v="0"/>
    <n v="0"/>
    <n v="0"/>
    <n v="0"/>
    <n v="13047.5"/>
    <n v="0"/>
    <n v="0"/>
    <n v="0"/>
    <n v="0"/>
    <n v="0"/>
    <n v="13047.5"/>
    <b v="1"/>
  </r>
  <r>
    <n v="260"/>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paración de radiadores, intercooler para la flota"/>
    <x v="0"/>
    <x v="63"/>
    <n v="12966.73276785714"/>
    <x v="1"/>
    <s v="SI"/>
    <s v="547601111"/>
    <s v="Subasta Inversa Electrónica "/>
    <s v="SERVICIO"/>
    <s v="FEBRERO"/>
    <s v="X"/>
    <m/>
    <m/>
    <m/>
    <m/>
    <m/>
    <m/>
    <m/>
    <m/>
    <m/>
    <m/>
    <m/>
    <m/>
    <m/>
    <m/>
    <s v="X"/>
    <m/>
    <m/>
    <m/>
    <m/>
    <m/>
    <m/>
    <m/>
    <m/>
    <n v="1"/>
    <n v="0"/>
    <n v="0"/>
    <n v="0"/>
    <n v="12966.73276785714"/>
    <n v="0"/>
    <n v="0"/>
    <n v="0"/>
    <n v="0"/>
    <n v="0"/>
    <n v="0"/>
    <n v="0"/>
    <n v="0"/>
    <n v="12966.73276785714"/>
    <b v="1"/>
  </r>
  <r>
    <n v="261"/>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insumos de soldadura y reparación de carrocerías flotas"/>
    <x v="0"/>
    <x v="49"/>
    <n v="12236.560446428568"/>
    <x v="1"/>
    <s v="SI"/>
    <n v="42950001"/>
    <s v="Subasta Inversa Electrónica "/>
    <s v="BIEN"/>
    <s v="MARZO"/>
    <s v="X"/>
    <m/>
    <m/>
    <m/>
    <m/>
    <m/>
    <m/>
    <m/>
    <m/>
    <m/>
    <m/>
    <m/>
    <m/>
    <m/>
    <m/>
    <m/>
    <s v="X"/>
    <m/>
    <m/>
    <m/>
    <m/>
    <m/>
    <m/>
    <m/>
    <n v="1"/>
    <n v="0"/>
    <n v="0"/>
    <n v="0"/>
    <n v="0"/>
    <n v="12236.560446428568"/>
    <n v="0"/>
    <n v="0"/>
    <n v="0"/>
    <n v="0"/>
    <n v="0"/>
    <n v="0"/>
    <n v="0"/>
    <n v="12236.560446428568"/>
    <b v="1"/>
  </r>
  <r>
    <n v="262"/>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sensores inductivos y frotadores de pavimento para la flota trolebús"/>
    <x v="0"/>
    <x v="57"/>
    <n v="7000"/>
    <x v="1"/>
    <s v="SI"/>
    <s v="491290517"/>
    <s v="Subasta Inversa Electrónica "/>
    <s v="BIEN"/>
    <s v="MARZO"/>
    <s v="X"/>
    <m/>
    <m/>
    <m/>
    <m/>
    <m/>
    <m/>
    <m/>
    <m/>
    <m/>
    <m/>
    <m/>
    <m/>
    <m/>
    <m/>
    <m/>
    <m/>
    <s v="X"/>
    <m/>
    <m/>
    <m/>
    <m/>
    <m/>
    <m/>
    <n v="1"/>
    <n v="0"/>
    <n v="0"/>
    <n v="0"/>
    <n v="0"/>
    <n v="0"/>
    <n v="7000"/>
    <n v="0"/>
    <n v="0"/>
    <n v="0"/>
    <n v="0"/>
    <n v="0"/>
    <n v="0"/>
    <n v="7000"/>
    <b v="1"/>
  </r>
  <r>
    <n v="263"/>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paracion de estatores de motor electrico trolebus"/>
    <x v="0"/>
    <x v="63"/>
    <n v="5000"/>
    <x v="1"/>
    <s v="SI"/>
    <s v="871520012"/>
    <s v="Subasta Inversa Electrónica "/>
    <s v="SERVICIO"/>
    <s v="MARZO"/>
    <s v="X"/>
    <m/>
    <m/>
    <m/>
    <m/>
    <m/>
    <m/>
    <m/>
    <m/>
    <m/>
    <m/>
    <m/>
    <m/>
    <m/>
    <m/>
    <m/>
    <s v="X"/>
    <m/>
    <m/>
    <m/>
    <m/>
    <m/>
    <m/>
    <m/>
    <n v="1"/>
    <n v="0"/>
    <n v="0"/>
    <n v="0"/>
    <n v="0"/>
    <n v="5000"/>
    <n v="0"/>
    <n v="0"/>
    <n v="0"/>
    <n v="0"/>
    <n v="0"/>
    <n v="0"/>
    <n v="0"/>
    <n v="5000"/>
    <b v="1"/>
  </r>
  <r>
    <n v="264"/>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antenimiento de transformadores de potencia de subestaciones"/>
    <x v="0"/>
    <x v="64"/>
    <n v="7000"/>
    <x v="1"/>
    <s v="SI"/>
    <n v="871520112"/>
    <s v="Subasta Inversa Electrónica "/>
    <s v="SERVICIO"/>
    <s v="JUNIO"/>
    <m/>
    <m/>
    <m/>
    <s v="X"/>
    <m/>
    <m/>
    <m/>
    <m/>
    <m/>
    <m/>
    <m/>
    <m/>
    <m/>
    <m/>
    <m/>
    <m/>
    <m/>
    <m/>
    <m/>
    <s v="X"/>
    <m/>
    <m/>
    <m/>
    <m/>
    <n v="1"/>
    <n v="0"/>
    <n v="0"/>
    <n v="0"/>
    <n v="0"/>
    <n v="0"/>
    <n v="0"/>
    <n v="0"/>
    <n v="7000"/>
    <n v="0"/>
    <n v="0"/>
    <n v="0"/>
    <n v="0"/>
    <n v="7000"/>
    <b v="1"/>
  </r>
  <r>
    <n v="265"/>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bombillos automotrices (focos)"/>
    <x v="0"/>
    <x v="57"/>
    <n v="7000"/>
    <x v="1"/>
    <s v="SI"/>
    <s v="465100211"/>
    <s v="Subasta Inversa Electrónica "/>
    <s v="BIEN"/>
    <s v="FEBRERO"/>
    <s v="X"/>
    <m/>
    <m/>
    <m/>
    <m/>
    <m/>
    <m/>
    <m/>
    <m/>
    <m/>
    <m/>
    <m/>
    <m/>
    <m/>
    <m/>
    <m/>
    <s v="X"/>
    <m/>
    <m/>
    <m/>
    <m/>
    <m/>
    <m/>
    <m/>
    <n v="1"/>
    <n v="0"/>
    <n v="0"/>
    <n v="0"/>
    <n v="0"/>
    <n v="7000"/>
    <n v="0"/>
    <n v="0"/>
    <n v="0"/>
    <n v="0"/>
    <n v="0"/>
    <n v="0"/>
    <n v="0"/>
    <n v="7000"/>
    <b v="1"/>
  </r>
  <r>
    <n v="266"/>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plumas y brazos de plumas"/>
    <x v="0"/>
    <x v="57"/>
    <n v="10181.017857142857"/>
    <x v="1"/>
    <s v="SI"/>
    <n v="460600011"/>
    <s v="Subasta Inversa Electrónica "/>
    <s v="BIEN"/>
    <s v="FEBRERO"/>
    <s v="X"/>
    <m/>
    <m/>
    <m/>
    <m/>
    <m/>
    <m/>
    <m/>
    <m/>
    <m/>
    <m/>
    <m/>
    <m/>
    <m/>
    <m/>
    <m/>
    <s v="X"/>
    <m/>
    <m/>
    <m/>
    <m/>
    <m/>
    <m/>
    <m/>
    <n v="1"/>
    <n v="0"/>
    <n v="0"/>
    <n v="0"/>
    <n v="0"/>
    <n v="10181.017857142857"/>
    <n v="0"/>
    <n v="0"/>
    <n v="0"/>
    <n v="0"/>
    <n v="0"/>
    <n v="0"/>
    <n v="0"/>
    <n v="10181.017857142857"/>
    <b v="1"/>
  </r>
  <r>
    <n v="267"/>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ON REPTOS ESTACIONES DESPACHO COMBUSTIBLES"/>
    <x v="0"/>
    <x v="57"/>
    <n v="10139.293928571427"/>
    <x v="1"/>
    <s v="SI"/>
    <s v="491290517"/>
    <s v="Subasta Inversa Electrónica "/>
    <s v="BIEN"/>
    <s v="ENERO"/>
    <s v="X"/>
    <m/>
    <m/>
    <m/>
    <m/>
    <m/>
    <m/>
    <m/>
    <m/>
    <m/>
    <m/>
    <m/>
    <m/>
    <m/>
    <m/>
    <s v="X"/>
    <m/>
    <m/>
    <m/>
    <m/>
    <m/>
    <m/>
    <m/>
    <m/>
    <n v="1"/>
    <n v="0"/>
    <n v="0"/>
    <n v="0"/>
    <n v="10139.293928571427"/>
    <n v="0"/>
    <n v="0"/>
    <n v="0"/>
    <n v="0"/>
    <n v="0"/>
    <n v="0"/>
    <n v="0"/>
    <n v="0"/>
    <n v="10139.293928571427"/>
    <b v="1"/>
  </r>
  <r>
    <n v="268"/>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guardapolvos de juntas homocinética"/>
    <x v="0"/>
    <x v="57"/>
    <n v="10062"/>
    <x v="1"/>
    <s v="SI"/>
    <n v="362200011"/>
    <s v="Subasta Inversa Electrónica "/>
    <s v="BIEN"/>
    <s v="MARZO"/>
    <s v="X"/>
    <m/>
    <m/>
    <m/>
    <m/>
    <m/>
    <m/>
    <m/>
    <m/>
    <m/>
    <m/>
    <m/>
    <m/>
    <m/>
    <m/>
    <m/>
    <m/>
    <s v="X"/>
    <m/>
    <m/>
    <m/>
    <m/>
    <m/>
    <m/>
    <n v="1"/>
    <n v="0"/>
    <n v="0"/>
    <n v="0"/>
    <n v="0"/>
    <n v="0"/>
    <n v="10062"/>
    <n v="0"/>
    <n v="0"/>
    <n v="0"/>
    <n v="0"/>
    <n v="0"/>
    <n v="0"/>
    <n v="10062"/>
    <b v="1"/>
  </r>
  <r>
    <n v="269"/>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para máquinas recaudadoras"/>
    <x v="0"/>
    <x v="57"/>
    <n v="10000"/>
    <x v="1"/>
    <s v="SI"/>
    <s v="451700312"/>
    <s v="Subasta Inversa Electrónica "/>
    <s v="BIEN"/>
    <s v="MARZO"/>
    <s v="X"/>
    <m/>
    <m/>
    <m/>
    <m/>
    <m/>
    <m/>
    <m/>
    <m/>
    <m/>
    <m/>
    <m/>
    <m/>
    <m/>
    <m/>
    <m/>
    <m/>
    <s v="X"/>
    <m/>
    <m/>
    <m/>
    <m/>
    <m/>
    <m/>
    <n v="1"/>
    <n v="0"/>
    <n v="0"/>
    <n v="0"/>
    <n v="0"/>
    <n v="0"/>
    <n v="10000"/>
    <n v="0"/>
    <n v="0"/>
    <n v="0"/>
    <n v="0"/>
    <n v="0"/>
    <n v="0"/>
    <n v="10000"/>
    <b v="1"/>
  </r>
  <r>
    <n v="270"/>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pernos y tuercas especiales"/>
    <x v="0"/>
    <x v="57"/>
    <n v="8368.4843749999982"/>
    <x v="1"/>
    <s v="SI"/>
    <n v="492310011"/>
    <s v="Subasta Inversa Electrónica "/>
    <s v="BIEN"/>
    <s v="FEBRERO"/>
    <s v="X"/>
    <m/>
    <m/>
    <m/>
    <m/>
    <m/>
    <m/>
    <m/>
    <m/>
    <m/>
    <m/>
    <m/>
    <m/>
    <m/>
    <m/>
    <s v="X"/>
    <m/>
    <m/>
    <m/>
    <m/>
    <m/>
    <m/>
    <m/>
    <m/>
    <n v="1"/>
    <n v="0"/>
    <n v="0"/>
    <n v="0"/>
    <n v="8368.4843749999982"/>
    <n v="0"/>
    <n v="0"/>
    <n v="0"/>
    <n v="0"/>
    <n v="0"/>
    <n v="0"/>
    <n v="0"/>
    <n v="0"/>
    <n v="8368.4843749999982"/>
    <b v="1"/>
  </r>
  <r>
    <n v="271"/>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amortiguadores de carrocería par la flota"/>
    <x v="0"/>
    <x v="57"/>
    <n v="8317.1569642857139"/>
    <x v="1"/>
    <s v="SI"/>
    <n v="492310011"/>
    <s v="Subasta Inversa Electrónica "/>
    <s v="BIEN"/>
    <s v="MARZO"/>
    <s v="X"/>
    <m/>
    <m/>
    <m/>
    <m/>
    <m/>
    <m/>
    <m/>
    <m/>
    <m/>
    <m/>
    <m/>
    <m/>
    <m/>
    <m/>
    <m/>
    <m/>
    <m/>
    <s v="X"/>
    <m/>
    <m/>
    <m/>
    <m/>
    <m/>
    <n v="1"/>
    <n v="0"/>
    <n v="0"/>
    <n v="0"/>
    <n v="0"/>
    <n v="0"/>
    <n v="0"/>
    <n v="8317.1569642857139"/>
    <n v="0"/>
    <n v="0"/>
    <n v="0"/>
    <n v="0"/>
    <n v="0"/>
    <n v="8317.1569642857139"/>
    <b v="1"/>
  </r>
  <r>
    <n v="272"/>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antenimiento y reparacion de UPS"/>
    <x v="0"/>
    <x v="64"/>
    <n v="8035.7142857142853"/>
    <x v="1"/>
    <s v="SI"/>
    <n v="871300011"/>
    <s v="Subasta Inversa Electrónica "/>
    <s v="SERVICIO"/>
    <s v="ABRIL"/>
    <m/>
    <s v="X"/>
    <m/>
    <m/>
    <m/>
    <m/>
    <m/>
    <m/>
    <m/>
    <m/>
    <m/>
    <m/>
    <m/>
    <m/>
    <m/>
    <m/>
    <m/>
    <s v="X"/>
    <m/>
    <m/>
    <m/>
    <m/>
    <m/>
    <m/>
    <n v="1"/>
    <n v="0"/>
    <n v="0"/>
    <n v="0"/>
    <n v="0"/>
    <n v="0"/>
    <n v="8035.7142857142853"/>
    <n v="0"/>
    <n v="0"/>
    <n v="0"/>
    <n v="0"/>
    <n v="0"/>
    <n v="0"/>
    <n v="8035.7142857142853"/>
    <b v="1"/>
  </r>
  <r>
    <n v="273"/>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on e instalacion de ventiladores extractores en cabinas"/>
    <x v="0"/>
    <x v="57"/>
    <n v="7139.9999999999991"/>
    <x v="1"/>
    <s v="SI"/>
    <s v="439310012"/>
    <s v="Subasta Inversa Electrónica "/>
    <s v="BIEN"/>
    <s v="ABRIL"/>
    <m/>
    <s v="X"/>
    <m/>
    <m/>
    <m/>
    <m/>
    <m/>
    <m/>
    <m/>
    <m/>
    <m/>
    <m/>
    <m/>
    <m/>
    <m/>
    <m/>
    <m/>
    <s v="X"/>
    <m/>
    <m/>
    <m/>
    <m/>
    <m/>
    <m/>
    <n v="1"/>
    <n v="0"/>
    <n v="0"/>
    <n v="0"/>
    <n v="0"/>
    <n v="0"/>
    <n v="7139.9999999999991"/>
    <n v="0"/>
    <n v="0"/>
    <n v="0"/>
    <n v="0"/>
    <n v="0"/>
    <n v="0"/>
    <n v="7139.9999999999991"/>
    <b v="1"/>
  </r>
  <r>
    <n v="274"/>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hmi para subestación de tracción"/>
    <x v="4"/>
    <x v="26"/>
    <n v="6478.4107142857138"/>
    <x v="1"/>
    <s v="SI"/>
    <s v="542900317"/>
    <s v="Subasta Inversa Electrónica "/>
    <s v="BIEN"/>
    <s v="FEBRERO"/>
    <s v="X"/>
    <m/>
    <m/>
    <m/>
    <m/>
    <m/>
    <m/>
    <m/>
    <m/>
    <m/>
    <m/>
    <m/>
    <m/>
    <m/>
    <m/>
    <s v="X"/>
    <m/>
    <m/>
    <m/>
    <m/>
    <m/>
    <m/>
    <m/>
    <m/>
    <n v="1"/>
    <n v="0"/>
    <n v="0"/>
    <n v="0"/>
    <n v="6478.4107142857138"/>
    <n v="0"/>
    <n v="0"/>
    <n v="0"/>
    <n v="0"/>
    <n v="0"/>
    <n v="0"/>
    <n v="0"/>
    <n v="0"/>
    <n v="6478.4107142857138"/>
    <b v="1"/>
  </r>
  <r>
    <n v="275"/>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y accesorios para automatismos de puertas de paradas de los corredores"/>
    <x v="0"/>
    <x v="57"/>
    <n v="6415.3151785714272"/>
    <x v="1"/>
    <s v="SI"/>
    <s v="491290517"/>
    <s v="ínfima Cuantía "/>
    <s v="BIEN"/>
    <s v="ABRIL"/>
    <m/>
    <s v="X"/>
    <m/>
    <m/>
    <m/>
    <m/>
    <m/>
    <m/>
    <m/>
    <m/>
    <m/>
    <m/>
    <m/>
    <m/>
    <m/>
    <m/>
    <m/>
    <s v="X"/>
    <m/>
    <m/>
    <m/>
    <m/>
    <m/>
    <m/>
    <n v="1"/>
    <n v="0"/>
    <n v="0"/>
    <n v="0"/>
    <n v="0"/>
    <n v="0"/>
    <n v="6415.3151785714272"/>
    <n v="0"/>
    <n v="0"/>
    <n v="0"/>
    <n v="0"/>
    <n v="0"/>
    <n v="0"/>
    <n v="6415.3151785714272"/>
    <b v="1"/>
  </r>
  <r>
    <n v="276"/>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paración, calibración, de turbos, inyectores y bombas de inyección"/>
    <x v="0"/>
    <x v="63"/>
    <n v="6260.2682142857138"/>
    <x v="1"/>
    <s v="SI"/>
    <s v="871590111"/>
    <s v="Subasta Inversa Electrónica "/>
    <s v="SERVICIO"/>
    <s v="FEBRERO"/>
    <s v="X"/>
    <m/>
    <m/>
    <m/>
    <m/>
    <m/>
    <m/>
    <m/>
    <m/>
    <m/>
    <m/>
    <m/>
    <m/>
    <m/>
    <m/>
    <m/>
    <s v="X"/>
    <s v="X"/>
    <m/>
    <m/>
    <m/>
    <m/>
    <m/>
    <m/>
    <n v="2"/>
    <n v="0"/>
    <n v="0"/>
    <n v="0"/>
    <n v="0"/>
    <n v="3130.1341071428569"/>
    <n v="3130.1341071428569"/>
    <n v="0"/>
    <n v="0"/>
    <n v="0"/>
    <n v="0"/>
    <n v="0"/>
    <n v="0"/>
    <n v="6260.2682142857138"/>
    <b v="1"/>
  </r>
  <r>
    <n v="277"/>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ctificación de cabezotes y motores flota"/>
    <x v="0"/>
    <x v="63"/>
    <n v="5803.5714285714284"/>
    <x v="1"/>
    <s v="SI"/>
    <n v="871590012"/>
    <s v="ínfima Cuantía "/>
    <s v="SERVICIO"/>
    <s v="FEBRERO"/>
    <s v="X"/>
    <m/>
    <m/>
    <m/>
    <m/>
    <m/>
    <m/>
    <m/>
    <m/>
    <m/>
    <m/>
    <m/>
    <m/>
    <m/>
    <m/>
    <m/>
    <s v="X"/>
    <s v="X"/>
    <s v="X"/>
    <m/>
    <m/>
    <m/>
    <m/>
    <m/>
    <n v="3"/>
    <n v="0"/>
    <n v="0"/>
    <n v="0"/>
    <n v="0"/>
    <n v="1934.5238095238094"/>
    <n v="1934.5238095238094"/>
    <n v="1934.5238095238094"/>
    <n v="0"/>
    <n v="0"/>
    <n v="0"/>
    <n v="0"/>
    <n v="0"/>
    <n v="5803.5714285714284"/>
    <b v="1"/>
  </r>
  <r>
    <n v="278"/>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antenimiento del sistema hidraulico de los castilletes de los camiones de mantenimiento de lac"/>
    <x v="0"/>
    <x v="63"/>
    <n v="5803.5714285714284"/>
    <x v="1"/>
    <s v="SI"/>
    <n v="871590811"/>
    <s v="ínfima Cuantía "/>
    <s v="SERVICIO"/>
    <s v="FEBRERO"/>
    <s v="X"/>
    <m/>
    <m/>
    <m/>
    <m/>
    <m/>
    <m/>
    <m/>
    <m/>
    <m/>
    <m/>
    <m/>
    <m/>
    <m/>
    <m/>
    <m/>
    <s v="X"/>
    <m/>
    <m/>
    <m/>
    <m/>
    <m/>
    <m/>
    <m/>
    <n v="1"/>
    <n v="0"/>
    <n v="0"/>
    <n v="0"/>
    <n v="0"/>
    <n v="5803.5714285714284"/>
    <n v="0"/>
    <n v="0"/>
    <n v="0"/>
    <n v="0"/>
    <n v="0"/>
    <n v="0"/>
    <n v="0"/>
    <n v="5803.5714285714284"/>
    <b v="1"/>
  </r>
  <r>
    <n v="279"/>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analisis de aceite de transformadores de potencia"/>
    <x v="0"/>
    <x v="64"/>
    <n v="5803.5714285714284"/>
    <x v="1"/>
    <s v="SI"/>
    <s v="835610015"/>
    <s v="ínfima Cuantía "/>
    <s v="SERVICIO"/>
    <s v="FEBRERO"/>
    <s v="X"/>
    <m/>
    <m/>
    <m/>
    <m/>
    <m/>
    <m/>
    <m/>
    <m/>
    <m/>
    <m/>
    <m/>
    <m/>
    <m/>
    <m/>
    <m/>
    <s v="X"/>
    <m/>
    <m/>
    <m/>
    <m/>
    <m/>
    <m/>
    <m/>
    <n v="1"/>
    <n v="0"/>
    <n v="0"/>
    <n v="0"/>
    <n v="0"/>
    <n v="5803.5714285714284"/>
    <n v="0"/>
    <n v="0"/>
    <n v="0"/>
    <n v="0"/>
    <n v="0"/>
    <n v="0"/>
    <n v="0"/>
    <n v="5803.5714285714284"/>
    <b v="1"/>
  </r>
  <r>
    <n v="280"/>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antenimiento overhault del compresor de aire 50 hp"/>
    <x v="0"/>
    <x v="64"/>
    <n v="5803.5714285714284"/>
    <x v="1"/>
    <s v="SI"/>
    <s v="871590111"/>
    <s v="ínfima Cuantía "/>
    <s v="SERVICIO"/>
    <s v="FEBRERO"/>
    <s v="X"/>
    <m/>
    <m/>
    <m/>
    <m/>
    <m/>
    <m/>
    <m/>
    <m/>
    <m/>
    <m/>
    <m/>
    <m/>
    <m/>
    <m/>
    <m/>
    <s v="X"/>
    <m/>
    <m/>
    <s v="X"/>
    <m/>
    <m/>
    <m/>
    <m/>
    <n v="2"/>
    <n v="0"/>
    <n v="0"/>
    <n v="0"/>
    <n v="0"/>
    <n v="2901.7857142857142"/>
    <n v="0"/>
    <n v="0"/>
    <n v="2901.7857142857142"/>
    <n v="0"/>
    <n v="0"/>
    <n v="0"/>
    <n v="0"/>
    <n v="5803.5714285714284"/>
    <b v="1"/>
  </r>
  <r>
    <n v="281"/>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cable de latiguillo"/>
    <x v="0"/>
    <x v="57"/>
    <n v="5240.3160714285705"/>
    <x v="1"/>
    <s v="SI"/>
    <s v="491290517"/>
    <s v="ínfima Cuantía "/>
    <s v="BIEN"/>
    <s v="FEBRERO"/>
    <s v="X"/>
    <m/>
    <m/>
    <m/>
    <m/>
    <m/>
    <m/>
    <m/>
    <m/>
    <m/>
    <m/>
    <m/>
    <m/>
    <m/>
    <m/>
    <s v="X"/>
    <m/>
    <m/>
    <m/>
    <m/>
    <m/>
    <m/>
    <m/>
    <m/>
    <n v="1"/>
    <n v="0"/>
    <n v="0"/>
    <n v="0"/>
    <n v="5240.3160714285705"/>
    <n v="0"/>
    <n v="0"/>
    <n v="0"/>
    <n v="0"/>
    <n v="0"/>
    <n v="0"/>
    <n v="0"/>
    <n v="0"/>
    <n v="5240.3160714285705"/>
    <b v="1"/>
  </r>
  <r>
    <n v="282"/>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electrónicos para máquinas de recaudo"/>
    <x v="0"/>
    <x v="57"/>
    <n v="5000"/>
    <x v="1"/>
    <s v="SI"/>
    <s v="471732011"/>
    <s v="ínfima Cuantía "/>
    <s v="BIEN"/>
    <s v="MAYO"/>
    <m/>
    <m/>
    <s v="X"/>
    <m/>
    <m/>
    <m/>
    <m/>
    <m/>
    <m/>
    <m/>
    <m/>
    <m/>
    <m/>
    <m/>
    <m/>
    <m/>
    <m/>
    <s v="X"/>
    <m/>
    <m/>
    <m/>
    <m/>
    <m/>
    <m/>
    <n v="1"/>
    <n v="0"/>
    <n v="0"/>
    <n v="0"/>
    <n v="0"/>
    <n v="0"/>
    <n v="5000"/>
    <n v="0"/>
    <n v="0"/>
    <n v="0"/>
    <n v="0"/>
    <n v="0"/>
    <n v="0"/>
    <n v="5000"/>
    <b v="1"/>
  </r>
  <r>
    <n v="283"/>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l sistema secador concept etapa 3"/>
    <x v="0"/>
    <x v="64"/>
    <n v="4910.7142857142853"/>
    <x v="1"/>
    <s v="SI"/>
    <n v="871590811"/>
    <s v="ínfima Cuantía "/>
    <s v="SERVICIO"/>
    <s v="FEBRERO"/>
    <s v="X"/>
    <m/>
    <m/>
    <m/>
    <m/>
    <m/>
    <m/>
    <m/>
    <m/>
    <m/>
    <m/>
    <m/>
    <m/>
    <m/>
    <m/>
    <m/>
    <s v="X"/>
    <s v="X"/>
    <s v="X"/>
    <m/>
    <m/>
    <m/>
    <m/>
    <m/>
    <n v="3"/>
    <n v="0"/>
    <n v="0"/>
    <n v="0"/>
    <n v="0"/>
    <n v="1636.9047619047617"/>
    <n v="1636.9047619047617"/>
    <n v="1636.9047619047617"/>
    <n v="0"/>
    <n v="0"/>
    <n v="0"/>
    <n v="0"/>
    <n v="0"/>
    <n v="4910.7142857142853"/>
    <b v="1"/>
  </r>
  <r>
    <n v="284"/>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antenimiento herramienta hidraulica extracción de pines frontal "/>
    <x v="0"/>
    <x v="64"/>
    <n v="4910.7142857142853"/>
    <x v="1"/>
    <s v="SI"/>
    <n v="871590811"/>
    <s v="ínfima Cuantía "/>
    <s v="SERVICIO"/>
    <s v="FEBRERO"/>
    <s v="X"/>
    <m/>
    <m/>
    <m/>
    <m/>
    <m/>
    <m/>
    <m/>
    <m/>
    <m/>
    <m/>
    <m/>
    <m/>
    <m/>
    <m/>
    <s v="X"/>
    <m/>
    <m/>
    <m/>
    <m/>
    <m/>
    <m/>
    <m/>
    <m/>
    <n v="1"/>
    <n v="0"/>
    <n v="0"/>
    <n v="0"/>
    <n v="4910.7142857142853"/>
    <n v="0"/>
    <n v="0"/>
    <n v="0"/>
    <n v="0"/>
    <n v="0"/>
    <n v="0"/>
    <n v="0"/>
    <n v="0"/>
    <n v="4910.7142857142853"/>
    <b v="1"/>
  </r>
  <r>
    <n v="285"/>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paración de mangueras y cañerías para volvo B12M"/>
    <x v="0"/>
    <x v="63"/>
    <n v="4678.7653571428564"/>
    <x v="1"/>
    <s v="SI"/>
    <n v="651400121"/>
    <s v="ínfima Cuantía "/>
    <s v="SERVICIO"/>
    <s v="FEBRERO"/>
    <s v="X"/>
    <m/>
    <m/>
    <m/>
    <m/>
    <m/>
    <m/>
    <m/>
    <m/>
    <m/>
    <m/>
    <m/>
    <m/>
    <m/>
    <m/>
    <s v="X"/>
    <m/>
    <m/>
    <m/>
    <m/>
    <m/>
    <m/>
    <m/>
    <m/>
    <n v="1"/>
    <n v="0"/>
    <n v="0"/>
    <n v="0"/>
    <n v="4678.7653571428564"/>
    <n v="0"/>
    <n v="0"/>
    <n v="0"/>
    <n v="0"/>
    <n v="0"/>
    <n v="0"/>
    <n v="0"/>
    <n v="0"/>
    <n v="4678.7653571428564"/>
    <b v="1"/>
  </r>
  <r>
    <n v="286"/>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wype"/>
    <x v="0"/>
    <x v="49"/>
    <n v="4625.7508928571415"/>
    <x v="1"/>
    <s v="SI"/>
    <s v="3899309110"/>
    <s v="ínfima Cuantía "/>
    <s v="BIEN"/>
    <s v="MARZO"/>
    <s v="X"/>
    <m/>
    <m/>
    <m/>
    <m/>
    <m/>
    <m/>
    <m/>
    <m/>
    <m/>
    <m/>
    <m/>
    <m/>
    <m/>
    <m/>
    <s v="X"/>
    <m/>
    <m/>
    <m/>
    <m/>
    <m/>
    <m/>
    <m/>
    <m/>
    <n v="1"/>
    <n v="0"/>
    <n v="0"/>
    <n v="0"/>
    <n v="4625.7508928571415"/>
    <n v="0"/>
    <n v="0"/>
    <n v="0"/>
    <n v="0"/>
    <n v="0"/>
    <n v="0"/>
    <n v="0"/>
    <n v="0"/>
    <n v="4625.7508928571415"/>
    <b v="1"/>
  </r>
  <r>
    <n v="287"/>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para subestaciones"/>
    <x v="0"/>
    <x v="57"/>
    <n v="4576.7321428571431"/>
    <x v="1"/>
    <s v="SI"/>
    <n v="465110012"/>
    <s v="ínfima Cuantía "/>
    <s v="BIEN"/>
    <s v="MAYO"/>
    <m/>
    <m/>
    <s v="X"/>
    <m/>
    <m/>
    <m/>
    <m/>
    <m/>
    <m/>
    <m/>
    <m/>
    <m/>
    <m/>
    <m/>
    <m/>
    <m/>
    <m/>
    <s v="X"/>
    <m/>
    <m/>
    <m/>
    <m/>
    <m/>
    <m/>
    <n v="1"/>
    <n v="0"/>
    <n v="0"/>
    <n v="0"/>
    <n v="0"/>
    <n v="0"/>
    <n v="4576.7321428571431"/>
    <n v="0"/>
    <n v="0"/>
    <n v="0"/>
    <n v="0"/>
    <n v="0"/>
    <n v="0"/>
    <n v="4576.7321428571431"/>
    <b v="1"/>
  </r>
  <r>
    <n v="288"/>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Certificación de calidad iso 9001:2015 para el taller de mantenimiento de Chiriyacu"/>
    <x v="0"/>
    <x v="65"/>
    <n v="4464.2857142857138"/>
    <x v="1"/>
    <s v="SI"/>
    <s v="831190021"/>
    <s v="Contratación directa / consultoría"/>
    <s v="SERVICIO"/>
    <s v="FEBRERO"/>
    <s v="X"/>
    <m/>
    <m/>
    <m/>
    <m/>
    <m/>
    <m/>
    <m/>
    <m/>
    <m/>
    <m/>
    <m/>
    <m/>
    <m/>
    <m/>
    <m/>
    <s v="X"/>
    <m/>
    <m/>
    <m/>
    <m/>
    <m/>
    <m/>
    <m/>
    <n v="1"/>
    <n v="0"/>
    <n v="0"/>
    <n v="0"/>
    <n v="0"/>
    <n v="4464.2857142857138"/>
    <n v="0"/>
    <n v="0"/>
    <n v="0"/>
    <n v="0"/>
    <n v="0"/>
    <n v="0"/>
    <n v="0"/>
    <n v="4464.2857142857138"/>
    <b v="1"/>
  </r>
  <r>
    <n v="289"/>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carga de gases industriales"/>
    <x v="0"/>
    <x v="64"/>
    <n v="4464.2857142857138"/>
    <x v="1"/>
    <s v="SI"/>
    <n v="422100011"/>
    <s v="ínfima Cuantía "/>
    <s v="SERVICIO"/>
    <s v="ENERO"/>
    <s v="X"/>
    <m/>
    <m/>
    <m/>
    <m/>
    <m/>
    <m/>
    <m/>
    <m/>
    <m/>
    <m/>
    <m/>
    <m/>
    <m/>
    <m/>
    <s v="X"/>
    <m/>
    <s v="X"/>
    <m/>
    <s v="X"/>
    <m/>
    <s v="X"/>
    <m/>
    <s v="X"/>
    <n v="5"/>
    <n v="0"/>
    <n v="0"/>
    <n v="0"/>
    <n v="892.85714285714278"/>
    <n v="0"/>
    <n v="892.85714285714278"/>
    <n v="0"/>
    <n v="892.85714285714278"/>
    <n v="0"/>
    <n v="892.85714285714278"/>
    <n v="0"/>
    <n v="892.85714285714278"/>
    <n v="4464.2857142857138"/>
    <b v="1"/>
  </r>
  <r>
    <n v="290"/>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antenimiento de maquinas soldadoras"/>
    <x v="0"/>
    <x v="64"/>
    <n v="4464.2857142857138"/>
    <x v="1"/>
    <s v="SI"/>
    <n v="833430217"/>
    <s v="ínfima Cuantía "/>
    <s v="SERVICIO"/>
    <s v="ENERO"/>
    <s v="X"/>
    <m/>
    <m/>
    <m/>
    <m/>
    <m/>
    <m/>
    <m/>
    <m/>
    <m/>
    <m/>
    <m/>
    <m/>
    <m/>
    <m/>
    <s v="X"/>
    <m/>
    <m/>
    <m/>
    <m/>
    <m/>
    <m/>
    <m/>
    <m/>
    <n v="1"/>
    <n v="0"/>
    <n v="0"/>
    <n v="0"/>
    <n v="4464.2857142857138"/>
    <n v="0"/>
    <n v="0"/>
    <n v="0"/>
    <n v="0"/>
    <n v="0"/>
    <n v="0"/>
    <n v="0"/>
    <n v="0"/>
    <n v="4464.2857142857138"/>
    <b v="1"/>
  </r>
  <r>
    <n v="291"/>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antenimiento de maquina cortadora hidraulica y dobladora de tool"/>
    <x v="0"/>
    <x v="64"/>
    <n v="4464.2857142857138"/>
    <x v="1"/>
    <s v="SI"/>
    <s v="871590811"/>
    <s v="ínfima Cuantía "/>
    <s v="SERVICIO"/>
    <s v="FEBRERO"/>
    <s v="X"/>
    <m/>
    <m/>
    <m/>
    <m/>
    <m/>
    <m/>
    <m/>
    <m/>
    <m/>
    <m/>
    <m/>
    <m/>
    <m/>
    <m/>
    <m/>
    <s v="X"/>
    <m/>
    <m/>
    <m/>
    <m/>
    <m/>
    <m/>
    <m/>
    <n v="1"/>
    <n v="0"/>
    <n v="0"/>
    <n v="0"/>
    <n v="0"/>
    <n v="4464.2857142857138"/>
    <n v="0"/>
    <n v="0"/>
    <n v="0"/>
    <n v="0"/>
    <n v="0"/>
    <n v="0"/>
    <n v="0"/>
    <n v="4464.2857142857138"/>
    <b v="1"/>
  </r>
  <r>
    <n v="292"/>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Calibración y mantenimiento de equipos de medición"/>
    <x v="0"/>
    <x v="64"/>
    <n v="4017.8571428571427"/>
    <x v="1"/>
    <s v="SI"/>
    <n v="871590811"/>
    <s v="ínfima Cuantía "/>
    <s v="SERVICIO"/>
    <s v="MAYO"/>
    <m/>
    <m/>
    <s v="X"/>
    <m/>
    <m/>
    <m/>
    <m/>
    <m/>
    <m/>
    <m/>
    <m/>
    <m/>
    <m/>
    <m/>
    <m/>
    <m/>
    <m/>
    <m/>
    <s v="X"/>
    <m/>
    <m/>
    <m/>
    <m/>
    <m/>
    <n v="1"/>
    <n v="0"/>
    <n v="0"/>
    <n v="0"/>
    <n v="0"/>
    <n v="0"/>
    <n v="0"/>
    <n v="4017.8571428571427"/>
    <n v="0"/>
    <n v="0"/>
    <n v="0"/>
    <n v="0"/>
    <n v="0"/>
    <n v="4017.8571428571427"/>
    <b v="1"/>
  </r>
  <r>
    <n v="293"/>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antenimiento de prensas y enllantadoras"/>
    <x v="0"/>
    <x v="64"/>
    <n v="4017.8571428571427"/>
    <x v="1"/>
    <s v="SI"/>
    <n v="871590811"/>
    <s v="ínfima Cuantía "/>
    <s v="SERVICIO"/>
    <s v="FEBRERO"/>
    <s v="X"/>
    <m/>
    <m/>
    <m/>
    <m/>
    <m/>
    <m/>
    <m/>
    <m/>
    <m/>
    <m/>
    <m/>
    <m/>
    <m/>
    <m/>
    <m/>
    <s v="X"/>
    <m/>
    <m/>
    <m/>
    <m/>
    <m/>
    <m/>
    <m/>
    <n v="1"/>
    <n v="0"/>
    <n v="0"/>
    <n v="0"/>
    <n v="0"/>
    <n v="4017.8571428571427"/>
    <n v="0"/>
    <n v="0"/>
    <n v="0"/>
    <n v="0"/>
    <n v="0"/>
    <n v="0"/>
    <n v="0"/>
    <n v="4017.8571428571427"/>
    <b v="1"/>
  </r>
  <r>
    <n v="294"/>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y servicio de mantenimiento de  máquinas clasificadoras de monedas"/>
    <x v="0"/>
    <x v="57"/>
    <n v="4000"/>
    <x v="1"/>
    <s v="SI"/>
    <s v="451700312"/>
    <s v="ínfima Cuantía "/>
    <s v="BIEN"/>
    <s v="JUNIO"/>
    <m/>
    <m/>
    <m/>
    <s v="X"/>
    <m/>
    <m/>
    <m/>
    <m/>
    <m/>
    <m/>
    <m/>
    <m/>
    <m/>
    <m/>
    <m/>
    <m/>
    <m/>
    <m/>
    <s v="X"/>
    <m/>
    <m/>
    <m/>
    <m/>
    <m/>
    <n v="1"/>
    <n v="0"/>
    <n v="0"/>
    <n v="0"/>
    <n v="0"/>
    <n v="0"/>
    <n v="0"/>
    <n v="4000"/>
    <n v="0"/>
    <n v="0"/>
    <n v="0"/>
    <n v="0"/>
    <n v="0"/>
    <n v="4000"/>
    <b v="1"/>
  </r>
  <r>
    <n v="295"/>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on de repuestos para compresor MATTEI"/>
    <x v="0"/>
    <x v="57"/>
    <n v="3607.3767857142857"/>
    <x v="1"/>
    <s v="SI"/>
    <n v="491290517"/>
    <s v="ínfima Cuantía "/>
    <s v="BIEN"/>
    <s v="ABRIL"/>
    <m/>
    <s v="X"/>
    <m/>
    <m/>
    <m/>
    <m/>
    <m/>
    <m/>
    <m/>
    <m/>
    <m/>
    <m/>
    <m/>
    <m/>
    <m/>
    <m/>
    <s v="X"/>
    <m/>
    <m/>
    <m/>
    <m/>
    <m/>
    <m/>
    <m/>
    <n v="1"/>
    <n v="0"/>
    <n v="0"/>
    <n v="0"/>
    <n v="0"/>
    <n v="3607.3767857142857"/>
    <n v="0"/>
    <n v="0"/>
    <n v="0"/>
    <n v="0"/>
    <n v="0"/>
    <n v="0"/>
    <n v="0"/>
    <n v="3607.3767857142857"/>
    <b v="1"/>
  </r>
  <r>
    <n v="296"/>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bobinaje de transformadores e inducidos automotrices"/>
    <x v="0"/>
    <x v="63"/>
    <n v="3174.1976785714278"/>
    <x v="1"/>
    <s v="SI"/>
    <n v="871520012"/>
    <s v="ínfima Cuantía "/>
    <s v="SERVICIO"/>
    <s v="FEBRERO"/>
    <s v="X"/>
    <m/>
    <m/>
    <m/>
    <m/>
    <m/>
    <m/>
    <m/>
    <m/>
    <m/>
    <m/>
    <m/>
    <m/>
    <m/>
    <m/>
    <m/>
    <s v="X"/>
    <m/>
    <m/>
    <m/>
    <m/>
    <m/>
    <m/>
    <m/>
    <n v="1"/>
    <n v="0"/>
    <n v="0"/>
    <n v="0"/>
    <n v="0"/>
    <n v="3174.1976785714278"/>
    <n v="0"/>
    <n v="0"/>
    <n v="0"/>
    <n v="0"/>
    <n v="0"/>
    <n v="0"/>
    <n v="0"/>
    <n v="3174.1976785714278"/>
    <b v="1"/>
  </r>
  <r>
    <n v="297"/>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mantenimiento de torno"/>
    <x v="0"/>
    <x v="64"/>
    <n v="1785.7142857142856"/>
    <x v="1"/>
    <s v="SI"/>
    <s v="871590611"/>
    <s v="ínfima Cuantía "/>
    <s v="SERVICIO"/>
    <s v="ABRIL"/>
    <m/>
    <s v="X"/>
    <m/>
    <m/>
    <m/>
    <m/>
    <m/>
    <m/>
    <m/>
    <m/>
    <m/>
    <m/>
    <m/>
    <m/>
    <m/>
    <m/>
    <s v="X"/>
    <m/>
    <m/>
    <m/>
    <m/>
    <m/>
    <m/>
    <m/>
    <n v="1"/>
    <n v="0"/>
    <n v="0"/>
    <n v="0"/>
    <n v="0"/>
    <n v="1785.7142857142856"/>
    <n v="0"/>
    <n v="0"/>
    <n v="0"/>
    <n v="0"/>
    <n v="0"/>
    <n v="0"/>
    <n v="0"/>
    <n v="1785.7142857142856"/>
    <b v="1"/>
  </r>
  <r>
    <n v="298"/>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insumos de vulcanizado "/>
    <x v="0"/>
    <x v="49"/>
    <n v="1414.6767857142854"/>
    <x v="1"/>
    <s v="SI"/>
    <n v="432404024"/>
    <s v="ínfima Cuantía "/>
    <s v="BIEN"/>
    <s v="MAYO"/>
    <m/>
    <m/>
    <s v="X"/>
    <m/>
    <m/>
    <m/>
    <m/>
    <m/>
    <m/>
    <m/>
    <m/>
    <m/>
    <m/>
    <m/>
    <m/>
    <m/>
    <m/>
    <s v="X"/>
    <m/>
    <m/>
    <m/>
    <m/>
    <m/>
    <m/>
    <n v="1"/>
    <n v="0"/>
    <n v="0"/>
    <n v="0"/>
    <n v="0"/>
    <n v="0"/>
    <n v="1414.6767857142854"/>
    <n v="0"/>
    <n v="0"/>
    <n v="0"/>
    <n v="0"/>
    <n v="0"/>
    <n v="0"/>
    <n v="1414.6767857142854"/>
    <b v="1"/>
  </r>
  <r>
    <n v="299"/>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grasa de altas revoluciones para cardan Eléctrico y grasa para motor eléctrico trolebús "/>
    <x v="0"/>
    <x v="47"/>
    <n v="1339.5760714285714"/>
    <x v="1"/>
    <s v="SI"/>
    <s v="354302311"/>
    <s v="ínfima Cuantía "/>
    <s v="BIEN"/>
    <s v="MARZO"/>
    <s v="X"/>
    <m/>
    <m/>
    <m/>
    <m/>
    <m/>
    <m/>
    <m/>
    <m/>
    <m/>
    <m/>
    <m/>
    <m/>
    <m/>
    <m/>
    <s v="X"/>
    <m/>
    <m/>
    <m/>
    <m/>
    <m/>
    <m/>
    <m/>
    <m/>
    <n v="1"/>
    <n v="0"/>
    <n v="0"/>
    <n v="0"/>
    <n v="1339.5760714285714"/>
    <n v="0"/>
    <n v="0"/>
    <n v="0"/>
    <n v="0"/>
    <n v="0"/>
    <n v="0"/>
    <n v="0"/>
    <n v="0"/>
    <n v="1339.5760714285714"/>
    <b v="1"/>
  </r>
  <r>
    <n v="300"/>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para Radiocomunicación y Sistemas de Audio"/>
    <x v="0"/>
    <x v="57"/>
    <n v="1269.2839285714283"/>
    <x v="1"/>
    <s v="SI"/>
    <s v="472200611"/>
    <s v="ínfima Cuantía "/>
    <s v="BIEN"/>
    <s v="MAYO"/>
    <m/>
    <m/>
    <s v="X"/>
    <m/>
    <m/>
    <m/>
    <m/>
    <m/>
    <m/>
    <m/>
    <m/>
    <m/>
    <m/>
    <m/>
    <m/>
    <m/>
    <m/>
    <s v="X"/>
    <m/>
    <m/>
    <m/>
    <m/>
    <m/>
    <m/>
    <n v="1"/>
    <n v="0"/>
    <n v="0"/>
    <n v="0"/>
    <n v="0"/>
    <n v="0"/>
    <n v="1269.2839285714283"/>
    <n v="0"/>
    <n v="0"/>
    <n v="0"/>
    <n v="0"/>
    <n v="0"/>
    <n v="0"/>
    <n v="1269.2839285714283"/>
    <b v="1"/>
  </r>
  <r>
    <n v="301"/>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Insumos metálicos para trabajos de torno"/>
    <x v="0"/>
    <x v="49"/>
    <n v="1021.7714285714285"/>
    <x v="1"/>
    <s v="SI"/>
    <n v="871590611"/>
    <s v="ínfima Cuantía "/>
    <s v="BIEN"/>
    <s v="MAYO"/>
    <m/>
    <m/>
    <s v="X"/>
    <m/>
    <m/>
    <m/>
    <m/>
    <m/>
    <m/>
    <m/>
    <m/>
    <m/>
    <m/>
    <m/>
    <m/>
    <m/>
    <m/>
    <s v="X"/>
    <m/>
    <m/>
    <m/>
    <m/>
    <m/>
    <m/>
    <n v="1"/>
    <n v="0"/>
    <n v="0"/>
    <n v="0"/>
    <n v="0"/>
    <n v="0"/>
    <n v="1021.7714285714285"/>
    <n v="0"/>
    <n v="0"/>
    <n v="0"/>
    <n v="0"/>
    <n v="0"/>
    <n v="0"/>
    <n v="1021.7714285714285"/>
    <b v="1"/>
  </r>
  <r>
    <n v="302"/>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tapizado de butacas de conductor para flotas"/>
    <x v="0"/>
    <x v="63"/>
    <n v="692.91071428571422"/>
    <x v="1"/>
    <s v="SI"/>
    <s v="271400211"/>
    <s v="ínfima Cuantía "/>
    <s v="SERVICIO"/>
    <s v="MARZO"/>
    <s v="X"/>
    <m/>
    <m/>
    <m/>
    <m/>
    <m/>
    <m/>
    <m/>
    <m/>
    <m/>
    <m/>
    <m/>
    <m/>
    <m/>
    <m/>
    <m/>
    <s v="X"/>
    <m/>
    <m/>
    <m/>
    <m/>
    <m/>
    <m/>
    <m/>
    <n v="1"/>
    <n v="0"/>
    <n v="0"/>
    <n v="0"/>
    <n v="0"/>
    <n v="692.91071428571422"/>
    <n v="0"/>
    <n v="0"/>
    <n v="0"/>
    <n v="0"/>
    <n v="0"/>
    <n v="0"/>
    <n v="0"/>
    <n v="692.91071428571422"/>
    <b v="1"/>
  </r>
  <r>
    <n v="303"/>
    <s v="GERENCIA_TÉCNICA"/>
    <s v="COORDINACIÓN DE MANTENIMIENTO DE LA FLOT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espejos y brazos de retrovisor"/>
    <x v="0"/>
    <x v="57"/>
    <n v="622.85714285714266"/>
    <x v="1"/>
    <s v="SI"/>
    <s v="371160011"/>
    <s v="ínfima Cuantía "/>
    <s v="BIEN"/>
    <s v="MARZO"/>
    <s v="X"/>
    <m/>
    <m/>
    <m/>
    <m/>
    <m/>
    <m/>
    <m/>
    <m/>
    <m/>
    <m/>
    <m/>
    <m/>
    <m/>
    <m/>
    <m/>
    <s v="X"/>
    <m/>
    <m/>
    <m/>
    <m/>
    <m/>
    <m/>
    <m/>
    <n v="1"/>
    <n v="0"/>
    <n v="0"/>
    <n v="0"/>
    <n v="0"/>
    <n v="622.85714285714266"/>
    <n v="0"/>
    <n v="0"/>
    <n v="0"/>
    <n v="0"/>
    <n v="0"/>
    <n v="0"/>
    <n v="0"/>
    <n v="622.85714285714266"/>
    <b v="1"/>
  </r>
  <r>
    <n v="304"/>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Adquisición de repuestos,  servicio de reparación y mantenimiento de guías de puertas en paradas."/>
    <x v="0"/>
    <x v="57"/>
    <n v="501.29321428571421"/>
    <x v="1"/>
    <s v="SI"/>
    <s v="491290517"/>
    <s v="ínfima Cuantía "/>
    <s v="BIEN"/>
    <s v="ABRIL"/>
    <m/>
    <s v="X"/>
    <m/>
    <m/>
    <m/>
    <m/>
    <m/>
    <m/>
    <m/>
    <m/>
    <m/>
    <m/>
    <m/>
    <m/>
    <m/>
    <m/>
    <s v="X"/>
    <m/>
    <m/>
    <m/>
    <m/>
    <m/>
    <m/>
    <m/>
    <n v="1"/>
    <n v="0"/>
    <n v="0"/>
    <n v="0"/>
    <n v="0"/>
    <n v="501.29321428571421"/>
    <n v="0"/>
    <n v="0"/>
    <n v="0"/>
    <n v="0"/>
    <n v="0"/>
    <n v="0"/>
    <n v="0"/>
    <n v="501.29321428571421"/>
    <b v="1"/>
  </r>
  <r>
    <n v="305"/>
    <s v="GERENCIA_TÉCNICA"/>
    <s v="COORDINACIÓN DE MANTENIMIENTO DE INSTALACIONES"/>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SISTEMA_DE_TRANSPORTE_PUBLICO_EFICIENTE"/>
    <x v="0"/>
    <s v="NÚMERO DE PASAJEROS PAGO- VIAJE TRANSPORTADOS"/>
    <s v="TRANSPORTAR 174 MILLONES DE PASAJEROS PAGO VIAJE EN EL SISTEMA INTEGRADO DE TRANSPORTE MUNICIPAL "/>
    <x v="0"/>
    <x v="16"/>
    <s v="Servicio de reparación de equipos de radiocomunicación"/>
    <x v="0"/>
    <x v="64"/>
    <n v="288.92857142857139"/>
    <x v="1"/>
    <s v="SI"/>
    <s v="841600111"/>
    <s v="ínfima Cuantía "/>
    <s v="SERVICIO"/>
    <s v="FEBRERO"/>
    <s v="X"/>
    <m/>
    <m/>
    <m/>
    <m/>
    <m/>
    <m/>
    <m/>
    <m/>
    <m/>
    <m/>
    <m/>
    <m/>
    <m/>
    <m/>
    <s v="X"/>
    <m/>
    <m/>
    <m/>
    <m/>
    <m/>
    <m/>
    <m/>
    <m/>
    <n v="1"/>
    <n v="0"/>
    <n v="0"/>
    <n v="0"/>
    <n v="288.92857142857139"/>
    <n v="0"/>
    <n v="0"/>
    <n v="0"/>
    <n v="0"/>
    <n v="0"/>
    <n v="0"/>
    <n v="0"/>
    <n v="0"/>
    <n v="288.92857142857139"/>
    <b v="1"/>
  </r>
  <r>
    <n v="306"/>
    <s v="GERENCIA_ADMINISTRATIVA_FINANCIERA"/>
    <s v="COORDINACIÓN ADMINISTRATIVA"/>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2"/>
    <s v="PORCENTAJE DE EJECUCIÓN PRESUPUESTARIA DE GESTIÓN ADMINISTRATIVA"/>
    <s v="EJECUTAR EL 100% DEL PRESUPUESTO DE GESTIÓN ADMINISTRATIVA"/>
    <x v="4"/>
    <x v="11"/>
    <s v="ARRASTRE PROYECTO 1"/>
    <x v="1"/>
    <x v="36"/>
    <n v="0"/>
    <x v="0"/>
    <s v="NO"/>
    <m/>
    <m/>
    <m/>
    <m/>
    <s v="X"/>
    <m/>
    <m/>
    <m/>
    <m/>
    <m/>
    <m/>
    <m/>
    <m/>
    <m/>
    <m/>
    <m/>
    <m/>
    <m/>
    <m/>
    <s v="X"/>
    <s v="X"/>
    <s v="X"/>
    <m/>
    <m/>
    <m/>
    <m/>
    <m/>
    <m/>
    <n v="3"/>
    <n v="0"/>
    <n v="0"/>
    <n v="0"/>
    <n v="0"/>
    <n v="0"/>
    <n v="0"/>
    <n v="0"/>
    <n v="0"/>
    <n v="0"/>
    <n v="0"/>
    <n v="0"/>
    <n v="0"/>
    <n v="0"/>
    <b v="1"/>
  </r>
  <r>
    <n v="307"/>
    <s v="GERENCIA_ADMINISTRATIVA_FINANCIERA"/>
    <s v="COORDINACIÓN DE TALENTO HUMANO"/>
    <s v="OBJETIVO 14: FORTALECER LAS CAPACIDADES DEL ESTADO CON ÉNFASIS EN LA ADMINISTRACIÓN DE JUSTICIA Y EFICIENCIA EN LOS PROCESOS DE REGULACIÓN Y CONTROL, CON INDEPENDENCIA Y AUTONOMÍA"/>
    <s v="OBJETIVO 4: BRINDAR OPCIONES DE MOVILIDAD Y CONECTIVIDAD CONFIABLES, DE CALIDAD, EFICIENTES Y SEGURAS."/>
    <s v="FORTALECIMIENTO_INSTITUCIONAL"/>
    <x v="1"/>
    <s v="PORCENTAJE DE EJECUCIÓN PRESUPUESTARIA DE GESTIÓN DE TALENTO HUMANO"/>
    <s v="EJECUTAR EL 100% DEL PRESUPUESTO DE GESTIÓN TALENTO HUMANO"/>
    <x v="4"/>
    <x v="11"/>
    <s v="ARRASTRE PROYECTO 2"/>
    <x v="1"/>
    <x v="2"/>
    <n v="0"/>
    <x v="0"/>
    <s v="NO"/>
    <m/>
    <m/>
    <m/>
    <m/>
    <s v="X"/>
    <m/>
    <m/>
    <m/>
    <m/>
    <m/>
    <m/>
    <m/>
    <m/>
    <m/>
    <m/>
    <m/>
    <m/>
    <m/>
    <m/>
    <s v="X"/>
    <s v="X"/>
    <s v="X"/>
    <m/>
    <m/>
    <m/>
    <m/>
    <m/>
    <m/>
    <n v="3"/>
    <n v="0"/>
    <n v="0"/>
    <n v="0"/>
    <n v="0"/>
    <n v="0"/>
    <n v="0"/>
    <n v="0"/>
    <n v="0"/>
    <n v="0"/>
    <n v="0"/>
    <n v="0"/>
    <n v="0"/>
    <n v="0"/>
    <b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80F321-3329-44A1-81FC-31668CC44B0D}" name="TablaDinámica1" cacheId="77" applyNumberFormats="0" applyBorderFormats="0" applyFontFormats="0" applyPatternFormats="0" applyAlignmentFormats="0" applyWidthHeightFormats="1" dataCaption="Valores" updatedVersion="7" minRefreshableVersion="3" itemPrintTitles="1" createdVersion="7" indent="0" outline="1" outlineData="1" multipleFieldFilters="0">
  <location ref="A6:C9" firstHeaderRow="1" firstDataRow="2" firstDataCol="1" rowPageCount="4" colPageCount="1"/>
  <pivotFields count="44">
    <pivotField showAll="0"/>
    <pivotField showAll="0"/>
    <pivotField showAll="0"/>
    <pivotField axis="axisPage" multipleItemSelectionAllowed="1" showAll="0">
      <items count="3">
        <item h="1" x="1"/>
        <item x="0"/>
        <item t="default"/>
      </items>
    </pivotField>
    <pivotField axis="axisPage" multipleItemSelectionAllowed="1" showAll="0">
      <items count="5">
        <item h="1" x="2"/>
        <item h="1" x="1"/>
        <item h="1" x="0"/>
        <item x="3"/>
        <item t="default"/>
      </items>
    </pivotField>
    <pivotField axis="axisPage" multipleItemSelectionAllowed="1" showAll="0">
      <items count="9">
        <item h="1" x="0"/>
        <item h="1" x="5"/>
        <item h="1" x="1"/>
        <item h="1" x="4"/>
        <item h="1" x="2"/>
        <item h="1" x="3"/>
        <item h="1" x="6"/>
        <item x="7"/>
        <item t="default"/>
      </items>
    </pivotField>
    <pivotField axis="axisPage" multipleItemSelectionAllowed="1" showAll="0">
      <items count="18">
        <item x="6"/>
        <item x="2"/>
        <item x="8"/>
        <item x="5"/>
        <item x="14"/>
        <item x="0"/>
        <item x="7"/>
        <item x="4"/>
        <item x="1"/>
        <item x="3"/>
        <item x="9"/>
        <item x="10"/>
        <item x="11"/>
        <item x="12"/>
        <item x="13"/>
        <item x="15"/>
        <item x="16"/>
        <item t="default"/>
      </items>
    </pivotField>
    <pivotField showAll="0"/>
    <pivotField showAll="0"/>
    <pivotField showAll="0"/>
    <pivotField showAll="0"/>
    <pivotField showAll="0"/>
    <pivotField showAll="0"/>
    <pivotField dataField="1" numFmtId="164" showAll="0"/>
    <pivotField showAll="0"/>
    <pivotField axis="axisRow" showAll="0" sortType="ascending">
      <items count="72">
        <item x="38"/>
        <item x="37"/>
        <item x="31"/>
        <item x="32"/>
        <item x="33"/>
        <item x="41"/>
        <item x="39"/>
        <item x="40"/>
        <item x="34"/>
        <item x="42"/>
        <item x="43"/>
        <item x="35"/>
        <item x="36"/>
        <item x="46"/>
        <item x="30"/>
        <item x="54"/>
        <item x="59"/>
        <item x="26"/>
        <item x="48"/>
        <item x="51"/>
        <item x="20"/>
        <item x="6"/>
        <item x="7"/>
        <item x="10"/>
        <item x="62"/>
        <item x="60"/>
        <item x="25"/>
        <item x="64"/>
        <item x="52"/>
        <item x="22"/>
        <item x="65"/>
        <item x="50"/>
        <item x="29"/>
        <item x="24"/>
        <item x="63"/>
        <item x="13"/>
        <item x="47"/>
        <item x="49"/>
        <item x="55"/>
        <item x="56"/>
        <item x="44"/>
        <item x="53"/>
        <item x="23"/>
        <item x="45"/>
        <item x="9"/>
        <item x="58"/>
        <item x="14"/>
        <item x="66"/>
        <item x="21"/>
        <item x="67"/>
        <item x="12"/>
        <item x="68"/>
        <item x="3"/>
        <item x="5"/>
        <item x="1"/>
        <item x="16"/>
        <item x="15"/>
        <item x="27"/>
        <item x="2"/>
        <item x="18"/>
        <item x="70"/>
        <item x="19"/>
        <item x="4"/>
        <item x="69"/>
        <item x="0"/>
        <item x="11"/>
        <item x="57"/>
        <item x="17"/>
        <item x="28"/>
        <item x="61"/>
        <item x="8"/>
        <item t="default"/>
      </items>
    </pivotField>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s>
  <rowFields count="1">
    <field x="15"/>
  </rowFields>
  <rowItems count="2">
    <i>
      <x v="60"/>
    </i>
    <i t="grand">
      <x/>
    </i>
  </rowItems>
  <colFields count="1">
    <field x="16"/>
  </colFields>
  <colItems count="2">
    <i>
      <x/>
    </i>
    <i t="grand">
      <x/>
    </i>
  </colItems>
  <pageFields count="4">
    <pageField fld="3" hier="-1"/>
    <pageField fld="4" hier="-1"/>
    <pageField fld="5" hier="-1"/>
    <pageField fld="6" hier="-1"/>
  </pageFields>
  <dataFields count="1">
    <dataField name="CODIFICADO INICIAL " fld="13" baseField="15" baseItem="0" numFmtId="4"/>
  </dataFields>
  <formats count="11">
    <format dxfId="323">
      <pivotArea type="all" dataOnly="0" outline="0" fieldPosition="0"/>
    </format>
    <format dxfId="322">
      <pivotArea outline="0" collapsedLevelsAreSubtotals="1" fieldPosition="0"/>
    </format>
    <format dxfId="321">
      <pivotArea type="origin" dataOnly="0" labelOnly="1" outline="0" fieldPosition="0"/>
    </format>
    <format dxfId="320">
      <pivotArea field="16" type="button" dataOnly="0" labelOnly="1" outline="0" axis="axisCol" fieldPosition="0"/>
    </format>
    <format dxfId="319">
      <pivotArea type="topRight" dataOnly="0" labelOnly="1" outline="0" fieldPosition="0"/>
    </format>
    <format dxfId="318">
      <pivotArea field="15" type="button" dataOnly="0" labelOnly="1" outline="0" axis="axisRow" fieldPosition="0"/>
    </format>
    <format dxfId="317">
      <pivotArea dataOnly="0" labelOnly="1" fieldPosition="0">
        <references count="1">
          <reference field="15" count="49">
            <x v="0"/>
            <x v="1"/>
            <x v="2"/>
            <x v="3"/>
            <x v="4"/>
            <x v="5"/>
            <x v="6"/>
            <x v="7"/>
            <x v="8"/>
            <x v="9"/>
            <x v="10"/>
            <x v="11"/>
            <x v="12"/>
            <x v="13"/>
            <x v="14"/>
            <x v="15"/>
            <x v="17"/>
            <x v="18"/>
            <x v="19"/>
            <x v="20"/>
            <x v="21"/>
            <x v="22"/>
            <x v="23"/>
            <x v="24"/>
            <x v="26"/>
            <x v="27"/>
            <x v="29"/>
            <x v="30"/>
            <x v="32"/>
            <x v="33"/>
            <x v="34"/>
            <x v="35"/>
            <x v="36"/>
            <x v="37"/>
            <x v="38"/>
            <x v="39"/>
            <x v="40"/>
            <x v="41"/>
            <x v="42"/>
            <x v="43"/>
            <x v="44"/>
            <x v="45"/>
            <x v="46"/>
            <x v="47"/>
            <x v="48"/>
            <x v="49"/>
            <x v="50"/>
            <x v="51"/>
            <x v="52"/>
          </reference>
        </references>
      </pivotArea>
    </format>
    <format dxfId="316">
      <pivotArea dataOnly="0" labelOnly="1" fieldPosition="0">
        <references count="1">
          <reference field="15" count="17">
            <x v="53"/>
            <x v="54"/>
            <x v="55"/>
            <x v="56"/>
            <x v="57"/>
            <x v="58"/>
            <x v="59"/>
            <x v="61"/>
            <x v="62"/>
            <x v="63"/>
            <x v="64"/>
            <x v="65"/>
            <x v="66"/>
            <x v="67"/>
            <x v="68"/>
            <x v="69"/>
            <x v="70"/>
          </reference>
        </references>
      </pivotArea>
    </format>
    <format dxfId="315">
      <pivotArea dataOnly="0" labelOnly="1" grandRow="1" outline="0" fieldPosition="0"/>
    </format>
    <format dxfId="314">
      <pivotArea dataOnly="0" labelOnly="1" fieldPosition="0">
        <references count="1">
          <reference field="16" count="0"/>
        </references>
      </pivotArea>
    </format>
    <format dxfId="313">
      <pivotArea dataOnly="0" labelOnly="1" grandCol="1" outline="0" fieldPosition="0"/>
    </format>
  </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9B3B6D5-1DB1-4E37-A8FD-EC82FE83C96E}" name="TablaDinámica13" cacheId="8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61" firstHeaderRow="1" firstDataRow="1" firstDataCol="1" rowPageCount="1" colPageCount="1"/>
  <pivotFields count="60">
    <pivotField showAll="0"/>
    <pivotField showAll="0"/>
    <pivotField showAll="0"/>
    <pivotField showAll="0"/>
    <pivotField showAll="0"/>
    <pivotField showAll="0"/>
    <pivotField axis="axisPage" showAll="0">
      <items count="5">
        <item x="2"/>
        <item x="1"/>
        <item x="0"/>
        <item x="3"/>
        <item t="default"/>
      </items>
    </pivotField>
    <pivotField showAll="0"/>
    <pivotField showAll="0"/>
    <pivotField axis="axisRow" showAll="0">
      <items count="9">
        <item x="7"/>
        <item x="5"/>
        <item x="3"/>
        <item x="6"/>
        <item x="0"/>
        <item x="2"/>
        <item x="4"/>
        <item x="1"/>
        <item t="default"/>
      </items>
    </pivotField>
    <pivotField axis="axisRow" showAll="0">
      <items count="18">
        <item x="13"/>
        <item x="4"/>
        <item x="11"/>
        <item x="3"/>
        <item x="2"/>
        <item x="15"/>
        <item x="8"/>
        <item x="14"/>
        <item x="9"/>
        <item x="16"/>
        <item x="6"/>
        <item x="5"/>
        <item x="7"/>
        <item x="12"/>
        <item x="1"/>
        <item x="10"/>
        <item x="0"/>
        <item t="default"/>
      </items>
    </pivotField>
    <pivotField showAll="0"/>
    <pivotField axis="axisRow" showAll="0">
      <items count="7">
        <item x="3"/>
        <item x="1"/>
        <item x="2"/>
        <item x="5"/>
        <item x="0"/>
        <item x="4"/>
        <item t="default"/>
      </items>
    </pivotField>
    <pivotField axis="axisRow" showAll="0">
      <items count="67">
        <item x="13"/>
        <item x="12"/>
        <item x="6"/>
        <item x="7"/>
        <item x="8"/>
        <item x="16"/>
        <item x="14"/>
        <item x="15"/>
        <item x="9"/>
        <item x="17"/>
        <item x="18"/>
        <item x="10"/>
        <item x="11"/>
        <item x="21"/>
        <item x="5"/>
        <item x="31"/>
        <item x="37"/>
        <item x="32"/>
        <item x="23"/>
        <item x="27"/>
        <item x="33"/>
        <item x="2"/>
        <item x="61"/>
        <item x="38"/>
        <item x="41"/>
        <item x="28"/>
        <item x="59"/>
        <item x="42"/>
        <item x="25"/>
        <item x="4"/>
        <item x="55"/>
        <item x="56"/>
        <item x="22"/>
        <item x="24"/>
        <item x="34"/>
        <item x="35"/>
        <item x="19"/>
        <item x="30"/>
        <item x="43"/>
        <item x="20"/>
        <item x="29"/>
        <item x="36"/>
        <item x="3"/>
        <item x="44"/>
        <item x="62"/>
        <item x="45"/>
        <item x="58"/>
        <item x="1"/>
        <item x="48"/>
        <item x="46"/>
        <item x="0"/>
        <item x="51"/>
        <item x="64"/>
        <item x="63"/>
        <item x="53"/>
        <item x="50"/>
        <item x="65"/>
        <item x="60"/>
        <item x="47"/>
        <item x="40"/>
        <item x="49"/>
        <item x="57"/>
        <item x="54"/>
        <item x="26"/>
        <item x="52"/>
        <item x="39"/>
        <item t="default"/>
      </items>
    </pivotField>
    <pivotField dataField="1" numFmtId="164"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s>
  <rowFields count="5">
    <field x="9"/>
    <field x="10"/>
    <field x="15"/>
    <field x="12"/>
    <field x="13"/>
  </rowFields>
  <rowItems count="58">
    <i>
      <x v="3"/>
    </i>
    <i r="1">
      <x/>
    </i>
    <i r="2">
      <x v="1"/>
    </i>
    <i r="3">
      <x v="1"/>
    </i>
    <i r="4">
      <x v="17"/>
    </i>
    <i r="4">
      <x v="23"/>
    </i>
    <i r="4">
      <x v="26"/>
    </i>
    <i r="4">
      <x v="30"/>
    </i>
    <i r="4">
      <x v="31"/>
    </i>
    <i r="4">
      <x v="38"/>
    </i>
    <i r="4">
      <x v="40"/>
    </i>
    <i r="3">
      <x v="5"/>
    </i>
    <i r="4">
      <x v="65"/>
    </i>
    <i>
      <x v="5"/>
    </i>
    <i r="1">
      <x v="4"/>
    </i>
    <i r="2">
      <x v="1"/>
    </i>
    <i r="3">
      <x v="1"/>
    </i>
    <i r="4">
      <x v="15"/>
    </i>
    <i r="4">
      <x v="16"/>
    </i>
    <i r="4">
      <x v="17"/>
    </i>
    <i r="4">
      <x v="20"/>
    </i>
    <i r="4">
      <x v="21"/>
    </i>
    <i r="4">
      <x v="23"/>
    </i>
    <i r="4">
      <x v="27"/>
    </i>
    <i r="4">
      <x v="34"/>
    </i>
    <i r="4">
      <x v="35"/>
    </i>
    <i r="3">
      <x v="2"/>
    </i>
    <i r="4">
      <x v="41"/>
    </i>
    <i r="4">
      <x v="42"/>
    </i>
    <i r="4">
      <x v="44"/>
    </i>
    <i r="3">
      <x v="5"/>
    </i>
    <i r="4">
      <x v="65"/>
    </i>
    <i r="1">
      <x v="5"/>
    </i>
    <i r="2">
      <x v="1"/>
    </i>
    <i r="3">
      <x v="1"/>
    </i>
    <i r="4">
      <x v="20"/>
    </i>
    <i r="4">
      <x v="22"/>
    </i>
    <i r="1">
      <x v="6"/>
    </i>
    <i r="2">
      <x v="1"/>
    </i>
    <i r="3">
      <x v="1"/>
    </i>
    <i r="4">
      <x v="24"/>
    </i>
    <i r="4">
      <x v="27"/>
    </i>
    <i r="4">
      <x v="32"/>
    </i>
    <i r="4">
      <x v="34"/>
    </i>
    <i r="4">
      <x v="37"/>
    </i>
    <i r="4">
      <x v="38"/>
    </i>
    <i r="3">
      <x v="2"/>
    </i>
    <i r="4">
      <x v="41"/>
    </i>
    <i r="4">
      <x v="42"/>
    </i>
    <i r="4">
      <x v="43"/>
    </i>
    <i r="3">
      <x v="3"/>
    </i>
    <i r="4">
      <x v="45"/>
    </i>
    <i>
      <x v="6"/>
    </i>
    <i r="1">
      <x v="2"/>
    </i>
    <i r="2">
      <x v="1"/>
    </i>
    <i r="3">
      <x v="1"/>
    </i>
    <i r="4">
      <x v="41"/>
    </i>
    <i t="grand">
      <x/>
    </i>
  </rowItems>
  <colItems count="1">
    <i/>
  </colItems>
  <pageFields count="1">
    <pageField fld="6" item="0" hier="-1"/>
  </pageFields>
  <dataFields count="1">
    <dataField name=" CODIFICADO INICIAL" fld="14" baseField="0" baseItem="0" numFmtId="43"/>
  </dataFields>
  <formats count="30">
    <format dxfId="136">
      <pivotArea dataOnly="0" outline="0" axis="axisValues" fieldPosition="0"/>
    </format>
    <format dxfId="137">
      <pivotArea dataOnly="0" outline="0" axis="axisValues" fieldPosition="0"/>
    </format>
    <format dxfId="138">
      <pivotArea outline="0" collapsedLevelsAreSubtotals="1" fieldPosition="0"/>
    </format>
    <format dxfId="76">
      <pivotArea field="6" type="button" dataOnly="0" labelOnly="1" outline="0" axis="axisPage" fieldPosition="0"/>
    </format>
    <format dxfId="75">
      <pivotArea field="9" type="button" dataOnly="0" labelOnly="1" outline="0" axis="axisRow" fieldPosition="0"/>
    </format>
    <format dxfId="74">
      <pivotArea dataOnly="0" labelOnly="1" fieldPosition="0">
        <references count="1">
          <reference field="9" count="3">
            <x v="3"/>
            <x v="5"/>
            <x v="6"/>
          </reference>
        </references>
      </pivotArea>
    </format>
    <format dxfId="73">
      <pivotArea dataOnly="0" labelOnly="1" grandRow="1" outline="0" fieldPosition="0"/>
    </format>
    <format dxfId="72">
      <pivotArea dataOnly="0" labelOnly="1" fieldPosition="0">
        <references count="2">
          <reference field="9" count="1" selected="0">
            <x v="3"/>
          </reference>
          <reference field="10" count="1">
            <x v="0"/>
          </reference>
        </references>
      </pivotArea>
    </format>
    <format dxfId="71">
      <pivotArea dataOnly="0" labelOnly="1" fieldPosition="0">
        <references count="2">
          <reference field="9" count="1" selected="0">
            <x v="5"/>
          </reference>
          <reference field="10" count="3">
            <x v="4"/>
            <x v="5"/>
            <x v="6"/>
          </reference>
        </references>
      </pivotArea>
    </format>
    <format dxfId="70">
      <pivotArea dataOnly="0" labelOnly="1" fieldPosition="0">
        <references count="2">
          <reference field="9" count="1" selected="0">
            <x v="6"/>
          </reference>
          <reference field="10" count="1">
            <x v="2"/>
          </reference>
        </references>
      </pivotArea>
    </format>
    <format dxfId="69">
      <pivotArea dataOnly="0" labelOnly="1" fieldPosition="0">
        <references count="3">
          <reference field="9" count="1" selected="0">
            <x v="3"/>
          </reference>
          <reference field="10" count="1" selected="0">
            <x v="0"/>
          </reference>
          <reference field="15" count="1">
            <x v="1"/>
          </reference>
        </references>
      </pivotArea>
    </format>
    <format dxfId="68">
      <pivotArea dataOnly="0" labelOnly="1" fieldPosition="0">
        <references count="3">
          <reference field="9" count="1" selected="0">
            <x v="5"/>
          </reference>
          <reference field="10" count="1" selected="0">
            <x v="4"/>
          </reference>
          <reference field="15" count="1">
            <x v="1"/>
          </reference>
        </references>
      </pivotArea>
    </format>
    <format dxfId="67">
      <pivotArea dataOnly="0" labelOnly="1" fieldPosition="0">
        <references count="3">
          <reference field="9" count="1" selected="0">
            <x v="5"/>
          </reference>
          <reference field="10" count="1" selected="0">
            <x v="5"/>
          </reference>
          <reference field="15" count="1">
            <x v="1"/>
          </reference>
        </references>
      </pivotArea>
    </format>
    <format dxfId="66">
      <pivotArea dataOnly="0" labelOnly="1" fieldPosition="0">
        <references count="3">
          <reference field="9" count="1" selected="0">
            <x v="5"/>
          </reference>
          <reference field="10" count="1" selected="0">
            <x v="6"/>
          </reference>
          <reference field="15" count="1">
            <x v="1"/>
          </reference>
        </references>
      </pivotArea>
    </format>
    <format dxfId="65">
      <pivotArea dataOnly="0" labelOnly="1" fieldPosition="0">
        <references count="3">
          <reference field="9" count="1" selected="0">
            <x v="6"/>
          </reference>
          <reference field="10" count="1" selected="0">
            <x v="2"/>
          </reference>
          <reference field="15" count="1">
            <x v="1"/>
          </reference>
        </references>
      </pivotArea>
    </format>
    <format dxfId="64">
      <pivotArea dataOnly="0" labelOnly="1" fieldPosition="0">
        <references count="4">
          <reference field="9" count="1" selected="0">
            <x v="3"/>
          </reference>
          <reference field="10" count="1" selected="0">
            <x v="0"/>
          </reference>
          <reference field="12" count="2">
            <x v="1"/>
            <x v="5"/>
          </reference>
          <reference field="15" count="1" selected="0">
            <x v="1"/>
          </reference>
        </references>
      </pivotArea>
    </format>
    <format dxfId="63">
      <pivotArea dataOnly="0" labelOnly="1" fieldPosition="0">
        <references count="4">
          <reference field="9" count="1" selected="0">
            <x v="5"/>
          </reference>
          <reference field="10" count="1" selected="0">
            <x v="4"/>
          </reference>
          <reference field="12" count="3">
            <x v="1"/>
            <x v="2"/>
            <x v="5"/>
          </reference>
          <reference field="15" count="1" selected="0">
            <x v="1"/>
          </reference>
        </references>
      </pivotArea>
    </format>
    <format dxfId="62">
      <pivotArea dataOnly="0" labelOnly="1" fieldPosition="0">
        <references count="4">
          <reference field="9" count="1" selected="0">
            <x v="5"/>
          </reference>
          <reference field="10" count="1" selected="0">
            <x v="5"/>
          </reference>
          <reference field="12" count="1">
            <x v="1"/>
          </reference>
          <reference field="15" count="1" selected="0">
            <x v="1"/>
          </reference>
        </references>
      </pivotArea>
    </format>
    <format dxfId="61">
      <pivotArea dataOnly="0" labelOnly="1" fieldPosition="0">
        <references count="4">
          <reference field="9" count="1" selected="0">
            <x v="5"/>
          </reference>
          <reference field="10" count="1" selected="0">
            <x v="6"/>
          </reference>
          <reference field="12" count="3">
            <x v="1"/>
            <x v="2"/>
            <x v="3"/>
          </reference>
          <reference field="15" count="1" selected="0">
            <x v="1"/>
          </reference>
        </references>
      </pivotArea>
    </format>
    <format dxfId="60">
      <pivotArea dataOnly="0" labelOnly="1" fieldPosition="0">
        <references count="4">
          <reference field="9" count="1" selected="0">
            <x v="6"/>
          </reference>
          <reference field="10" count="1" selected="0">
            <x v="2"/>
          </reference>
          <reference field="12" count="1">
            <x v="1"/>
          </reference>
          <reference field="15" count="1" selected="0">
            <x v="1"/>
          </reference>
        </references>
      </pivotArea>
    </format>
    <format dxfId="59">
      <pivotArea dataOnly="0" labelOnly="1" fieldPosition="0">
        <references count="5">
          <reference field="9" count="1" selected="0">
            <x v="3"/>
          </reference>
          <reference field="10" count="1" selected="0">
            <x v="0"/>
          </reference>
          <reference field="12" count="1" selected="0">
            <x v="1"/>
          </reference>
          <reference field="13" count="7">
            <x v="17"/>
            <x v="23"/>
            <x v="26"/>
            <x v="30"/>
            <x v="31"/>
            <x v="38"/>
            <x v="40"/>
          </reference>
          <reference field="15" count="1" selected="0">
            <x v="1"/>
          </reference>
        </references>
      </pivotArea>
    </format>
    <format dxfId="58">
      <pivotArea dataOnly="0" labelOnly="1" fieldPosition="0">
        <references count="5">
          <reference field="9" count="1" selected="0">
            <x v="3"/>
          </reference>
          <reference field="10" count="1" selected="0">
            <x v="0"/>
          </reference>
          <reference field="12" count="1" selected="0">
            <x v="5"/>
          </reference>
          <reference field="13" count="1">
            <x v="65"/>
          </reference>
          <reference field="15" count="1" selected="0">
            <x v="1"/>
          </reference>
        </references>
      </pivotArea>
    </format>
    <format dxfId="57">
      <pivotArea dataOnly="0" labelOnly="1" fieldPosition="0">
        <references count="5">
          <reference field="9" count="1" selected="0">
            <x v="5"/>
          </reference>
          <reference field="10" count="1" selected="0">
            <x v="4"/>
          </reference>
          <reference field="12" count="1" selected="0">
            <x v="1"/>
          </reference>
          <reference field="13" count="9">
            <x v="15"/>
            <x v="16"/>
            <x v="17"/>
            <x v="20"/>
            <x v="21"/>
            <x v="23"/>
            <x v="27"/>
            <x v="34"/>
            <x v="35"/>
          </reference>
          <reference field="15" count="1" selected="0">
            <x v="1"/>
          </reference>
        </references>
      </pivotArea>
    </format>
    <format dxfId="56">
      <pivotArea dataOnly="0" labelOnly="1" fieldPosition="0">
        <references count="5">
          <reference field="9" count="1" selected="0">
            <x v="5"/>
          </reference>
          <reference field="10" count="1" selected="0">
            <x v="4"/>
          </reference>
          <reference field="12" count="1" selected="0">
            <x v="2"/>
          </reference>
          <reference field="13" count="3">
            <x v="41"/>
            <x v="42"/>
            <x v="44"/>
          </reference>
          <reference field="15" count="1" selected="0">
            <x v="1"/>
          </reference>
        </references>
      </pivotArea>
    </format>
    <format dxfId="55">
      <pivotArea dataOnly="0" labelOnly="1" fieldPosition="0">
        <references count="5">
          <reference field="9" count="1" selected="0">
            <x v="5"/>
          </reference>
          <reference field="10" count="1" selected="0">
            <x v="4"/>
          </reference>
          <reference field="12" count="1" selected="0">
            <x v="5"/>
          </reference>
          <reference field="13" count="1">
            <x v="65"/>
          </reference>
          <reference field="15" count="1" selected="0">
            <x v="1"/>
          </reference>
        </references>
      </pivotArea>
    </format>
    <format dxfId="54">
      <pivotArea dataOnly="0" labelOnly="1" fieldPosition="0">
        <references count="5">
          <reference field="9" count="1" selected="0">
            <x v="5"/>
          </reference>
          <reference field="10" count="1" selected="0">
            <x v="5"/>
          </reference>
          <reference field="12" count="1" selected="0">
            <x v="1"/>
          </reference>
          <reference field="13" count="2">
            <x v="20"/>
            <x v="22"/>
          </reference>
          <reference field="15" count="1" selected="0">
            <x v="1"/>
          </reference>
        </references>
      </pivotArea>
    </format>
    <format dxfId="53">
      <pivotArea dataOnly="0" labelOnly="1" fieldPosition="0">
        <references count="5">
          <reference field="9" count="1" selected="0">
            <x v="5"/>
          </reference>
          <reference field="10" count="1" selected="0">
            <x v="6"/>
          </reference>
          <reference field="12" count="1" selected="0">
            <x v="1"/>
          </reference>
          <reference field="13" count="6">
            <x v="24"/>
            <x v="27"/>
            <x v="32"/>
            <x v="34"/>
            <x v="37"/>
            <x v="38"/>
          </reference>
          <reference field="15" count="1" selected="0">
            <x v="1"/>
          </reference>
        </references>
      </pivotArea>
    </format>
    <format dxfId="52">
      <pivotArea dataOnly="0" labelOnly="1" fieldPosition="0">
        <references count="5">
          <reference field="9" count="1" selected="0">
            <x v="5"/>
          </reference>
          <reference field="10" count="1" selected="0">
            <x v="6"/>
          </reference>
          <reference field="12" count="1" selected="0">
            <x v="2"/>
          </reference>
          <reference field="13" count="3">
            <x v="41"/>
            <x v="42"/>
            <x v="43"/>
          </reference>
          <reference field="15" count="1" selected="0">
            <x v="1"/>
          </reference>
        </references>
      </pivotArea>
    </format>
    <format dxfId="51">
      <pivotArea dataOnly="0" labelOnly="1" fieldPosition="0">
        <references count="5">
          <reference field="9" count="1" selected="0">
            <x v="5"/>
          </reference>
          <reference field="10" count="1" selected="0">
            <x v="6"/>
          </reference>
          <reference field="12" count="1" selected="0">
            <x v="3"/>
          </reference>
          <reference field="13" count="1">
            <x v="45"/>
          </reference>
          <reference field="15" count="1" selected="0">
            <x v="1"/>
          </reference>
        </references>
      </pivotArea>
    </format>
    <format dxfId="50">
      <pivotArea dataOnly="0" labelOnly="1" fieldPosition="0">
        <references count="5">
          <reference field="9" count="1" selected="0">
            <x v="6"/>
          </reference>
          <reference field="10" count="1" selected="0">
            <x v="2"/>
          </reference>
          <reference field="12" count="1" selected="0">
            <x v="1"/>
          </reference>
          <reference field="13" count="1">
            <x v="41"/>
          </reference>
          <reference field="15"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9B3B6D5-1DB1-4E37-A8FD-EC82FE83C96E}" name="TablaDinámica12" cacheId="8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58" firstHeaderRow="1" firstDataRow="1" firstDataCol="1" rowPageCount="1" colPageCount="1"/>
  <pivotFields count="60">
    <pivotField showAll="0"/>
    <pivotField showAll="0"/>
    <pivotField showAll="0"/>
    <pivotField showAll="0"/>
    <pivotField showAll="0"/>
    <pivotField showAll="0"/>
    <pivotField axis="axisPage" showAll="0">
      <items count="5">
        <item x="2"/>
        <item x="1"/>
        <item x="0"/>
        <item x="3"/>
        <item t="default"/>
      </items>
    </pivotField>
    <pivotField showAll="0"/>
    <pivotField showAll="0"/>
    <pivotField axis="axisRow" showAll="0">
      <items count="9">
        <item x="7"/>
        <item x="5"/>
        <item x="3"/>
        <item x="6"/>
        <item x="0"/>
        <item x="2"/>
        <item x="4"/>
        <item x="1"/>
        <item t="default"/>
      </items>
    </pivotField>
    <pivotField axis="axisRow" showAll="0">
      <items count="18">
        <item x="13"/>
        <item x="4"/>
        <item x="11"/>
        <item x="3"/>
        <item x="2"/>
        <item x="15"/>
        <item x="8"/>
        <item x="14"/>
        <item x="9"/>
        <item x="16"/>
        <item x="6"/>
        <item x="5"/>
        <item x="7"/>
        <item x="12"/>
        <item x="1"/>
        <item x="10"/>
        <item x="0"/>
        <item t="default"/>
      </items>
    </pivotField>
    <pivotField showAll="0"/>
    <pivotField axis="axisRow" showAll="0">
      <items count="7">
        <item x="3"/>
        <item x="1"/>
        <item x="2"/>
        <item x="5"/>
        <item x="0"/>
        <item x="4"/>
        <item t="default"/>
      </items>
    </pivotField>
    <pivotField axis="axisRow" showAll="0">
      <items count="67">
        <item x="13"/>
        <item x="12"/>
        <item x="6"/>
        <item x="7"/>
        <item x="8"/>
        <item x="16"/>
        <item x="14"/>
        <item x="15"/>
        <item x="9"/>
        <item x="17"/>
        <item x="18"/>
        <item x="10"/>
        <item x="11"/>
        <item x="21"/>
        <item x="5"/>
        <item x="31"/>
        <item x="37"/>
        <item x="32"/>
        <item x="23"/>
        <item x="27"/>
        <item x="33"/>
        <item x="2"/>
        <item x="61"/>
        <item x="38"/>
        <item x="41"/>
        <item x="28"/>
        <item x="59"/>
        <item x="42"/>
        <item x="25"/>
        <item x="4"/>
        <item x="55"/>
        <item x="56"/>
        <item x="22"/>
        <item x="24"/>
        <item x="34"/>
        <item x="35"/>
        <item x="19"/>
        <item x="30"/>
        <item x="43"/>
        <item x="20"/>
        <item x="29"/>
        <item x="36"/>
        <item x="3"/>
        <item x="44"/>
        <item x="62"/>
        <item x="45"/>
        <item x="58"/>
        <item x="1"/>
        <item x="48"/>
        <item x="46"/>
        <item x="0"/>
        <item x="51"/>
        <item x="64"/>
        <item x="63"/>
        <item x="53"/>
        <item x="50"/>
        <item x="65"/>
        <item x="60"/>
        <item x="47"/>
        <item x="40"/>
        <item x="49"/>
        <item x="57"/>
        <item x="54"/>
        <item x="26"/>
        <item x="52"/>
        <item x="39"/>
        <item t="default"/>
      </items>
    </pivotField>
    <pivotField dataField="1" numFmtId="164"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s>
  <rowFields count="5">
    <field x="9"/>
    <field x="10"/>
    <field x="15"/>
    <field x="12"/>
    <field x="13"/>
  </rowFields>
  <rowItems count="55">
    <i>
      <x v="6"/>
    </i>
    <i r="1">
      <x v="2"/>
    </i>
    <i r="2">
      <x v="1"/>
    </i>
    <i r="3">
      <x v="1"/>
    </i>
    <i r="4">
      <x v="21"/>
    </i>
    <i>
      <x v="7"/>
    </i>
    <i r="1">
      <x v="1"/>
    </i>
    <i r="2">
      <x v="1"/>
    </i>
    <i r="3">
      <x/>
    </i>
    <i r="4">
      <x v="14"/>
    </i>
    <i r="1">
      <x v="3"/>
    </i>
    <i r="2">
      <x v="1"/>
    </i>
    <i r="3">
      <x v="1"/>
    </i>
    <i r="4">
      <x v="29"/>
    </i>
    <i r="1">
      <x v="10"/>
    </i>
    <i r="2">
      <x v="1"/>
    </i>
    <i r="3">
      <x v="1"/>
    </i>
    <i r="4">
      <x v="36"/>
    </i>
    <i r="4">
      <x v="39"/>
    </i>
    <i r="1">
      <x v="11"/>
    </i>
    <i r="2">
      <x v="1"/>
    </i>
    <i r="3">
      <x/>
    </i>
    <i r="4">
      <x/>
    </i>
    <i r="4">
      <x v="1"/>
    </i>
    <i r="4">
      <x v="2"/>
    </i>
    <i r="4">
      <x v="3"/>
    </i>
    <i r="4">
      <x v="4"/>
    </i>
    <i r="4">
      <x v="5"/>
    </i>
    <i r="4">
      <x v="6"/>
    </i>
    <i r="4">
      <x v="7"/>
    </i>
    <i r="4">
      <x v="8"/>
    </i>
    <i r="4">
      <x v="9"/>
    </i>
    <i r="4">
      <x v="10"/>
    </i>
    <i r="4">
      <x v="11"/>
    </i>
    <i r="4">
      <x v="12"/>
    </i>
    <i r="4">
      <x v="13"/>
    </i>
    <i r="1">
      <x v="12"/>
    </i>
    <i r="2">
      <x v="1"/>
    </i>
    <i r="3">
      <x v="1"/>
    </i>
    <i r="4">
      <x v="18"/>
    </i>
    <i r="4">
      <x v="32"/>
    </i>
    <i r="4">
      <x v="33"/>
    </i>
    <i r="1">
      <x v="14"/>
    </i>
    <i r="2">
      <x v="1"/>
    </i>
    <i r="3">
      <x v="1"/>
    </i>
    <i r="4">
      <x v="19"/>
    </i>
    <i r="4">
      <x v="21"/>
    </i>
    <i r="4">
      <x v="25"/>
    </i>
    <i r="4">
      <x v="28"/>
    </i>
    <i r="4">
      <x v="33"/>
    </i>
    <i r="4">
      <x v="37"/>
    </i>
    <i r="4">
      <x v="40"/>
    </i>
    <i r="3">
      <x v="5"/>
    </i>
    <i r="4">
      <x v="63"/>
    </i>
    <i t="grand">
      <x/>
    </i>
  </rowItems>
  <colItems count="1">
    <i/>
  </colItems>
  <pageFields count="1">
    <pageField fld="6" item="1" hier="-1"/>
  </pageFields>
  <dataFields count="1">
    <dataField name=" CODIFICADO INICIAL" fld="14" baseField="0" baseItem="0" numFmtId="43"/>
  </dataFields>
  <formats count="31">
    <format dxfId="139">
      <pivotArea dataOnly="0" outline="0" axis="axisValues" fieldPosition="0"/>
    </format>
    <format dxfId="140">
      <pivotArea dataOnly="0" outline="0" axis="axisValues" fieldPosition="0"/>
    </format>
    <format dxfId="141">
      <pivotArea outline="0" collapsedLevelsAreSubtotals="1" fieldPosition="0"/>
    </format>
    <format dxfId="110">
      <pivotArea field="6" type="button" dataOnly="0" labelOnly="1" outline="0" axis="axisPage" fieldPosition="0"/>
    </format>
    <format dxfId="109">
      <pivotArea field="9" type="button" dataOnly="0" labelOnly="1" outline="0" axis="axisRow" fieldPosition="0"/>
    </format>
    <format dxfId="108">
      <pivotArea dataOnly="0" labelOnly="1" fieldPosition="0">
        <references count="1">
          <reference field="9" count="2">
            <x v="6"/>
            <x v="7"/>
          </reference>
        </references>
      </pivotArea>
    </format>
    <format dxfId="107">
      <pivotArea dataOnly="0" labelOnly="1" grandRow="1" outline="0" fieldPosition="0"/>
    </format>
    <format dxfId="106">
      <pivotArea dataOnly="0" labelOnly="1" fieldPosition="0">
        <references count="2">
          <reference field="9" count="1" selected="0">
            <x v="6"/>
          </reference>
          <reference field="10" count="1">
            <x v="2"/>
          </reference>
        </references>
      </pivotArea>
    </format>
    <format dxfId="105">
      <pivotArea dataOnly="0" labelOnly="1" fieldPosition="0">
        <references count="2">
          <reference field="9" count="1" selected="0">
            <x v="7"/>
          </reference>
          <reference field="10" count="6">
            <x v="1"/>
            <x v="3"/>
            <x v="10"/>
            <x v="11"/>
            <x v="12"/>
            <x v="14"/>
          </reference>
        </references>
      </pivotArea>
    </format>
    <format dxfId="104">
      <pivotArea dataOnly="0" labelOnly="1" fieldPosition="0">
        <references count="3">
          <reference field="9" count="1" selected="0">
            <x v="6"/>
          </reference>
          <reference field="10" count="1" selected="0">
            <x v="2"/>
          </reference>
          <reference field="15" count="1">
            <x v="1"/>
          </reference>
        </references>
      </pivotArea>
    </format>
    <format dxfId="103">
      <pivotArea dataOnly="0" labelOnly="1" fieldPosition="0">
        <references count="3">
          <reference field="9" count="1" selected="0">
            <x v="7"/>
          </reference>
          <reference field="10" count="1" selected="0">
            <x v="1"/>
          </reference>
          <reference field="15" count="1">
            <x v="1"/>
          </reference>
        </references>
      </pivotArea>
    </format>
    <format dxfId="102">
      <pivotArea dataOnly="0" labelOnly="1" fieldPosition="0">
        <references count="3">
          <reference field="9" count="1" selected="0">
            <x v="7"/>
          </reference>
          <reference field="10" count="1" selected="0">
            <x v="3"/>
          </reference>
          <reference field="15" count="1">
            <x v="1"/>
          </reference>
        </references>
      </pivotArea>
    </format>
    <format dxfId="101">
      <pivotArea dataOnly="0" labelOnly="1" fieldPosition="0">
        <references count="3">
          <reference field="9" count="1" selected="0">
            <x v="7"/>
          </reference>
          <reference field="10" count="1" selected="0">
            <x v="10"/>
          </reference>
          <reference field="15" count="1">
            <x v="1"/>
          </reference>
        </references>
      </pivotArea>
    </format>
    <format dxfId="100">
      <pivotArea dataOnly="0" labelOnly="1" fieldPosition="0">
        <references count="3">
          <reference field="9" count="1" selected="0">
            <x v="7"/>
          </reference>
          <reference field="10" count="1" selected="0">
            <x v="11"/>
          </reference>
          <reference field="15" count="1">
            <x v="1"/>
          </reference>
        </references>
      </pivotArea>
    </format>
    <format dxfId="99">
      <pivotArea dataOnly="0" labelOnly="1" fieldPosition="0">
        <references count="3">
          <reference field="9" count="1" selected="0">
            <x v="7"/>
          </reference>
          <reference field="10" count="1" selected="0">
            <x v="12"/>
          </reference>
          <reference field="15" count="1">
            <x v="1"/>
          </reference>
        </references>
      </pivotArea>
    </format>
    <format dxfId="98">
      <pivotArea dataOnly="0" labelOnly="1" fieldPosition="0">
        <references count="3">
          <reference field="9" count="1" selected="0">
            <x v="7"/>
          </reference>
          <reference field="10" count="1" selected="0">
            <x v="14"/>
          </reference>
          <reference field="15" count="1">
            <x v="1"/>
          </reference>
        </references>
      </pivotArea>
    </format>
    <format dxfId="97">
      <pivotArea dataOnly="0" labelOnly="1" fieldPosition="0">
        <references count="4">
          <reference field="9" count="1" selected="0">
            <x v="6"/>
          </reference>
          <reference field="10" count="1" selected="0">
            <x v="2"/>
          </reference>
          <reference field="12" count="1">
            <x v="1"/>
          </reference>
          <reference field="15" count="1" selected="0">
            <x v="1"/>
          </reference>
        </references>
      </pivotArea>
    </format>
    <format dxfId="96">
      <pivotArea dataOnly="0" labelOnly="1" fieldPosition="0">
        <references count="4">
          <reference field="9" count="1" selected="0">
            <x v="7"/>
          </reference>
          <reference field="10" count="1" selected="0">
            <x v="1"/>
          </reference>
          <reference field="12" count="1">
            <x v="0"/>
          </reference>
          <reference field="15" count="1" selected="0">
            <x v="1"/>
          </reference>
        </references>
      </pivotArea>
    </format>
    <format dxfId="95">
      <pivotArea dataOnly="0" labelOnly="1" fieldPosition="0">
        <references count="4">
          <reference field="9" count="1" selected="0">
            <x v="7"/>
          </reference>
          <reference field="10" count="1" selected="0">
            <x v="3"/>
          </reference>
          <reference field="12" count="1">
            <x v="1"/>
          </reference>
          <reference field="15" count="1" selected="0">
            <x v="1"/>
          </reference>
        </references>
      </pivotArea>
    </format>
    <format dxfId="94">
      <pivotArea dataOnly="0" labelOnly="1" fieldPosition="0">
        <references count="4">
          <reference field="9" count="1" selected="0">
            <x v="7"/>
          </reference>
          <reference field="10" count="1" selected="0">
            <x v="10"/>
          </reference>
          <reference field="12" count="1">
            <x v="1"/>
          </reference>
          <reference field="15" count="1" selected="0">
            <x v="1"/>
          </reference>
        </references>
      </pivotArea>
    </format>
    <format dxfId="93">
      <pivotArea dataOnly="0" labelOnly="1" fieldPosition="0">
        <references count="4">
          <reference field="9" count="1" selected="0">
            <x v="7"/>
          </reference>
          <reference field="10" count="1" selected="0">
            <x v="11"/>
          </reference>
          <reference field="12" count="1">
            <x v="0"/>
          </reference>
          <reference field="15" count="1" selected="0">
            <x v="1"/>
          </reference>
        </references>
      </pivotArea>
    </format>
    <format dxfId="92">
      <pivotArea dataOnly="0" labelOnly="1" fieldPosition="0">
        <references count="4">
          <reference field="9" count="1" selected="0">
            <x v="7"/>
          </reference>
          <reference field="10" count="1" selected="0">
            <x v="12"/>
          </reference>
          <reference field="12" count="1">
            <x v="1"/>
          </reference>
          <reference field="15" count="1" selected="0">
            <x v="1"/>
          </reference>
        </references>
      </pivotArea>
    </format>
    <format dxfId="91">
      <pivotArea dataOnly="0" labelOnly="1" fieldPosition="0">
        <references count="4">
          <reference field="9" count="1" selected="0">
            <x v="7"/>
          </reference>
          <reference field="10" count="1" selected="0">
            <x v="14"/>
          </reference>
          <reference field="12" count="2">
            <x v="1"/>
            <x v="5"/>
          </reference>
          <reference field="15" count="1" selected="0">
            <x v="1"/>
          </reference>
        </references>
      </pivotArea>
    </format>
    <format dxfId="90">
      <pivotArea dataOnly="0" labelOnly="1" fieldPosition="0">
        <references count="5">
          <reference field="9" count="1" selected="0">
            <x v="6"/>
          </reference>
          <reference field="10" count="1" selected="0">
            <x v="2"/>
          </reference>
          <reference field="12" count="1" selected="0">
            <x v="1"/>
          </reference>
          <reference field="13" count="1">
            <x v="21"/>
          </reference>
          <reference field="15" count="1" selected="0">
            <x v="1"/>
          </reference>
        </references>
      </pivotArea>
    </format>
    <format dxfId="89">
      <pivotArea dataOnly="0" labelOnly="1" fieldPosition="0">
        <references count="5">
          <reference field="9" count="1" selected="0">
            <x v="7"/>
          </reference>
          <reference field="10" count="1" selected="0">
            <x v="1"/>
          </reference>
          <reference field="12" count="1" selected="0">
            <x v="0"/>
          </reference>
          <reference field="13" count="1">
            <x v="14"/>
          </reference>
          <reference field="15" count="1" selected="0">
            <x v="1"/>
          </reference>
        </references>
      </pivotArea>
    </format>
    <format dxfId="88">
      <pivotArea dataOnly="0" labelOnly="1" fieldPosition="0">
        <references count="5">
          <reference field="9" count="1" selected="0">
            <x v="7"/>
          </reference>
          <reference field="10" count="1" selected="0">
            <x v="3"/>
          </reference>
          <reference field="12" count="1" selected="0">
            <x v="1"/>
          </reference>
          <reference field="13" count="1">
            <x v="29"/>
          </reference>
          <reference field="15" count="1" selected="0">
            <x v="1"/>
          </reference>
        </references>
      </pivotArea>
    </format>
    <format dxfId="87">
      <pivotArea dataOnly="0" labelOnly="1" fieldPosition="0">
        <references count="5">
          <reference field="9" count="1" selected="0">
            <x v="7"/>
          </reference>
          <reference field="10" count="1" selected="0">
            <x v="10"/>
          </reference>
          <reference field="12" count="1" selected="0">
            <x v="1"/>
          </reference>
          <reference field="13" count="2">
            <x v="36"/>
            <x v="39"/>
          </reference>
          <reference field="15" count="1" selected="0">
            <x v="1"/>
          </reference>
        </references>
      </pivotArea>
    </format>
    <format dxfId="86">
      <pivotArea dataOnly="0" labelOnly="1" fieldPosition="0">
        <references count="5">
          <reference field="9" count="1" selected="0">
            <x v="7"/>
          </reference>
          <reference field="10" count="1" selected="0">
            <x v="11"/>
          </reference>
          <reference field="12" count="1" selected="0">
            <x v="0"/>
          </reference>
          <reference field="13" count="14">
            <x v="0"/>
            <x v="1"/>
            <x v="2"/>
            <x v="3"/>
            <x v="4"/>
            <x v="5"/>
            <x v="6"/>
            <x v="7"/>
            <x v="8"/>
            <x v="9"/>
            <x v="10"/>
            <x v="11"/>
            <x v="12"/>
            <x v="13"/>
          </reference>
          <reference field="15" count="1" selected="0">
            <x v="1"/>
          </reference>
        </references>
      </pivotArea>
    </format>
    <format dxfId="85">
      <pivotArea dataOnly="0" labelOnly="1" fieldPosition="0">
        <references count="5">
          <reference field="9" count="1" selected="0">
            <x v="7"/>
          </reference>
          <reference field="10" count="1" selected="0">
            <x v="12"/>
          </reference>
          <reference field="12" count="1" selected="0">
            <x v="1"/>
          </reference>
          <reference field="13" count="3">
            <x v="18"/>
            <x v="32"/>
            <x v="33"/>
          </reference>
          <reference field="15" count="1" selected="0">
            <x v="1"/>
          </reference>
        </references>
      </pivotArea>
    </format>
    <format dxfId="84">
      <pivotArea dataOnly="0" labelOnly="1" fieldPosition="0">
        <references count="5">
          <reference field="9" count="1" selected="0">
            <x v="7"/>
          </reference>
          <reference field="10" count="1" selected="0">
            <x v="14"/>
          </reference>
          <reference field="12" count="1" selected="0">
            <x v="1"/>
          </reference>
          <reference field="13" count="7">
            <x v="19"/>
            <x v="21"/>
            <x v="25"/>
            <x v="28"/>
            <x v="33"/>
            <x v="37"/>
            <x v="40"/>
          </reference>
          <reference field="15" count="1" selected="0">
            <x v="1"/>
          </reference>
        </references>
      </pivotArea>
    </format>
    <format dxfId="83">
      <pivotArea dataOnly="0" labelOnly="1" fieldPosition="0">
        <references count="5">
          <reference field="9" count="1" selected="0">
            <x v="7"/>
          </reference>
          <reference field="10" count="1" selected="0">
            <x v="14"/>
          </reference>
          <reference field="12" count="1" selected="0">
            <x v="5"/>
          </reference>
          <reference field="13" count="1">
            <x v="63"/>
          </reference>
          <reference field="15"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9B3B6D5-1DB1-4E37-A8FD-EC82FE83C96E}" name="TablaDinámica11" cacheId="8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52" firstHeaderRow="1" firstDataRow="1" firstDataCol="1" rowPageCount="1" colPageCount="1"/>
  <pivotFields count="60">
    <pivotField showAll="0"/>
    <pivotField showAll="0"/>
    <pivotField showAll="0"/>
    <pivotField showAll="0"/>
    <pivotField showAll="0"/>
    <pivotField showAll="0"/>
    <pivotField axis="axisPage" showAll="0">
      <items count="5">
        <item x="2"/>
        <item x="1"/>
        <item x="0"/>
        <item x="3"/>
        <item t="default"/>
      </items>
    </pivotField>
    <pivotField showAll="0"/>
    <pivotField showAll="0"/>
    <pivotField axis="axisRow" showAll="0">
      <items count="9">
        <item x="7"/>
        <item x="5"/>
        <item x="3"/>
        <item x="6"/>
        <item x="0"/>
        <item x="2"/>
        <item x="4"/>
        <item x="1"/>
        <item t="default"/>
      </items>
    </pivotField>
    <pivotField axis="axisRow" showAll="0">
      <items count="18">
        <item x="13"/>
        <item x="4"/>
        <item x="11"/>
        <item x="3"/>
        <item x="2"/>
        <item x="15"/>
        <item x="8"/>
        <item x="14"/>
        <item x="9"/>
        <item x="16"/>
        <item x="6"/>
        <item x="5"/>
        <item x="7"/>
        <item x="12"/>
        <item x="1"/>
        <item x="10"/>
        <item x="0"/>
        <item t="default"/>
      </items>
    </pivotField>
    <pivotField showAll="0"/>
    <pivotField axis="axisRow" showAll="0">
      <items count="7">
        <item x="3"/>
        <item x="1"/>
        <item x="2"/>
        <item x="5"/>
        <item x="0"/>
        <item x="4"/>
        <item t="default"/>
      </items>
    </pivotField>
    <pivotField axis="axisRow" showAll="0">
      <items count="67">
        <item x="13"/>
        <item x="12"/>
        <item x="6"/>
        <item x="7"/>
        <item x="8"/>
        <item x="16"/>
        <item x="14"/>
        <item x="15"/>
        <item x="9"/>
        <item x="17"/>
        <item x="18"/>
        <item x="10"/>
        <item x="11"/>
        <item x="21"/>
        <item x="5"/>
        <item x="31"/>
        <item x="37"/>
        <item x="32"/>
        <item x="23"/>
        <item x="27"/>
        <item x="33"/>
        <item x="2"/>
        <item x="61"/>
        <item x="38"/>
        <item x="41"/>
        <item x="28"/>
        <item x="59"/>
        <item x="42"/>
        <item x="25"/>
        <item x="4"/>
        <item x="55"/>
        <item x="56"/>
        <item x="22"/>
        <item x="24"/>
        <item x="34"/>
        <item x="35"/>
        <item x="19"/>
        <item x="30"/>
        <item x="43"/>
        <item x="20"/>
        <item x="29"/>
        <item x="36"/>
        <item x="3"/>
        <item x="44"/>
        <item x="62"/>
        <item x="45"/>
        <item x="58"/>
        <item x="1"/>
        <item x="48"/>
        <item x="46"/>
        <item x="0"/>
        <item x="51"/>
        <item x="64"/>
        <item x="63"/>
        <item x="53"/>
        <item x="50"/>
        <item x="65"/>
        <item x="60"/>
        <item x="47"/>
        <item x="40"/>
        <item x="49"/>
        <item x="57"/>
        <item x="54"/>
        <item x="26"/>
        <item x="52"/>
        <item x="39"/>
        <item t="default"/>
      </items>
    </pivotField>
    <pivotField dataField="1" numFmtId="164"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s>
  <rowFields count="5">
    <field x="9"/>
    <field x="10"/>
    <field x="15"/>
    <field x="12"/>
    <field x="13"/>
  </rowFields>
  <rowItems count="49">
    <i>
      <x v="2"/>
    </i>
    <i r="1">
      <x v="8"/>
    </i>
    <i r="2">
      <x/>
    </i>
    <i r="3">
      <x v="4"/>
    </i>
    <i r="4">
      <x v="51"/>
    </i>
    <i r="2">
      <x v="1"/>
    </i>
    <i r="3">
      <x v="4"/>
    </i>
    <i r="4">
      <x v="51"/>
    </i>
    <i r="4">
      <x v="60"/>
    </i>
    <i>
      <x v="4"/>
    </i>
    <i r="1">
      <x v="9"/>
    </i>
    <i r="2">
      <x/>
    </i>
    <i r="3">
      <x v="4"/>
    </i>
    <i r="4">
      <x v="52"/>
    </i>
    <i r="4">
      <x v="53"/>
    </i>
    <i r="4">
      <x v="56"/>
    </i>
    <i r="4">
      <x v="58"/>
    </i>
    <i r="4">
      <x v="60"/>
    </i>
    <i r="4">
      <x v="61"/>
    </i>
    <i r="3">
      <x v="5"/>
    </i>
    <i r="4">
      <x v="63"/>
    </i>
    <i r="1">
      <x v="15"/>
    </i>
    <i r="2">
      <x/>
    </i>
    <i r="3">
      <x v="4"/>
    </i>
    <i r="4">
      <x v="55"/>
    </i>
    <i r="1">
      <x v="16"/>
    </i>
    <i r="2">
      <x/>
    </i>
    <i r="3">
      <x v="4"/>
    </i>
    <i r="4">
      <x v="49"/>
    </i>
    <i r="2">
      <x v="1"/>
    </i>
    <i r="3">
      <x v="4"/>
    </i>
    <i r="4">
      <x v="46"/>
    </i>
    <i r="4">
      <x v="47"/>
    </i>
    <i r="4">
      <x v="48"/>
    </i>
    <i r="4">
      <x v="49"/>
    </i>
    <i r="4">
      <x v="50"/>
    </i>
    <i r="4">
      <x v="54"/>
    </i>
    <i r="4">
      <x v="58"/>
    </i>
    <i r="4">
      <x v="59"/>
    </i>
    <i r="4">
      <x v="61"/>
    </i>
    <i r="4">
      <x v="62"/>
    </i>
    <i r="3">
      <x v="5"/>
    </i>
    <i r="4">
      <x v="65"/>
    </i>
    <i>
      <x v="6"/>
    </i>
    <i r="1">
      <x v="2"/>
    </i>
    <i r="2">
      <x/>
    </i>
    <i r="3">
      <x v="4"/>
    </i>
    <i r="4">
      <x v="55"/>
    </i>
    <i t="grand">
      <x/>
    </i>
  </rowItems>
  <colItems count="1">
    <i/>
  </colItems>
  <pageFields count="1">
    <pageField fld="6" item="2" hier="-1"/>
  </pageFields>
  <dataFields count="1">
    <dataField name=" CODIFICADO INICIAL" fld="14" baseField="0" baseItem="0" numFmtId="43"/>
  </dataFields>
  <formats count="22">
    <format dxfId="142">
      <pivotArea dataOnly="0" outline="0" axis="axisValues" fieldPosition="0"/>
    </format>
    <format dxfId="143">
      <pivotArea dataOnly="0" outline="0" axis="axisValues" fieldPosition="0"/>
    </format>
    <format dxfId="144">
      <pivotArea outline="0" collapsedLevelsAreSubtotals="1" fieldPosition="0"/>
    </format>
    <format dxfId="135">
      <pivotArea field="6" type="button" dataOnly="0" labelOnly="1" outline="0" axis="axisPage" fieldPosition="0"/>
    </format>
    <format dxfId="134">
      <pivotArea field="9" type="button" dataOnly="0" labelOnly="1" outline="0" axis="axisRow" fieldPosition="0"/>
    </format>
    <format dxfId="133">
      <pivotArea dataOnly="0" labelOnly="1" fieldPosition="0">
        <references count="1">
          <reference field="9" count="3">
            <x v="2"/>
            <x v="4"/>
            <x v="6"/>
          </reference>
        </references>
      </pivotArea>
    </format>
    <format dxfId="132">
      <pivotArea dataOnly="0" labelOnly="1" grandRow="1" outline="0" fieldPosition="0"/>
    </format>
    <format dxfId="131">
      <pivotArea dataOnly="0" labelOnly="1" fieldPosition="0">
        <references count="2">
          <reference field="9" count="1" selected="0">
            <x v="2"/>
          </reference>
          <reference field="10" count="1">
            <x v="8"/>
          </reference>
        </references>
      </pivotArea>
    </format>
    <format dxfId="130">
      <pivotArea dataOnly="0" labelOnly="1" fieldPosition="0">
        <references count="2">
          <reference field="9" count="1" selected="0">
            <x v="4"/>
          </reference>
          <reference field="10" count="3">
            <x v="9"/>
            <x v="15"/>
            <x v="16"/>
          </reference>
        </references>
      </pivotArea>
    </format>
    <format dxfId="129">
      <pivotArea dataOnly="0" labelOnly="1" fieldPosition="0">
        <references count="2">
          <reference field="9" count="1" selected="0">
            <x v="6"/>
          </reference>
          <reference field="10" count="1">
            <x v="2"/>
          </reference>
        </references>
      </pivotArea>
    </format>
    <format dxfId="128">
      <pivotArea dataOnly="0" labelOnly="1" fieldPosition="0">
        <references count="3">
          <reference field="9" count="1" selected="0">
            <x v="2"/>
          </reference>
          <reference field="10" count="1" selected="0">
            <x v="8"/>
          </reference>
          <reference field="15" count="0"/>
        </references>
      </pivotArea>
    </format>
    <format dxfId="127">
      <pivotArea dataOnly="0" labelOnly="1" fieldPosition="0">
        <references count="3">
          <reference field="9" count="1" selected="0">
            <x v="4"/>
          </reference>
          <reference field="10" count="1" selected="0">
            <x v="9"/>
          </reference>
          <reference field="15" count="1">
            <x v="0"/>
          </reference>
        </references>
      </pivotArea>
    </format>
    <format dxfId="126">
      <pivotArea dataOnly="0" labelOnly="1" fieldPosition="0">
        <references count="3">
          <reference field="9" count="1" selected="0">
            <x v="4"/>
          </reference>
          <reference field="10" count="1" selected="0">
            <x v="15"/>
          </reference>
          <reference field="15" count="1">
            <x v="0"/>
          </reference>
        </references>
      </pivotArea>
    </format>
    <format dxfId="125">
      <pivotArea dataOnly="0" labelOnly="1" fieldPosition="0">
        <references count="3">
          <reference field="9" count="1" selected="0">
            <x v="4"/>
          </reference>
          <reference field="10" count="1" selected="0">
            <x v="16"/>
          </reference>
          <reference field="15" count="0"/>
        </references>
      </pivotArea>
    </format>
    <format dxfId="124">
      <pivotArea dataOnly="0" labelOnly="1" fieldPosition="0">
        <references count="3">
          <reference field="9" count="1" selected="0">
            <x v="6"/>
          </reference>
          <reference field="10" count="1" selected="0">
            <x v="2"/>
          </reference>
          <reference field="15" count="1">
            <x v="0"/>
          </reference>
        </references>
      </pivotArea>
    </format>
    <format dxfId="123">
      <pivotArea dataOnly="0" labelOnly="1" fieldPosition="0">
        <references count="4">
          <reference field="9" count="1" selected="0">
            <x v="2"/>
          </reference>
          <reference field="10" count="1" selected="0">
            <x v="8"/>
          </reference>
          <reference field="12" count="1">
            <x v="4"/>
          </reference>
          <reference field="15" count="1" selected="0">
            <x v="0"/>
          </reference>
        </references>
      </pivotArea>
    </format>
    <format dxfId="122">
      <pivotArea dataOnly="0" labelOnly="1" fieldPosition="0">
        <references count="4">
          <reference field="9" count="1" selected="0">
            <x v="2"/>
          </reference>
          <reference field="10" count="1" selected="0">
            <x v="8"/>
          </reference>
          <reference field="12" count="1">
            <x v="4"/>
          </reference>
          <reference field="15" count="1" selected="0">
            <x v="1"/>
          </reference>
        </references>
      </pivotArea>
    </format>
    <format dxfId="121">
      <pivotArea dataOnly="0" labelOnly="1" fieldPosition="0">
        <references count="4">
          <reference field="9" count="1" selected="0">
            <x v="4"/>
          </reference>
          <reference field="10" count="1" selected="0">
            <x v="9"/>
          </reference>
          <reference field="12" count="2">
            <x v="4"/>
            <x v="5"/>
          </reference>
          <reference field="15" count="1" selected="0">
            <x v="0"/>
          </reference>
        </references>
      </pivotArea>
    </format>
    <format dxfId="120">
      <pivotArea dataOnly="0" labelOnly="1" fieldPosition="0">
        <references count="4">
          <reference field="9" count="1" selected="0">
            <x v="4"/>
          </reference>
          <reference field="10" count="1" selected="0">
            <x v="15"/>
          </reference>
          <reference field="12" count="1">
            <x v="4"/>
          </reference>
          <reference field="15" count="1" selected="0">
            <x v="0"/>
          </reference>
        </references>
      </pivotArea>
    </format>
    <format dxfId="119">
      <pivotArea dataOnly="0" labelOnly="1" fieldPosition="0">
        <references count="4">
          <reference field="9" count="1" selected="0">
            <x v="4"/>
          </reference>
          <reference field="10" count="1" selected="0">
            <x v="16"/>
          </reference>
          <reference field="12" count="1">
            <x v="4"/>
          </reference>
          <reference field="15" count="1" selected="0">
            <x v="0"/>
          </reference>
        </references>
      </pivotArea>
    </format>
    <format dxfId="118">
      <pivotArea dataOnly="0" labelOnly="1" fieldPosition="0">
        <references count="4">
          <reference field="9" count="1" selected="0">
            <x v="4"/>
          </reference>
          <reference field="10" count="1" selected="0">
            <x v="16"/>
          </reference>
          <reference field="12" count="2">
            <x v="4"/>
            <x v="5"/>
          </reference>
          <reference field="15" count="1" selected="0">
            <x v="1"/>
          </reference>
        </references>
      </pivotArea>
    </format>
    <format dxfId="117">
      <pivotArea dataOnly="0" labelOnly="1" fieldPosition="0">
        <references count="4">
          <reference field="9" count="1" selected="0">
            <x v="6"/>
          </reference>
          <reference field="10" count="1" selected="0">
            <x v="2"/>
          </reference>
          <reference field="12" count="1">
            <x v="4"/>
          </reference>
          <reference field="15"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9B3B6D5-1DB1-4E37-A8FD-EC82FE83C96E}" name="TablaDinámica10" cacheId="8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4" firstHeaderRow="1" firstDataRow="1" firstDataCol="1" rowPageCount="1" colPageCount="1"/>
  <pivotFields count="60">
    <pivotField showAll="0"/>
    <pivotField showAll="0"/>
    <pivotField showAll="0"/>
    <pivotField showAll="0"/>
    <pivotField showAll="0"/>
    <pivotField showAll="0"/>
    <pivotField axis="axisPage" showAll="0">
      <items count="5">
        <item x="2"/>
        <item x="1"/>
        <item x="0"/>
        <item x="3"/>
        <item t="default"/>
      </items>
    </pivotField>
    <pivotField showAll="0"/>
    <pivotField showAll="0"/>
    <pivotField axis="axisRow" showAll="0">
      <items count="9">
        <item x="7"/>
        <item x="5"/>
        <item x="3"/>
        <item x="6"/>
        <item x="0"/>
        <item x="2"/>
        <item x="4"/>
        <item x="1"/>
        <item t="default"/>
      </items>
    </pivotField>
    <pivotField axis="axisRow" showAll="0">
      <items count="18">
        <item x="13"/>
        <item x="4"/>
        <item x="11"/>
        <item x="3"/>
        <item x="2"/>
        <item x="15"/>
        <item x="8"/>
        <item x="14"/>
        <item x="9"/>
        <item x="16"/>
        <item x="6"/>
        <item x="5"/>
        <item x="7"/>
        <item x="12"/>
        <item x="1"/>
        <item x="10"/>
        <item x="0"/>
        <item t="default"/>
      </items>
    </pivotField>
    <pivotField showAll="0"/>
    <pivotField axis="axisRow" showAll="0">
      <items count="7">
        <item x="3"/>
        <item x="1"/>
        <item x="2"/>
        <item x="5"/>
        <item x="0"/>
        <item x="4"/>
        <item t="default"/>
      </items>
    </pivotField>
    <pivotField axis="axisRow" showAll="0">
      <items count="67">
        <item x="13"/>
        <item x="12"/>
        <item x="6"/>
        <item x="7"/>
        <item x="8"/>
        <item x="16"/>
        <item x="14"/>
        <item x="15"/>
        <item x="9"/>
        <item x="17"/>
        <item x="18"/>
        <item x="10"/>
        <item x="11"/>
        <item x="21"/>
        <item x="5"/>
        <item x="31"/>
        <item x="37"/>
        <item x="32"/>
        <item x="23"/>
        <item x="27"/>
        <item x="33"/>
        <item x="2"/>
        <item x="61"/>
        <item x="38"/>
        <item x="41"/>
        <item x="28"/>
        <item x="59"/>
        <item x="42"/>
        <item x="25"/>
        <item x="4"/>
        <item x="55"/>
        <item x="56"/>
        <item x="22"/>
        <item x="24"/>
        <item x="34"/>
        <item x="35"/>
        <item x="19"/>
        <item x="30"/>
        <item x="43"/>
        <item x="20"/>
        <item x="29"/>
        <item x="36"/>
        <item x="3"/>
        <item x="44"/>
        <item x="62"/>
        <item x="45"/>
        <item x="58"/>
        <item x="1"/>
        <item x="48"/>
        <item x="46"/>
        <item x="0"/>
        <item x="51"/>
        <item x="64"/>
        <item x="63"/>
        <item x="53"/>
        <item x="50"/>
        <item x="65"/>
        <item x="60"/>
        <item x="47"/>
        <item x="40"/>
        <item x="49"/>
        <item x="57"/>
        <item x="54"/>
        <item x="26"/>
        <item x="52"/>
        <item x="39"/>
        <item t="default"/>
      </items>
    </pivotField>
    <pivotField dataField="1" numFmtId="164"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s>
  <rowFields count="5">
    <field x="9"/>
    <field x="10"/>
    <field x="15"/>
    <field x="12"/>
    <field x="13"/>
  </rowFields>
  <rowItems count="11">
    <i>
      <x/>
    </i>
    <i r="1">
      <x v="7"/>
    </i>
    <i r="2">
      <x/>
    </i>
    <i r="3">
      <x v="4"/>
    </i>
    <i r="4">
      <x v="57"/>
    </i>
    <i>
      <x v="1"/>
    </i>
    <i r="1">
      <x v="13"/>
    </i>
    <i r="2">
      <x/>
    </i>
    <i r="3">
      <x v="5"/>
    </i>
    <i r="4">
      <x v="64"/>
    </i>
    <i t="grand">
      <x/>
    </i>
  </rowItems>
  <colItems count="1">
    <i/>
  </colItems>
  <pageFields count="1">
    <pageField fld="6" item="3" hier="-1"/>
  </pageFields>
  <dataFields count="1">
    <dataField name=" CODIFICADO INICIAL" fld="14" baseField="0" baseItem="0" numFmtId="43"/>
  </dataFields>
  <formats count="3">
    <format dxfId="145">
      <pivotArea dataOnly="0" outline="0" axis="axisValues" fieldPosition="0"/>
    </format>
    <format dxfId="146">
      <pivotArea dataOnly="0" outline="0" axis="axisValues" fieldPosition="0"/>
    </format>
    <format dxfId="1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9B3B6D5-1DB1-4E37-A8FD-EC82FE83C96E}" name="TablaDinámica5" cacheId="8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77" firstHeaderRow="1" firstDataRow="1" firstDataCol="1" rowPageCount="1" colPageCount="1"/>
  <pivotFields count="60">
    <pivotField showAll="0"/>
    <pivotField showAll="0"/>
    <pivotField showAll="0"/>
    <pivotField showAll="0"/>
    <pivotField showAll="0"/>
    <pivotField showAll="0"/>
    <pivotField axis="axisPage" showAll="0">
      <items count="5">
        <item x="2"/>
        <item x="1"/>
        <item x="0"/>
        <item x="3"/>
        <item t="default"/>
      </items>
    </pivotField>
    <pivotField showAll="0"/>
    <pivotField showAll="0"/>
    <pivotField axis="axisRow" showAll="0">
      <items count="9">
        <item x="7"/>
        <item x="5"/>
        <item x="3"/>
        <item x="6"/>
        <item x="0"/>
        <item x="2"/>
        <item x="4"/>
        <item x="1"/>
        <item t="default"/>
      </items>
    </pivotField>
    <pivotField axis="axisRow" showAll="0">
      <items count="18">
        <item x="13"/>
        <item x="4"/>
        <item x="11"/>
        <item x="3"/>
        <item x="2"/>
        <item x="15"/>
        <item x="8"/>
        <item x="14"/>
        <item x="9"/>
        <item x="16"/>
        <item x="6"/>
        <item x="5"/>
        <item x="7"/>
        <item x="12"/>
        <item x="1"/>
        <item x="10"/>
        <item x="0"/>
        <item t="default"/>
      </items>
    </pivotField>
    <pivotField showAll="0"/>
    <pivotField axis="axisRow" showAll="0">
      <items count="7">
        <item x="3"/>
        <item x="1"/>
        <item x="2"/>
        <item x="5"/>
        <item x="0"/>
        <item x="4"/>
        <item t="default"/>
      </items>
    </pivotField>
    <pivotField showAll="0"/>
    <pivotField dataField="1" numFmtId="164"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numFmtId="164" showAll="0"/>
    <pivotField showAll="0"/>
  </pivotFields>
  <rowFields count="4">
    <field x="9"/>
    <field x="10"/>
    <field x="15"/>
    <field x="12"/>
  </rowFields>
  <rowItems count="74">
    <i>
      <x/>
    </i>
    <i r="1">
      <x v="7"/>
    </i>
    <i r="2">
      <x/>
    </i>
    <i r="3">
      <x v="4"/>
    </i>
    <i>
      <x v="1"/>
    </i>
    <i r="1">
      <x v="13"/>
    </i>
    <i r="2">
      <x/>
    </i>
    <i r="3">
      <x v="5"/>
    </i>
    <i>
      <x v="2"/>
    </i>
    <i r="1">
      <x v="8"/>
    </i>
    <i r="2">
      <x/>
    </i>
    <i r="3">
      <x v="4"/>
    </i>
    <i r="2">
      <x v="1"/>
    </i>
    <i r="3">
      <x v="4"/>
    </i>
    <i>
      <x v="3"/>
    </i>
    <i r="1">
      <x/>
    </i>
    <i r="2">
      <x v="1"/>
    </i>
    <i r="3">
      <x v="1"/>
    </i>
    <i r="3">
      <x v="5"/>
    </i>
    <i>
      <x v="4"/>
    </i>
    <i r="1">
      <x v="9"/>
    </i>
    <i r="2">
      <x/>
    </i>
    <i r="3">
      <x v="4"/>
    </i>
    <i r="3">
      <x v="5"/>
    </i>
    <i r="1">
      <x v="15"/>
    </i>
    <i r="2">
      <x/>
    </i>
    <i r="3">
      <x v="4"/>
    </i>
    <i r="1">
      <x v="16"/>
    </i>
    <i r="2">
      <x/>
    </i>
    <i r="3">
      <x v="4"/>
    </i>
    <i r="2">
      <x v="1"/>
    </i>
    <i r="3">
      <x v="4"/>
    </i>
    <i r="3">
      <x v="5"/>
    </i>
    <i>
      <x v="5"/>
    </i>
    <i r="1">
      <x v="4"/>
    </i>
    <i r="2">
      <x v="1"/>
    </i>
    <i r="3">
      <x v="1"/>
    </i>
    <i r="3">
      <x v="2"/>
    </i>
    <i r="3">
      <x v="5"/>
    </i>
    <i r="1">
      <x v="5"/>
    </i>
    <i r="2">
      <x v="1"/>
    </i>
    <i r="3">
      <x v="1"/>
    </i>
    <i r="1">
      <x v="6"/>
    </i>
    <i r="2">
      <x v="1"/>
    </i>
    <i r="3">
      <x v="1"/>
    </i>
    <i r="3">
      <x v="2"/>
    </i>
    <i r="3">
      <x v="3"/>
    </i>
    <i>
      <x v="6"/>
    </i>
    <i r="1">
      <x v="2"/>
    </i>
    <i r="2">
      <x/>
    </i>
    <i r="3">
      <x v="4"/>
    </i>
    <i r="2">
      <x v="1"/>
    </i>
    <i r="3">
      <x v="1"/>
    </i>
    <i>
      <x v="7"/>
    </i>
    <i r="1">
      <x v="1"/>
    </i>
    <i r="2">
      <x v="1"/>
    </i>
    <i r="3">
      <x/>
    </i>
    <i r="1">
      <x v="3"/>
    </i>
    <i r="2">
      <x v="1"/>
    </i>
    <i r="3">
      <x v="1"/>
    </i>
    <i r="1">
      <x v="10"/>
    </i>
    <i r="2">
      <x v="1"/>
    </i>
    <i r="3">
      <x v="1"/>
    </i>
    <i r="1">
      <x v="11"/>
    </i>
    <i r="2">
      <x v="1"/>
    </i>
    <i r="3">
      <x/>
    </i>
    <i r="1">
      <x v="12"/>
    </i>
    <i r="2">
      <x v="1"/>
    </i>
    <i r="3">
      <x v="1"/>
    </i>
    <i r="1">
      <x v="14"/>
    </i>
    <i r="2">
      <x v="1"/>
    </i>
    <i r="3">
      <x v="1"/>
    </i>
    <i r="3">
      <x v="5"/>
    </i>
    <i t="grand">
      <x/>
    </i>
  </rowItems>
  <colItems count="1">
    <i/>
  </colItems>
  <pageFields count="1">
    <pageField fld="6" hier="-1"/>
  </pageFields>
  <dataFields count="1">
    <dataField name=" CODIFICADO INICIAL" fld="14" baseField="0" baseItem="0" numFmtId="43"/>
  </dataFields>
  <formats count="3">
    <format dxfId="150">
      <pivotArea dataOnly="0" outline="0" axis="axisValues" fieldPosition="0"/>
    </format>
    <format dxfId="149">
      <pivotArea dataOnly="0" outline="0" axis="axisValues" fieldPosition="0"/>
    </format>
    <format dxfId="1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P133"/>
  <sheetViews>
    <sheetView showGridLines="0" topLeftCell="D106" zoomScaleNormal="100" zoomScaleSheetLayoutView="70" workbookViewId="0">
      <selection activeCell="D94" sqref="D94:D131"/>
    </sheetView>
  </sheetViews>
  <sheetFormatPr baseColWidth="10" defaultColWidth="11.453125" defaultRowHeight="13" x14ac:dyDescent="0.3"/>
  <cols>
    <col min="1" max="1" width="15" style="40" customWidth="1"/>
    <col min="2" max="2" width="15.453125" style="40" customWidth="1"/>
    <col min="3" max="3" width="15.7265625" style="40" customWidth="1"/>
    <col min="4" max="5" width="17.1796875" style="40" customWidth="1"/>
    <col min="6" max="6" width="19.453125" style="40" customWidth="1"/>
    <col min="7" max="7" width="37" style="40" customWidth="1"/>
    <col min="8" max="8" width="5.453125" style="40" bestFit="1" customWidth="1"/>
    <col min="9" max="9" width="28" style="62" customWidth="1"/>
    <col min="10" max="10" width="10.453125" style="40" bestFit="1" customWidth="1"/>
    <col min="11" max="11" width="10.7265625" style="40" bestFit="1" customWidth="1"/>
    <col min="12" max="12" width="50.7265625" style="56" hidden="1" customWidth="1"/>
    <col min="13" max="13" width="7.7265625" style="44" bestFit="1" customWidth="1"/>
    <col min="14" max="14" width="16.453125" style="54" bestFit="1" customWidth="1"/>
    <col min="15" max="15" width="20.1796875" style="54" bestFit="1" customWidth="1"/>
    <col min="16" max="16" width="19.1796875" style="54" customWidth="1"/>
    <col min="17" max="16384" width="11.453125" style="40"/>
  </cols>
  <sheetData>
    <row r="1" spans="1:16" ht="26.25" hidden="1" customHeight="1" x14ac:dyDescent="0.4">
      <c r="A1" s="80" t="s">
        <v>18</v>
      </c>
      <c r="B1" s="80"/>
      <c r="C1" s="80"/>
      <c r="D1" s="80"/>
      <c r="E1" s="80"/>
      <c r="F1" s="80"/>
      <c r="G1" s="80"/>
      <c r="H1" s="80"/>
      <c r="I1" s="80"/>
      <c r="J1" s="80"/>
      <c r="K1" s="80"/>
      <c r="L1" s="80"/>
      <c r="M1" s="80"/>
      <c r="N1" s="80"/>
      <c r="O1" s="80"/>
      <c r="P1" s="80"/>
    </row>
    <row r="2" spans="1:16" ht="26.25" hidden="1" customHeight="1" x14ac:dyDescent="0.3">
      <c r="D2" s="84"/>
      <c r="E2" s="84"/>
      <c r="F2" s="84"/>
      <c r="G2" s="84"/>
      <c r="H2" s="84"/>
      <c r="I2" s="84"/>
      <c r="J2" s="84"/>
      <c r="K2" s="84"/>
      <c r="L2" s="84"/>
      <c r="M2" s="84"/>
      <c r="N2" s="84"/>
      <c r="O2" s="84"/>
      <c r="P2" s="84"/>
    </row>
    <row r="3" spans="1:16" ht="26.25" hidden="1" customHeight="1" x14ac:dyDescent="0.3">
      <c r="A3" s="55" t="s">
        <v>1</v>
      </c>
      <c r="B3" s="85" t="s">
        <v>518</v>
      </c>
      <c r="C3" s="85"/>
      <c r="D3" s="85"/>
      <c r="E3" s="85"/>
      <c r="F3" s="85"/>
      <c r="G3" s="42"/>
      <c r="J3" s="43"/>
      <c r="K3" s="43"/>
      <c r="L3" s="55"/>
      <c r="M3" s="41"/>
      <c r="N3" s="43"/>
      <c r="O3" s="43"/>
      <c r="P3" s="43"/>
    </row>
    <row r="4" spans="1:16" ht="26.25" hidden="1" customHeight="1" x14ac:dyDescent="0.3">
      <c r="A4" s="56"/>
      <c r="B4" s="45"/>
      <c r="C4" s="45"/>
      <c r="D4" s="45"/>
      <c r="E4" s="45"/>
      <c r="F4" s="45"/>
      <c r="N4" s="40"/>
      <c r="O4" s="40"/>
      <c r="P4" s="40"/>
    </row>
    <row r="5" spans="1:16" ht="26.25" hidden="1" customHeight="1" x14ac:dyDescent="0.3">
      <c r="A5" s="55" t="s">
        <v>2</v>
      </c>
      <c r="B5" s="85" t="s">
        <v>519</v>
      </c>
      <c r="C5" s="85"/>
      <c r="D5" s="85"/>
      <c r="E5" s="85"/>
      <c r="F5" s="85"/>
      <c r="G5" s="42"/>
      <c r="N5" s="40"/>
      <c r="O5" s="40"/>
      <c r="P5" s="40"/>
    </row>
    <row r="6" spans="1:16" ht="28.5" customHeight="1" x14ac:dyDescent="0.3">
      <c r="N6" s="40"/>
      <c r="O6" s="40"/>
      <c r="P6" s="40"/>
    </row>
    <row r="7" spans="1:16" x14ac:dyDescent="0.3">
      <c r="A7" s="82" t="s">
        <v>13</v>
      </c>
      <c r="B7" s="82" t="s">
        <v>14</v>
      </c>
      <c r="C7" s="82" t="s">
        <v>15</v>
      </c>
      <c r="D7" s="83" t="s">
        <v>0</v>
      </c>
      <c r="E7" s="83" t="s">
        <v>3</v>
      </c>
      <c r="F7" s="83" t="s">
        <v>4</v>
      </c>
      <c r="G7" s="83" t="s">
        <v>16</v>
      </c>
      <c r="H7" s="83" t="s">
        <v>17</v>
      </c>
      <c r="I7" s="83" t="s">
        <v>5</v>
      </c>
      <c r="J7" s="83" t="s">
        <v>6</v>
      </c>
      <c r="K7" s="83" t="s">
        <v>7</v>
      </c>
      <c r="L7" s="86" t="s">
        <v>522</v>
      </c>
      <c r="M7" s="83" t="s">
        <v>8</v>
      </c>
      <c r="N7" s="81" t="s">
        <v>9</v>
      </c>
      <c r="O7" s="81"/>
      <c r="P7" s="81"/>
    </row>
    <row r="8" spans="1:16" x14ac:dyDescent="0.3">
      <c r="A8" s="82"/>
      <c r="B8" s="82"/>
      <c r="C8" s="82"/>
      <c r="D8" s="83"/>
      <c r="E8" s="83"/>
      <c r="F8" s="83"/>
      <c r="G8" s="83"/>
      <c r="H8" s="83"/>
      <c r="I8" s="83"/>
      <c r="J8" s="83"/>
      <c r="K8" s="83"/>
      <c r="L8" s="86"/>
      <c r="M8" s="83"/>
      <c r="N8" s="46" t="s">
        <v>10</v>
      </c>
      <c r="O8" s="61" t="s">
        <v>11</v>
      </c>
      <c r="P8" s="59" t="s">
        <v>12</v>
      </c>
    </row>
    <row r="9" spans="1:16" x14ac:dyDescent="0.3">
      <c r="A9" s="82"/>
      <c r="B9" s="82"/>
      <c r="C9" s="82"/>
      <c r="D9" s="83"/>
      <c r="E9" s="83"/>
      <c r="F9" s="83"/>
      <c r="G9" s="83"/>
      <c r="H9" s="83"/>
      <c r="I9" s="83"/>
      <c r="J9" s="83"/>
      <c r="K9" s="83"/>
      <c r="L9" s="86"/>
      <c r="M9" s="83"/>
      <c r="N9" s="46" t="s">
        <v>19</v>
      </c>
      <c r="O9" s="61" t="s">
        <v>19</v>
      </c>
      <c r="P9" s="59" t="s">
        <v>19</v>
      </c>
    </row>
    <row r="10" spans="1:16" x14ac:dyDescent="0.3">
      <c r="A10" s="78" t="s">
        <v>613</v>
      </c>
      <c r="B10" s="72"/>
      <c r="C10" s="72"/>
      <c r="D10" s="78" t="s">
        <v>182</v>
      </c>
      <c r="E10" s="78" t="s">
        <v>191</v>
      </c>
      <c r="F10" s="78" t="s">
        <v>520</v>
      </c>
      <c r="G10" s="78" t="s">
        <v>198</v>
      </c>
      <c r="H10" s="57" t="s">
        <v>521</v>
      </c>
      <c r="I10" s="77" t="s">
        <v>199</v>
      </c>
      <c r="J10" s="47">
        <v>44564</v>
      </c>
      <c r="K10" s="47">
        <v>44925</v>
      </c>
      <c r="L10" s="67" t="s">
        <v>464</v>
      </c>
      <c r="M10" s="58" t="str">
        <f>MID(L10,1,6)</f>
        <v>530105</v>
      </c>
      <c r="N10" s="48"/>
      <c r="O10" s="48"/>
      <c r="P10" s="48">
        <v>20640</v>
      </c>
    </row>
    <row r="11" spans="1:16" ht="26" x14ac:dyDescent="0.3">
      <c r="A11" s="78"/>
      <c r="B11" s="73"/>
      <c r="C11" s="73"/>
      <c r="D11" s="78"/>
      <c r="E11" s="78"/>
      <c r="F11" s="78"/>
      <c r="G11" s="78"/>
      <c r="H11" s="57" t="s">
        <v>521</v>
      </c>
      <c r="I11" s="77"/>
      <c r="J11" s="47">
        <v>44564</v>
      </c>
      <c r="K11" s="47">
        <v>44925</v>
      </c>
      <c r="L11" s="60" t="s">
        <v>378</v>
      </c>
      <c r="M11" s="58" t="str">
        <f t="shared" ref="M11:M17" si="0">MID(L11,1,6)</f>
        <v>530404</v>
      </c>
      <c r="N11" s="48"/>
      <c r="O11" s="48"/>
      <c r="P11" s="48">
        <v>8000</v>
      </c>
    </row>
    <row r="12" spans="1:16" ht="39" x14ac:dyDescent="0.3">
      <c r="A12" s="78"/>
      <c r="B12" s="73"/>
      <c r="C12" s="73"/>
      <c r="D12" s="78"/>
      <c r="E12" s="78"/>
      <c r="F12" s="78"/>
      <c r="G12" s="78"/>
      <c r="H12" s="57" t="s">
        <v>521</v>
      </c>
      <c r="I12" s="77"/>
      <c r="J12" s="47">
        <v>44564</v>
      </c>
      <c r="K12" s="47">
        <v>44925</v>
      </c>
      <c r="L12" s="60" t="s">
        <v>396</v>
      </c>
      <c r="M12" s="58" t="str">
        <f t="shared" si="0"/>
        <v>530420</v>
      </c>
      <c r="N12" s="48"/>
      <c r="O12" s="48"/>
      <c r="P12" s="48">
        <v>4717.8600000000006</v>
      </c>
    </row>
    <row r="13" spans="1:16" ht="26" x14ac:dyDescent="0.3">
      <c r="A13" s="78"/>
      <c r="B13" s="73"/>
      <c r="C13" s="73"/>
      <c r="D13" s="78"/>
      <c r="E13" s="78"/>
      <c r="F13" s="78"/>
      <c r="G13" s="78"/>
      <c r="H13" s="57" t="s">
        <v>521</v>
      </c>
      <c r="I13" s="77"/>
      <c r="J13" s="47">
        <v>44564</v>
      </c>
      <c r="K13" s="47">
        <v>44925</v>
      </c>
      <c r="L13" s="60" t="s">
        <v>373</v>
      </c>
      <c r="M13" s="58" t="str">
        <f t="shared" si="0"/>
        <v>530702</v>
      </c>
      <c r="N13" s="48"/>
      <c r="O13" s="48"/>
      <c r="P13" s="48">
        <v>469000</v>
      </c>
    </row>
    <row r="14" spans="1:16" ht="26" x14ac:dyDescent="0.3">
      <c r="A14" s="78"/>
      <c r="B14" s="73"/>
      <c r="C14" s="73"/>
      <c r="D14" s="78"/>
      <c r="E14" s="78"/>
      <c r="F14" s="78"/>
      <c r="G14" s="78"/>
      <c r="H14" s="57" t="s">
        <v>521</v>
      </c>
      <c r="I14" s="77"/>
      <c r="J14" s="47">
        <v>44564</v>
      </c>
      <c r="K14" s="47">
        <v>44925</v>
      </c>
      <c r="L14" s="60" t="s">
        <v>377</v>
      </c>
      <c r="M14" s="58" t="str">
        <f t="shared" si="0"/>
        <v>530704</v>
      </c>
      <c r="N14" s="48"/>
      <c r="O14" s="48"/>
      <c r="P14" s="48">
        <v>26409.63</v>
      </c>
    </row>
    <row r="15" spans="1:16" x14ac:dyDescent="0.3">
      <c r="A15" s="78"/>
      <c r="B15" s="73"/>
      <c r="C15" s="73"/>
      <c r="D15" s="78"/>
      <c r="E15" s="78"/>
      <c r="F15" s="78"/>
      <c r="G15" s="78"/>
      <c r="H15" s="57" t="s">
        <v>521</v>
      </c>
      <c r="I15" s="77"/>
      <c r="J15" s="47">
        <v>44564</v>
      </c>
      <c r="K15" s="47">
        <v>44925</v>
      </c>
      <c r="L15" s="60" t="s">
        <v>371</v>
      </c>
      <c r="M15" s="58" t="str">
        <f t="shared" si="0"/>
        <v>530813</v>
      </c>
      <c r="N15" s="48"/>
      <c r="O15" s="48"/>
      <c r="P15" s="48">
        <v>17604.32</v>
      </c>
    </row>
    <row r="16" spans="1:16" x14ac:dyDescent="0.3">
      <c r="A16" s="78"/>
      <c r="B16" s="73"/>
      <c r="C16" s="73"/>
      <c r="D16" s="78"/>
      <c r="E16" s="78"/>
      <c r="F16" s="78"/>
      <c r="G16" s="78"/>
      <c r="H16" s="57" t="s">
        <v>521</v>
      </c>
      <c r="I16" s="77"/>
      <c r="J16" s="47">
        <v>44564</v>
      </c>
      <c r="K16" s="47">
        <v>44925</v>
      </c>
      <c r="L16" s="60" t="s">
        <v>204</v>
      </c>
      <c r="M16" s="58" t="str">
        <f t="shared" si="0"/>
        <v>531407</v>
      </c>
      <c r="N16" s="48"/>
      <c r="O16" s="48"/>
      <c r="P16" s="48">
        <v>248600</v>
      </c>
    </row>
    <row r="17" spans="1:16" x14ac:dyDescent="0.3">
      <c r="A17" s="78"/>
      <c r="B17" s="73"/>
      <c r="C17" s="73"/>
      <c r="D17" s="78"/>
      <c r="E17" s="78"/>
      <c r="F17" s="78"/>
      <c r="G17" s="78"/>
      <c r="H17" s="57" t="s">
        <v>521</v>
      </c>
      <c r="I17" s="77"/>
      <c r="J17" s="47">
        <v>44564</v>
      </c>
      <c r="K17" s="47">
        <v>44925</v>
      </c>
      <c r="L17" s="60" t="s">
        <v>202</v>
      </c>
      <c r="M17" s="58" t="str">
        <f t="shared" si="0"/>
        <v>840107</v>
      </c>
      <c r="N17" s="48"/>
      <c r="O17" s="48"/>
      <c r="P17" s="48">
        <v>150000</v>
      </c>
    </row>
    <row r="18" spans="1:16" x14ac:dyDescent="0.3">
      <c r="A18" s="78"/>
      <c r="B18" s="73"/>
      <c r="C18" s="73"/>
      <c r="D18" s="78"/>
      <c r="E18" s="78"/>
      <c r="F18" s="78"/>
      <c r="G18" s="78"/>
      <c r="H18" s="76" t="s">
        <v>523</v>
      </c>
      <c r="I18" s="76"/>
      <c r="J18" s="76"/>
      <c r="K18" s="76"/>
      <c r="L18" s="76"/>
      <c r="M18" s="76"/>
      <c r="N18" s="49">
        <f>SUM(N10:N17)</f>
        <v>0</v>
      </c>
      <c r="O18" s="49">
        <f>SUM(O10:O17)</f>
        <v>0</v>
      </c>
      <c r="P18" s="49">
        <f>SUM(P10:P17)</f>
        <v>944971.80999999994</v>
      </c>
    </row>
    <row r="19" spans="1:16" x14ac:dyDescent="0.3">
      <c r="A19" s="78"/>
      <c r="B19" s="73"/>
      <c r="C19" s="73"/>
      <c r="D19" s="78"/>
      <c r="E19" s="78"/>
      <c r="F19" s="78"/>
      <c r="G19" s="79" t="s">
        <v>524</v>
      </c>
      <c r="H19" s="79"/>
      <c r="I19" s="79"/>
      <c r="J19" s="79"/>
      <c r="K19" s="79"/>
      <c r="L19" s="79"/>
      <c r="M19" s="79"/>
      <c r="N19" s="50">
        <f>N18</f>
        <v>0</v>
      </c>
      <c r="O19" s="50">
        <f t="shared" ref="O19:P19" si="1">O18</f>
        <v>0</v>
      </c>
      <c r="P19" s="50">
        <f t="shared" si="1"/>
        <v>944971.80999999994</v>
      </c>
    </row>
    <row r="20" spans="1:16" ht="26" x14ac:dyDescent="0.3">
      <c r="A20" s="78"/>
      <c r="B20" s="73"/>
      <c r="C20" s="73"/>
      <c r="D20" s="78"/>
      <c r="E20" s="78"/>
      <c r="F20" s="78"/>
      <c r="G20" s="78" t="s">
        <v>192</v>
      </c>
      <c r="H20" s="57" t="s">
        <v>521</v>
      </c>
      <c r="I20" s="77" t="s">
        <v>193</v>
      </c>
      <c r="J20" s="47">
        <v>44564</v>
      </c>
      <c r="K20" s="47">
        <v>44925</v>
      </c>
      <c r="L20" s="60" t="s">
        <v>357</v>
      </c>
      <c r="M20" s="58" t="str">
        <f t="shared" ref="M20:M46" si="2">MID(L20,1,6)</f>
        <v>530204</v>
      </c>
      <c r="N20" s="48"/>
      <c r="O20" s="48"/>
      <c r="P20" s="48">
        <v>300000</v>
      </c>
    </row>
    <row r="21" spans="1:16" ht="26" x14ac:dyDescent="0.3">
      <c r="A21" s="78"/>
      <c r="B21" s="73"/>
      <c r="C21" s="73"/>
      <c r="D21" s="78"/>
      <c r="E21" s="78"/>
      <c r="F21" s="78"/>
      <c r="G21" s="78"/>
      <c r="H21" s="57" t="s">
        <v>521</v>
      </c>
      <c r="I21" s="77"/>
      <c r="J21" s="47">
        <v>44564</v>
      </c>
      <c r="K21" s="47">
        <v>44925</v>
      </c>
      <c r="L21" s="60" t="s">
        <v>195</v>
      </c>
      <c r="M21" s="58" t="str">
        <f t="shared" si="2"/>
        <v>530241</v>
      </c>
      <c r="N21" s="48"/>
      <c r="O21" s="48"/>
      <c r="P21" s="48">
        <v>8208</v>
      </c>
    </row>
    <row r="22" spans="1:16" x14ac:dyDescent="0.3">
      <c r="A22" s="78"/>
      <c r="B22" s="73"/>
      <c r="C22" s="73"/>
      <c r="D22" s="78"/>
      <c r="E22" s="78"/>
      <c r="F22" s="78"/>
      <c r="G22" s="78"/>
      <c r="H22" s="76" t="s">
        <v>525</v>
      </c>
      <c r="I22" s="76"/>
      <c r="J22" s="76"/>
      <c r="K22" s="76"/>
      <c r="L22" s="76"/>
      <c r="M22" s="76"/>
      <c r="N22" s="49">
        <f>SUM(N20:N21)</f>
        <v>0</v>
      </c>
      <c r="O22" s="49">
        <f t="shared" ref="O22:P22" si="3">SUM(O20:O21)</f>
        <v>0</v>
      </c>
      <c r="P22" s="49">
        <f t="shared" si="3"/>
        <v>308208</v>
      </c>
    </row>
    <row r="23" spans="1:16" x14ac:dyDescent="0.3">
      <c r="A23" s="78"/>
      <c r="B23" s="73"/>
      <c r="C23" s="73"/>
      <c r="D23" s="78"/>
      <c r="E23" s="78"/>
      <c r="F23" s="78"/>
      <c r="G23" s="78"/>
      <c r="H23" s="57" t="s">
        <v>521</v>
      </c>
      <c r="I23" s="77" t="s">
        <v>217</v>
      </c>
      <c r="J23" s="47">
        <v>44564</v>
      </c>
      <c r="K23" s="47">
        <v>44925</v>
      </c>
      <c r="L23" s="60" t="s">
        <v>462</v>
      </c>
      <c r="M23" s="58" t="str">
        <f t="shared" si="2"/>
        <v>530101</v>
      </c>
      <c r="N23" s="48"/>
      <c r="O23" s="48"/>
      <c r="P23" s="48">
        <v>65000</v>
      </c>
    </row>
    <row r="24" spans="1:16" x14ac:dyDescent="0.3">
      <c r="A24" s="78"/>
      <c r="B24" s="73"/>
      <c r="C24" s="73"/>
      <c r="D24" s="78"/>
      <c r="E24" s="78"/>
      <c r="F24" s="78"/>
      <c r="G24" s="78"/>
      <c r="H24" s="57" t="s">
        <v>521</v>
      </c>
      <c r="I24" s="77"/>
      <c r="J24" s="47">
        <v>44564</v>
      </c>
      <c r="K24" s="47">
        <v>44925</v>
      </c>
      <c r="L24" s="60" t="s">
        <v>529</v>
      </c>
      <c r="M24" s="58" t="str">
        <f t="shared" si="2"/>
        <v>530104</v>
      </c>
      <c r="N24" s="48"/>
      <c r="O24" s="48"/>
      <c r="P24" s="48">
        <v>540000</v>
      </c>
    </row>
    <row r="25" spans="1:16" x14ac:dyDescent="0.3">
      <c r="A25" s="78"/>
      <c r="B25" s="73"/>
      <c r="C25" s="73"/>
      <c r="D25" s="78"/>
      <c r="E25" s="78"/>
      <c r="F25" s="78"/>
      <c r="G25" s="78"/>
      <c r="H25" s="57" t="s">
        <v>521</v>
      </c>
      <c r="I25" s="77"/>
      <c r="J25" s="47">
        <v>44564</v>
      </c>
      <c r="K25" s="47">
        <v>44925</v>
      </c>
      <c r="L25" s="60" t="s">
        <v>464</v>
      </c>
      <c r="M25" s="58" t="str">
        <f t="shared" si="2"/>
        <v>530105</v>
      </c>
      <c r="N25" s="48"/>
      <c r="O25" s="48"/>
      <c r="P25" s="48">
        <v>13200</v>
      </c>
    </row>
    <row r="26" spans="1:16" ht="26" x14ac:dyDescent="0.3">
      <c r="A26" s="78"/>
      <c r="B26" s="73"/>
      <c r="C26" s="73"/>
      <c r="D26" s="78"/>
      <c r="E26" s="78"/>
      <c r="F26" s="78"/>
      <c r="G26" s="78"/>
      <c r="H26" s="57" t="s">
        <v>521</v>
      </c>
      <c r="I26" s="77"/>
      <c r="J26" s="47">
        <v>44564</v>
      </c>
      <c r="K26" s="47">
        <v>44925</v>
      </c>
      <c r="L26" s="60" t="s">
        <v>357</v>
      </c>
      <c r="M26" s="58" t="str">
        <f t="shared" si="2"/>
        <v>530204</v>
      </c>
      <c r="N26" s="48"/>
      <c r="O26" s="48"/>
      <c r="P26" s="48">
        <v>25000</v>
      </c>
    </row>
    <row r="27" spans="1:16" ht="52" x14ac:dyDescent="0.3">
      <c r="A27" s="78"/>
      <c r="B27" s="73"/>
      <c r="C27" s="73"/>
      <c r="D27" s="78"/>
      <c r="E27" s="78"/>
      <c r="F27" s="78"/>
      <c r="G27" s="78"/>
      <c r="H27" s="57" t="s">
        <v>521</v>
      </c>
      <c r="I27" s="77"/>
      <c r="J27" s="47">
        <v>44564</v>
      </c>
      <c r="K27" s="47">
        <v>44925</v>
      </c>
      <c r="L27" s="60" t="s">
        <v>187</v>
      </c>
      <c r="M27" s="58" t="str">
        <f t="shared" si="2"/>
        <v>530209</v>
      </c>
      <c r="N27" s="48"/>
      <c r="O27" s="48"/>
      <c r="P27" s="48">
        <v>24549.39</v>
      </c>
    </row>
    <row r="28" spans="1:16" ht="26" x14ac:dyDescent="0.3">
      <c r="A28" s="78"/>
      <c r="B28" s="73"/>
      <c r="C28" s="73"/>
      <c r="D28" s="78"/>
      <c r="E28" s="78"/>
      <c r="F28" s="78"/>
      <c r="G28" s="78"/>
      <c r="H28" s="57" t="s">
        <v>521</v>
      </c>
      <c r="I28" s="77"/>
      <c r="J28" s="47">
        <v>44564</v>
      </c>
      <c r="K28" s="47">
        <v>44925</v>
      </c>
      <c r="L28" s="60" t="s">
        <v>378</v>
      </c>
      <c r="M28" s="58" t="str">
        <f t="shared" si="2"/>
        <v>530404</v>
      </c>
      <c r="N28" s="48"/>
      <c r="O28" s="48"/>
      <c r="P28" s="48">
        <v>15000</v>
      </c>
    </row>
    <row r="29" spans="1:16" x14ac:dyDescent="0.3">
      <c r="A29" s="78"/>
      <c r="B29" s="73"/>
      <c r="C29" s="73"/>
      <c r="D29" s="78"/>
      <c r="E29" s="78"/>
      <c r="F29" s="78"/>
      <c r="G29" s="78"/>
      <c r="H29" s="57" t="s">
        <v>521</v>
      </c>
      <c r="I29" s="77"/>
      <c r="J29" s="47">
        <v>44564</v>
      </c>
      <c r="K29" s="47">
        <v>44925</v>
      </c>
      <c r="L29" s="60" t="s">
        <v>500</v>
      </c>
      <c r="M29" s="58" t="str">
        <f t="shared" si="2"/>
        <v>530602</v>
      </c>
      <c r="N29" s="48"/>
      <c r="O29" s="48"/>
      <c r="P29" s="48">
        <v>96500</v>
      </c>
    </row>
    <row r="30" spans="1:16" x14ac:dyDescent="0.3">
      <c r="A30" s="78"/>
      <c r="B30" s="73"/>
      <c r="C30" s="73"/>
      <c r="D30" s="78"/>
      <c r="E30" s="78"/>
      <c r="F30" s="78"/>
      <c r="G30" s="78"/>
      <c r="H30" s="57" t="s">
        <v>521</v>
      </c>
      <c r="I30" s="77"/>
      <c r="J30" s="47">
        <v>44564</v>
      </c>
      <c r="K30" s="47">
        <v>44925</v>
      </c>
      <c r="L30" s="60" t="s">
        <v>469</v>
      </c>
      <c r="M30" s="58" t="str">
        <f t="shared" si="2"/>
        <v>530803</v>
      </c>
      <c r="N30" s="48"/>
      <c r="O30" s="48"/>
      <c r="P30" s="48">
        <v>6600</v>
      </c>
    </row>
    <row r="31" spans="1:16" x14ac:dyDescent="0.3">
      <c r="A31" s="78"/>
      <c r="B31" s="73"/>
      <c r="C31" s="73"/>
      <c r="D31" s="78"/>
      <c r="E31" s="78"/>
      <c r="F31" s="78"/>
      <c r="G31" s="78"/>
      <c r="H31" s="57" t="s">
        <v>521</v>
      </c>
      <c r="I31" s="77"/>
      <c r="J31" s="47">
        <v>44564</v>
      </c>
      <c r="K31" s="47">
        <v>44925</v>
      </c>
      <c r="L31" s="60" t="s">
        <v>471</v>
      </c>
      <c r="M31" s="58" t="str">
        <f t="shared" si="2"/>
        <v>530804</v>
      </c>
      <c r="N31" s="48"/>
      <c r="O31" s="48"/>
      <c r="P31" s="48">
        <v>85979.425228571432</v>
      </c>
    </row>
    <row r="32" spans="1:16" ht="26" x14ac:dyDescent="0.3">
      <c r="A32" s="78"/>
      <c r="B32" s="73"/>
      <c r="C32" s="73"/>
      <c r="D32" s="78"/>
      <c r="E32" s="78"/>
      <c r="F32" s="78"/>
      <c r="G32" s="78"/>
      <c r="H32" s="57" t="s">
        <v>521</v>
      </c>
      <c r="I32" s="77"/>
      <c r="J32" s="47">
        <v>44564</v>
      </c>
      <c r="K32" s="47">
        <v>44925</v>
      </c>
      <c r="L32" s="60" t="s">
        <v>477</v>
      </c>
      <c r="M32" s="58" t="str">
        <f t="shared" si="2"/>
        <v>570102</v>
      </c>
      <c r="N32" s="48"/>
      <c r="O32" s="48"/>
      <c r="P32" s="48">
        <v>81500</v>
      </c>
    </row>
    <row r="33" spans="1:16" x14ac:dyDescent="0.3">
      <c r="A33" s="78"/>
      <c r="B33" s="73"/>
      <c r="C33" s="73"/>
      <c r="D33" s="78"/>
      <c r="E33" s="78"/>
      <c r="F33" s="78"/>
      <c r="G33" s="78"/>
      <c r="H33" s="57" t="s">
        <v>521</v>
      </c>
      <c r="I33" s="77"/>
      <c r="J33" s="47">
        <v>44564</v>
      </c>
      <c r="K33" s="47">
        <v>44925</v>
      </c>
      <c r="L33" s="60" t="s">
        <v>228</v>
      </c>
      <c r="M33" s="58" t="str">
        <f t="shared" si="2"/>
        <v>570201</v>
      </c>
      <c r="N33" s="48"/>
      <c r="O33" s="48"/>
      <c r="P33" s="48">
        <v>524898</v>
      </c>
    </row>
    <row r="34" spans="1:16" ht="26" x14ac:dyDescent="0.3">
      <c r="A34" s="78"/>
      <c r="B34" s="73"/>
      <c r="C34" s="73"/>
      <c r="D34" s="78"/>
      <c r="E34" s="78"/>
      <c r="F34" s="78"/>
      <c r="G34" s="78"/>
      <c r="H34" s="57" t="s">
        <v>521</v>
      </c>
      <c r="I34" s="77"/>
      <c r="J34" s="47">
        <v>44564</v>
      </c>
      <c r="K34" s="47">
        <v>44925</v>
      </c>
      <c r="L34" s="60" t="s">
        <v>366</v>
      </c>
      <c r="M34" s="58" t="str">
        <f t="shared" si="2"/>
        <v>570206</v>
      </c>
      <c r="N34" s="48"/>
      <c r="O34" s="48"/>
      <c r="P34" s="48">
        <v>24000</v>
      </c>
    </row>
    <row r="35" spans="1:16" x14ac:dyDescent="0.3">
      <c r="A35" s="78"/>
      <c r="B35" s="73"/>
      <c r="C35" s="73"/>
      <c r="D35" s="78"/>
      <c r="E35" s="78"/>
      <c r="F35" s="78"/>
      <c r="G35" s="78"/>
      <c r="H35" s="57" t="s">
        <v>521</v>
      </c>
      <c r="I35" s="77"/>
      <c r="J35" s="47">
        <v>44564</v>
      </c>
      <c r="K35" s="47">
        <v>44925</v>
      </c>
      <c r="L35" s="60" t="s">
        <v>202</v>
      </c>
      <c r="M35" s="58" t="str">
        <f t="shared" si="2"/>
        <v>840107</v>
      </c>
      <c r="N35" s="48"/>
      <c r="O35" s="48"/>
      <c r="P35" s="48">
        <v>800</v>
      </c>
    </row>
    <row r="36" spans="1:16" x14ac:dyDescent="0.3">
      <c r="A36" s="78"/>
      <c r="B36" s="73"/>
      <c r="C36" s="73"/>
      <c r="D36" s="78"/>
      <c r="E36" s="78"/>
      <c r="F36" s="78"/>
      <c r="G36" s="78"/>
      <c r="H36" s="76" t="s">
        <v>538</v>
      </c>
      <c r="I36" s="76"/>
      <c r="J36" s="76"/>
      <c r="K36" s="76"/>
      <c r="L36" s="76"/>
      <c r="M36" s="76"/>
      <c r="N36" s="49">
        <f>SUM(N23:N35)</f>
        <v>0</v>
      </c>
      <c r="O36" s="49">
        <f t="shared" ref="O36:P36" si="4">SUM(O23:O35)</f>
        <v>0</v>
      </c>
      <c r="P36" s="49">
        <f t="shared" si="4"/>
        <v>1503026.8152285714</v>
      </c>
    </row>
    <row r="37" spans="1:16" x14ac:dyDescent="0.3">
      <c r="A37" s="78"/>
      <c r="B37" s="73"/>
      <c r="C37" s="73"/>
      <c r="D37" s="78"/>
      <c r="E37" s="78"/>
      <c r="F37" s="78"/>
      <c r="G37" s="78"/>
      <c r="H37" s="57" t="s">
        <v>521</v>
      </c>
      <c r="I37" s="77" t="s">
        <v>479</v>
      </c>
      <c r="J37" s="47">
        <v>44564</v>
      </c>
      <c r="K37" s="47">
        <v>44925</v>
      </c>
      <c r="L37" s="60" t="s">
        <v>498</v>
      </c>
      <c r="M37" s="58" t="str">
        <f t="shared" si="2"/>
        <v>530405</v>
      </c>
      <c r="N37" s="48"/>
      <c r="O37" s="48"/>
      <c r="P37" s="48">
        <v>960</v>
      </c>
    </row>
    <row r="38" spans="1:16" x14ac:dyDescent="0.3">
      <c r="A38" s="78"/>
      <c r="B38" s="73"/>
      <c r="C38" s="73"/>
      <c r="D38" s="78"/>
      <c r="E38" s="78"/>
      <c r="F38" s="78"/>
      <c r="G38" s="78"/>
      <c r="H38" s="57" t="s">
        <v>521</v>
      </c>
      <c r="I38" s="77"/>
      <c r="J38" s="47">
        <v>44564</v>
      </c>
      <c r="K38" s="47">
        <v>44925</v>
      </c>
      <c r="L38" s="60" t="s">
        <v>500</v>
      </c>
      <c r="M38" s="58" t="str">
        <f t="shared" si="2"/>
        <v>530602</v>
      </c>
      <c r="N38" s="48"/>
      <c r="O38" s="48"/>
      <c r="P38" s="48">
        <v>44800</v>
      </c>
    </row>
    <row r="39" spans="1:16" x14ac:dyDescent="0.3">
      <c r="A39" s="78"/>
      <c r="B39" s="73"/>
      <c r="C39" s="73"/>
      <c r="D39" s="78"/>
      <c r="E39" s="78"/>
      <c r="F39" s="78"/>
      <c r="G39" s="78"/>
      <c r="H39" s="57" t="s">
        <v>521</v>
      </c>
      <c r="I39" s="77"/>
      <c r="J39" s="47">
        <v>44564</v>
      </c>
      <c r="K39" s="47">
        <v>44925</v>
      </c>
      <c r="L39" s="60" t="s">
        <v>442</v>
      </c>
      <c r="M39" s="58" t="str">
        <f t="shared" si="2"/>
        <v>530801</v>
      </c>
      <c r="N39" s="48"/>
      <c r="O39" s="48"/>
      <c r="P39" s="48">
        <v>780</v>
      </c>
    </row>
    <row r="40" spans="1:16" x14ac:dyDescent="0.3">
      <c r="A40" s="78"/>
      <c r="B40" s="73"/>
      <c r="C40" s="73"/>
      <c r="D40" s="78"/>
      <c r="E40" s="78"/>
      <c r="F40" s="78"/>
      <c r="G40" s="78"/>
      <c r="H40" s="57" t="s">
        <v>521</v>
      </c>
      <c r="I40" s="77"/>
      <c r="J40" s="47">
        <v>44564</v>
      </c>
      <c r="K40" s="47">
        <v>44925</v>
      </c>
      <c r="L40" s="60" t="s">
        <v>469</v>
      </c>
      <c r="M40" s="58" t="str">
        <f t="shared" si="2"/>
        <v>530803</v>
      </c>
      <c r="N40" s="48"/>
      <c r="O40" s="48"/>
      <c r="P40" s="48">
        <v>40</v>
      </c>
    </row>
    <row r="41" spans="1:16" ht="39" x14ac:dyDescent="0.3">
      <c r="A41" s="78"/>
      <c r="B41" s="73"/>
      <c r="C41" s="73"/>
      <c r="D41" s="78"/>
      <c r="E41" s="78"/>
      <c r="F41" s="78"/>
      <c r="G41" s="78"/>
      <c r="H41" s="57" t="s">
        <v>521</v>
      </c>
      <c r="I41" s="77"/>
      <c r="J41" s="47">
        <v>44564</v>
      </c>
      <c r="K41" s="47">
        <v>44925</v>
      </c>
      <c r="L41" s="60" t="s">
        <v>457</v>
      </c>
      <c r="M41" s="58" t="str">
        <f t="shared" si="2"/>
        <v>530811</v>
      </c>
      <c r="N41" s="48"/>
      <c r="O41" s="48"/>
      <c r="P41" s="48">
        <v>4320</v>
      </c>
    </row>
    <row r="42" spans="1:16" x14ac:dyDescent="0.3">
      <c r="A42" s="78"/>
      <c r="B42" s="73"/>
      <c r="C42" s="73"/>
      <c r="D42" s="78"/>
      <c r="E42" s="78"/>
      <c r="F42" s="78"/>
      <c r="G42" s="78"/>
      <c r="H42" s="57" t="s">
        <v>521</v>
      </c>
      <c r="I42" s="77"/>
      <c r="J42" s="47">
        <v>44564</v>
      </c>
      <c r="K42" s="47">
        <v>44925</v>
      </c>
      <c r="L42" s="60" t="s">
        <v>371</v>
      </c>
      <c r="M42" s="58" t="str">
        <f t="shared" si="2"/>
        <v>530813</v>
      </c>
      <c r="N42" s="48"/>
      <c r="O42" s="48"/>
      <c r="P42" s="48">
        <v>4800</v>
      </c>
    </row>
    <row r="43" spans="1:16" ht="26" x14ac:dyDescent="0.3">
      <c r="A43" s="78"/>
      <c r="B43" s="73"/>
      <c r="C43" s="73"/>
      <c r="D43" s="78"/>
      <c r="E43" s="78"/>
      <c r="F43" s="78"/>
      <c r="G43" s="78"/>
      <c r="H43" s="57" t="s">
        <v>521</v>
      </c>
      <c r="I43" s="77"/>
      <c r="J43" s="47">
        <v>44564</v>
      </c>
      <c r="K43" s="47">
        <v>44925</v>
      </c>
      <c r="L43" s="60" t="s">
        <v>477</v>
      </c>
      <c r="M43" s="58" t="str">
        <f t="shared" si="2"/>
        <v>570102</v>
      </c>
      <c r="N43" s="48"/>
      <c r="O43" s="48"/>
      <c r="P43" s="48">
        <v>10000</v>
      </c>
    </row>
    <row r="44" spans="1:16" x14ac:dyDescent="0.3">
      <c r="A44" s="78"/>
      <c r="B44" s="73"/>
      <c r="C44" s="73"/>
      <c r="D44" s="78"/>
      <c r="E44" s="78"/>
      <c r="F44" s="78"/>
      <c r="G44" s="78"/>
      <c r="H44" s="57" t="s">
        <v>521</v>
      </c>
      <c r="I44" s="77"/>
      <c r="J44" s="47">
        <v>44564</v>
      </c>
      <c r="K44" s="47">
        <v>44925</v>
      </c>
      <c r="L44" s="60" t="s">
        <v>228</v>
      </c>
      <c r="M44" s="58" t="str">
        <f t="shared" si="2"/>
        <v>570201</v>
      </c>
      <c r="N44" s="48"/>
      <c r="O44" s="48"/>
      <c r="P44" s="48">
        <v>40000</v>
      </c>
    </row>
    <row r="45" spans="1:16" x14ac:dyDescent="0.3">
      <c r="A45" s="78"/>
      <c r="B45" s="73"/>
      <c r="C45" s="73"/>
      <c r="D45" s="78"/>
      <c r="E45" s="78"/>
      <c r="F45" s="78"/>
      <c r="G45" s="78"/>
      <c r="H45" s="57" t="s">
        <v>521</v>
      </c>
      <c r="I45" s="77"/>
      <c r="J45" s="47">
        <v>44564</v>
      </c>
      <c r="K45" s="47">
        <v>44925</v>
      </c>
      <c r="L45" s="60" t="s">
        <v>504</v>
      </c>
      <c r="M45" s="58" t="str">
        <f t="shared" si="2"/>
        <v>570203</v>
      </c>
      <c r="N45" s="48"/>
      <c r="O45" s="48"/>
      <c r="P45" s="48">
        <v>1236</v>
      </c>
    </row>
    <row r="46" spans="1:16" x14ac:dyDescent="0.3">
      <c r="A46" s="78"/>
      <c r="B46" s="73"/>
      <c r="C46" s="73"/>
      <c r="D46" s="78"/>
      <c r="E46" s="78"/>
      <c r="F46" s="78"/>
      <c r="G46" s="78"/>
      <c r="H46" s="57" t="s">
        <v>521</v>
      </c>
      <c r="I46" s="77"/>
      <c r="J46" s="47">
        <v>44564</v>
      </c>
      <c r="K46" s="47">
        <v>44925</v>
      </c>
      <c r="L46" s="60" t="s">
        <v>507</v>
      </c>
      <c r="M46" s="58" t="str">
        <f t="shared" si="2"/>
        <v>580101</v>
      </c>
      <c r="N46" s="48"/>
      <c r="O46" s="48"/>
      <c r="P46" s="48">
        <v>205200</v>
      </c>
    </row>
    <row r="47" spans="1:16" x14ac:dyDescent="0.3">
      <c r="A47" s="78"/>
      <c r="B47" s="73"/>
      <c r="C47" s="73"/>
      <c r="D47" s="78"/>
      <c r="E47" s="78"/>
      <c r="F47" s="78"/>
      <c r="G47" s="78"/>
      <c r="H47" s="76" t="s">
        <v>539</v>
      </c>
      <c r="I47" s="76"/>
      <c r="J47" s="76"/>
      <c r="K47" s="76"/>
      <c r="L47" s="76"/>
      <c r="M47" s="76"/>
      <c r="N47" s="49">
        <f>SUM(N37:N46)</f>
        <v>0</v>
      </c>
      <c r="O47" s="49">
        <f t="shared" ref="O47:P47" si="5">SUM(O37:O46)</f>
        <v>0</v>
      </c>
      <c r="P47" s="49">
        <f t="shared" si="5"/>
        <v>312136</v>
      </c>
    </row>
    <row r="48" spans="1:16" x14ac:dyDescent="0.3">
      <c r="A48" s="78"/>
      <c r="B48" s="73"/>
      <c r="C48" s="73"/>
      <c r="D48" s="78"/>
      <c r="E48" s="78"/>
      <c r="F48" s="78"/>
      <c r="G48" s="79" t="s">
        <v>540</v>
      </c>
      <c r="H48" s="79"/>
      <c r="I48" s="79"/>
      <c r="J48" s="79"/>
      <c r="K48" s="79"/>
      <c r="L48" s="79"/>
      <c r="M48" s="79"/>
      <c r="N48" s="50">
        <f>N47+N36+N22</f>
        <v>0</v>
      </c>
      <c r="O48" s="50">
        <f t="shared" ref="O48:P48" si="6">O47+O36+O22</f>
        <v>0</v>
      </c>
      <c r="P48" s="50">
        <f t="shared" si="6"/>
        <v>2123370.8152285712</v>
      </c>
    </row>
    <row r="49" spans="1:16" ht="26" x14ac:dyDescent="0.3">
      <c r="A49" s="78"/>
      <c r="B49" s="73"/>
      <c r="C49" s="73"/>
      <c r="D49" s="78"/>
      <c r="E49" s="78"/>
      <c r="F49" s="78"/>
      <c r="G49" s="78" t="s">
        <v>169</v>
      </c>
      <c r="H49" s="57" t="s">
        <v>521</v>
      </c>
      <c r="I49" s="58" t="s">
        <v>170</v>
      </c>
      <c r="J49" s="47">
        <v>44564</v>
      </c>
      <c r="K49" s="47">
        <v>44651</v>
      </c>
      <c r="L49" s="60" t="s">
        <v>477</v>
      </c>
      <c r="M49" s="47" t="str">
        <f t="shared" ref="M49" si="7">MID(L49,1,6)</f>
        <v>570102</v>
      </c>
      <c r="N49" s="48"/>
      <c r="O49" s="48"/>
      <c r="P49" s="48">
        <v>0</v>
      </c>
    </row>
    <row r="50" spans="1:16" x14ac:dyDescent="0.3">
      <c r="A50" s="78"/>
      <c r="B50" s="73"/>
      <c r="C50" s="73"/>
      <c r="D50" s="78"/>
      <c r="E50" s="78"/>
      <c r="F50" s="78"/>
      <c r="G50" s="78"/>
      <c r="H50" s="76" t="s">
        <v>539</v>
      </c>
      <c r="I50" s="76"/>
      <c r="J50" s="76"/>
      <c r="K50" s="76"/>
      <c r="L50" s="76"/>
      <c r="M50" s="76"/>
      <c r="N50" s="49">
        <f>SUM(N49)</f>
        <v>0</v>
      </c>
      <c r="O50" s="49">
        <f t="shared" ref="O50:P50" si="8">SUM(O49)</f>
        <v>0</v>
      </c>
      <c r="P50" s="49">
        <f t="shared" si="8"/>
        <v>0</v>
      </c>
    </row>
    <row r="51" spans="1:16" x14ac:dyDescent="0.3">
      <c r="A51" s="78"/>
      <c r="B51" s="73"/>
      <c r="C51" s="73"/>
      <c r="D51" s="78"/>
      <c r="E51" s="78"/>
      <c r="F51" s="78"/>
      <c r="G51" s="79" t="s">
        <v>540</v>
      </c>
      <c r="H51" s="79"/>
      <c r="I51" s="79"/>
      <c r="J51" s="79"/>
      <c r="K51" s="79"/>
      <c r="L51" s="79"/>
      <c r="M51" s="79"/>
      <c r="N51" s="50">
        <f>N50</f>
        <v>0</v>
      </c>
      <c r="O51" s="50">
        <f t="shared" ref="O51:P51" si="9">O50</f>
        <v>0</v>
      </c>
      <c r="P51" s="50">
        <f t="shared" si="9"/>
        <v>0</v>
      </c>
    </row>
    <row r="52" spans="1:16" x14ac:dyDescent="0.3">
      <c r="A52" s="78"/>
      <c r="B52" s="73"/>
      <c r="C52" s="73"/>
      <c r="D52" s="78"/>
      <c r="E52" s="87" t="s">
        <v>541</v>
      </c>
      <c r="F52" s="87"/>
      <c r="G52" s="87"/>
      <c r="H52" s="87"/>
      <c r="I52" s="87"/>
      <c r="J52" s="87"/>
      <c r="K52" s="87"/>
      <c r="L52" s="87"/>
      <c r="M52" s="87"/>
      <c r="N52" s="51">
        <f>N51+N48+N19</f>
        <v>0</v>
      </c>
      <c r="O52" s="51">
        <f t="shared" ref="O52:P52" si="10">O51+O48+O19</f>
        <v>0</v>
      </c>
      <c r="P52" s="51">
        <f t="shared" si="10"/>
        <v>3068342.6252285712</v>
      </c>
    </row>
    <row r="53" spans="1:16" x14ac:dyDescent="0.3">
      <c r="A53" s="78"/>
      <c r="B53" s="73"/>
      <c r="C53" s="73"/>
      <c r="D53" s="78"/>
      <c r="E53" s="78" t="s">
        <v>183</v>
      </c>
      <c r="F53" s="78" t="s">
        <v>542</v>
      </c>
      <c r="G53" s="78" t="s">
        <v>184</v>
      </c>
      <c r="H53" s="57" t="s">
        <v>521</v>
      </c>
      <c r="I53" s="77" t="s">
        <v>545</v>
      </c>
      <c r="J53" s="47">
        <v>44564</v>
      </c>
      <c r="K53" s="47">
        <v>44925</v>
      </c>
      <c r="L53" s="60" t="s">
        <v>424</v>
      </c>
      <c r="M53" s="58" t="str">
        <f t="shared" ref="M53:M86" si="11">MID(L53,1,6)</f>
        <v>510105</v>
      </c>
      <c r="N53" s="48"/>
      <c r="O53" s="48"/>
      <c r="P53" s="48">
        <v>3385320</v>
      </c>
    </row>
    <row r="54" spans="1:16" x14ac:dyDescent="0.3">
      <c r="A54" s="78"/>
      <c r="B54" s="73"/>
      <c r="C54" s="73"/>
      <c r="D54" s="78"/>
      <c r="E54" s="78"/>
      <c r="F54" s="78"/>
      <c r="G54" s="78"/>
      <c r="H54" s="57" t="s">
        <v>521</v>
      </c>
      <c r="I54" s="77"/>
      <c r="J54" s="47">
        <v>44564</v>
      </c>
      <c r="K54" s="47">
        <v>44925</v>
      </c>
      <c r="L54" s="60" t="s">
        <v>422</v>
      </c>
      <c r="M54" s="58" t="str">
        <f t="shared" si="11"/>
        <v>510106</v>
      </c>
      <c r="N54" s="48"/>
      <c r="O54" s="48"/>
      <c r="P54" s="48">
        <v>13023937.439999999</v>
      </c>
    </row>
    <row r="55" spans="1:16" x14ac:dyDescent="0.3">
      <c r="A55" s="78"/>
      <c r="B55" s="73"/>
      <c r="C55" s="73"/>
      <c r="D55" s="78"/>
      <c r="E55" s="78"/>
      <c r="F55" s="78"/>
      <c r="G55" s="78"/>
      <c r="H55" s="57" t="s">
        <v>521</v>
      </c>
      <c r="I55" s="77"/>
      <c r="J55" s="47">
        <v>44564</v>
      </c>
      <c r="K55" s="47">
        <v>44925</v>
      </c>
      <c r="L55" s="60" t="s">
        <v>410</v>
      </c>
      <c r="M55" s="58" t="str">
        <f t="shared" si="11"/>
        <v>510203</v>
      </c>
      <c r="N55" s="48"/>
      <c r="O55" s="48"/>
      <c r="P55" s="48">
        <v>1533910.56</v>
      </c>
    </row>
    <row r="56" spans="1:16" x14ac:dyDescent="0.3">
      <c r="A56" s="78"/>
      <c r="B56" s="73"/>
      <c r="C56" s="73"/>
      <c r="D56" s="78"/>
      <c r="E56" s="78"/>
      <c r="F56" s="78"/>
      <c r="G56" s="78"/>
      <c r="H56" s="57" t="s">
        <v>521</v>
      </c>
      <c r="I56" s="77"/>
      <c r="J56" s="47">
        <v>44564</v>
      </c>
      <c r="K56" s="47">
        <v>44925</v>
      </c>
      <c r="L56" s="60" t="s">
        <v>412</v>
      </c>
      <c r="M56" s="58" t="str">
        <f t="shared" si="11"/>
        <v>510204</v>
      </c>
      <c r="N56" s="48"/>
      <c r="O56" s="48"/>
      <c r="P56" s="48">
        <v>714000</v>
      </c>
    </row>
    <row r="57" spans="1:16" x14ac:dyDescent="0.3">
      <c r="A57" s="78"/>
      <c r="B57" s="73"/>
      <c r="C57" s="73"/>
      <c r="D57" s="78"/>
      <c r="E57" s="78"/>
      <c r="F57" s="78"/>
      <c r="G57" s="78"/>
      <c r="H57" s="57" t="s">
        <v>521</v>
      </c>
      <c r="I57" s="77"/>
      <c r="J57" s="47">
        <v>44564</v>
      </c>
      <c r="K57" s="47">
        <v>44925</v>
      </c>
      <c r="L57" s="60" t="s">
        <v>414</v>
      </c>
      <c r="M57" s="58" t="str">
        <f t="shared" si="11"/>
        <v>510304</v>
      </c>
      <c r="N57" s="48"/>
      <c r="O57" s="48"/>
      <c r="P57" s="48">
        <v>187080</v>
      </c>
    </row>
    <row r="58" spans="1:16" x14ac:dyDescent="0.3">
      <c r="A58" s="78"/>
      <c r="B58" s="73"/>
      <c r="C58" s="73"/>
      <c r="D58" s="78"/>
      <c r="E58" s="78"/>
      <c r="F58" s="78"/>
      <c r="G58" s="78"/>
      <c r="H58" s="57" t="s">
        <v>521</v>
      </c>
      <c r="I58" s="77"/>
      <c r="J58" s="47">
        <v>44564</v>
      </c>
      <c r="K58" s="47">
        <v>44925</v>
      </c>
      <c r="L58" s="60" t="s">
        <v>430</v>
      </c>
      <c r="M58" s="58" t="str">
        <f t="shared" si="11"/>
        <v>510306</v>
      </c>
      <c r="N58" s="48"/>
      <c r="O58" s="48"/>
      <c r="P58" s="48">
        <v>1500000</v>
      </c>
    </row>
    <row r="59" spans="1:16" x14ac:dyDescent="0.3">
      <c r="A59" s="78"/>
      <c r="B59" s="73"/>
      <c r="C59" s="73"/>
      <c r="D59" s="78"/>
      <c r="E59" s="78"/>
      <c r="F59" s="78"/>
      <c r="G59" s="78"/>
      <c r="H59" s="57" t="s">
        <v>521</v>
      </c>
      <c r="I59" s="77"/>
      <c r="J59" s="47">
        <v>44564</v>
      </c>
      <c r="K59" s="47">
        <v>44925</v>
      </c>
      <c r="L59" s="60" t="s">
        <v>426</v>
      </c>
      <c r="M59" s="58" t="str">
        <f t="shared" si="11"/>
        <v>510401</v>
      </c>
      <c r="N59" s="48"/>
      <c r="O59" s="48"/>
      <c r="P59" s="48">
        <v>15312.000000000002</v>
      </c>
    </row>
    <row r="60" spans="1:16" x14ac:dyDescent="0.3">
      <c r="A60" s="78"/>
      <c r="B60" s="73"/>
      <c r="C60" s="73"/>
      <c r="D60" s="78"/>
      <c r="E60" s="78"/>
      <c r="F60" s="78"/>
      <c r="G60" s="78"/>
      <c r="H60" s="57" t="s">
        <v>521</v>
      </c>
      <c r="I60" s="77"/>
      <c r="J60" s="47">
        <v>44564</v>
      </c>
      <c r="K60" s="47">
        <v>44925</v>
      </c>
      <c r="L60" s="60" t="s">
        <v>428</v>
      </c>
      <c r="M60" s="58" t="str">
        <f t="shared" si="11"/>
        <v>510408</v>
      </c>
      <c r="N60" s="48"/>
      <c r="O60" s="48"/>
      <c r="P60" s="48">
        <v>331910.80050000153</v>
      </c>
    </row>
    <row r="61" spans="1:16" x14ac:dyDescent="0.3">
      <c r="A61" s="78"/>
      <c r="B61" s="73"/>
      <c r="C61" s="73"/>
      <c r="D61" s="78"/>
      <c r="E61" s="78"/>
      <c r="F61" s="78"/>
      <c r="G61" s="78"/>
      <c r="H61" s="57" t="s">
        <v>521</v>
      </c>
      <c r="I61" s="77"/>
      <c r="J61" s="47">
        <v>44564</v>
      </c>
      <c r="K61" s="47">
        <v>44925</v>
      </c>
      <c r="L61" s="60" t="s">
        <v>416</v>
      </c>
      <c r="M61" s="58" t="str">
        <f t="shared" si="11"/>
        <v>510509</v>
      </c>
      <c r="N61" s="48"/>
      <c r="O61" s="48"/>
      <c r="P61" s="48">
        <v>800000</v>
      </c>
    </row>
    <row r="62" spans="1:16" x14ac:dyDescent="0.3">
      <c r="A62" s="78"/>
      <c r="B62" s="73"/>
      <c r="C62" s="73"/>
      <c r="D62" s="78"/>
      <c r="E62" s="78"/>
      <c r="F62" s="78"/>
      <c r="G62" s="78"/>
      <c r="H62" s="57" t="s">
        <v>521</v>
      </c>
      <c r="I62" s="77"/>
      <c r="J62" s="47">
        <v>44564</v>
      </c>
      <c r="K62" s="47">
        <v>44925</v>
      </c>
      <c r="L62" s="60" t="s">
        <v>432</v>
      </c>
      <c r="M62" s="58" t="str">
        <f t="shared" si="11"/>
        <v>510512</v>
      </c>
      <c r="N62" s="48"/>
      <c r="O62" s="48"/>
      <c r="P62" s="48">
        <v>168540</v>
      </c>
    </row>
    <row r="63" spans="1:16" x14ac:dyDescent="0.3">
      <c r="A63" s="78"/>
      <c r="B63" s="73"/>
      <c r="C63" s="73"/>
      <c r="D63" s="78"/>
      <c r="E63" s="78"/>
      <c r="F63" s="78"/>
      <c r="G63" s="78"/>
      <c r="H63" s="57" t="s">
        <v>521</v>
      </c>
      <c r="I63" s="77"/>
      <c r="J63" s="47">
        <v>44564</v>
      </c>
      <c r="K63" s="47">
        <v>44925</v>
      </c>
      <c r="L63" s="60" t="s">
        <v>434</v>
      </c>
      <c r="M63" s="58" t="str">
        <f t="shared" si="11"/>
        <v>510513</v>
      </c>
      <c r="N63" s="48"/>
      <c r="O63" s="48"/>
      <c r="P63" s="48">
        <v>168540</v>
      </c>
    </row>
    <row r="64" spans="1:16" x14ac:dyDescent="0.3">
      <c r="A64" s="78"/>
      <c r="B64" s="73"/>
      <c r="C64" s="73"/>
      <c r="D64" s="78"/>
      <c r="E64" s="78"/>
      <c r="F64" s="78"/>
      <c r="G64" s="78"/>
      <c r="H64" s="57" t="s">
        <v>521</v>
      </c>
      <c r="I64" s="77"/>
      <c r="J64" s="47">
        <v>44564</v>
      </c>
      <c r="K64" s="47">
        <v>44925</v>
      </c>
      <c r="L64" s="60" t="s">
        <v>418</v>
      </c>
      <c r="M64" s="58" t="str">
        <f t="shared" si="11"/>
        <v>510601</v>
      </c>
      <c r="N64" s="48"/>
      <c r="O64" s="48"/>
      <c r="P64" s="48">
        <v>2145497.0499999998</v>
      </c>
    </row>
    <row r="65" spans="1:16" x14ac:dyDescent="0.3">
      <c r="A65" s="78"/>
      <c r="B65" s="73"/>
      <c r="C65" s="73"/>
      <c r="D65" s="78"/>
      <c r="E65" s="78"/>
      <c r="F65" s="78"/>
      <c r="G65" s="78"/>
      <c r="H65" s="57" t="s">
        <v>521</v>
      </c>
      <c r="I65" s="77"/>
      <c r="J65" s="47">
        <v>44564</v>
      </c>
      <c r="K65" s="47">
        <v>44925</v>
      </c>
      <c r="L65" s="60" t="s">
        <v>420</v>
      </c>
      <c r="M65" s="58" t="str">
        <f t="shared" si="11"/>
        <v>510602</v>
      </c>
      <c r="N65" s="48"/>
      <c r="O65" s="48"/>
      <c r="P65" s="48">
        <v>1533297</v>
      </c>
    </row>
    <row r="66" spans="1:16" x14ac:dyDescent="0.3">
      <c r="A66" s="78"/>
      <c r="B66" s="73"/>
      <c r="C66" s="73"/>
      <c r="D66" s="78"/>
      <c r="E66" s="78"/>
      <c r="F66" s="78"/>
      <c r="G66" s="78"/>
      <c r="H66" s="57" t="s">
        <v>521</v>
      </c>
      <c r="I66" s="77"/>
      <c r="J66" s="47">
        <v>44564</v>
      </c>
      <c r="K66" s="47">
        <v>44925</v>
      </c>
      <c r="L66" s="60" t="s">
        <v>440</v>
      </c>
      <c r="M66" s="58" t="str">
        <f t="shared" si="11"/>
        <v>510706</v>
      </c>
      <c r="N66" s="48"/>
      <c r="O66" s="48"/>
      <c r="P66" s="48">
        <v>551315.77228529495</v>
      </c>
    </row>
    <row r="67" spans="1:16" x14ac:dyDescent="0.3">
      <c r="A67" s="78"/>
      <c r="B67" s="73"/>
      <c r="C67" s="73"/>
      <c r="D67" s="78"/>
      <c r="E67" s="78"/>
      <c r="F67" s="78"/>
      <c r="G67" s="78"/>
      <c r="H67" s="76" t="s">
        <v>548</v>
      </c>
      <c r="I67" s="76"/>
      <c r="J67" s="76"/>
      <c r="K67" s="76"/>
      <c r="L67" s="76"/>
      <c r="M67" s="76"/>
      <c r="N67" s="49">
        <f>SUM(N53:N66)</f>
        <v>0</v>
      </c>
      <c r="O67" s="49">
        <f>SUM(O53:O66)</f>
        <v>0</v>
      </c>
      <c r="P67" s="49">
        <f>SUM(P53:P66)</f>
        <v>26058660.622785296</v>
      </c>
    </row>
    <row r="68" spans="1:16" ht="26" x14ac:dyDescent="0.3">
      <c r="A68" s="78"/>
      <c r="B68" s="73"/>
      <c r="C68" s="73"/>
      <c r="D68" s="78"/>
      <c r="E68" s="78"/>
      <c r="F68" s="78"/>
      <c r="G68" s="78"/>
      <c r="H68" s="57" t="s">
        <v>521</v>
      </c>
      <c r="I68" s="58" t="s">
        <v>544</v>
      </c>
      <c r="J68" s="47">
        <v>44564</v>
      </c>
      <c r="K68" s="47">
        <v>44925</v>
      </c>
      <c r="L68" s="60" t="s">
        <v>408</v>
      </c>
      <c r="M68" s="58" t="str">
        <f t="shared" si="11"/>
        <v>510709</v>
      </c>
      <c r="N68" s="48"/>
      <c r="O68" s="48"/>
      <c r="P68" s="48">
        <v>800000</v>
      </c>
    </row>
    <row r="69" spans="1:16" x14ac:dyDescent="0.3">
      <c r="A69" s="78"/>
      <c r="B69" s="73"/>
      <c r="C69" s="73"/>
      <c r="D69" s="78"/>
      <c r="E69" s="78"/>
      <c r="F69" s="78"/>
      <c r="G69" s="78"/>
      <c r="H69" s="76" t="s">
        <v>549</v>
      </c>
      <c r="I69" s="76"/>
      <c r="J69" s="76"/>
      <c r="K69" s="76"/>
      <c r="L69" s="76"/>
      <c r="M69" s="76"/>
      <c r="N69" s="49">
        <f>SUM(N68:N68)</f>
        <v>0</v>
      </c>
      <c r="O69" s="49">
        <f>SUM(O68:O68)</f>
        <v>0</v>
      </c>
      <c r="P69" s="49">
        <f>SUM(P68:P68)</f>
        <v>800000</v>
      </c>
    </row>
    <row r="70" spans="1:16" ht="26" x14ac:dyDescent="0.3">
      <c r="A70" s="78"/>
      <c r="B70" s="73"/>
      <c r="C70" s="73"/>
      <c r="D70" s="78"/>
      <c r="E70" s="78"/>
      <c r="F70" s="78"/>
      <c r="G70" s="78"/>
      <c r="H70" s="57" t="s">
        <v>521</v>
      </c>
      <c r="I70" s="77" t="s">
        <v>185</v>
      </c>
      <c r="J70" s="47">
        <v>44564</v>
      </c>
      <c r="K70" s="47">
        <v>44925</v>
      </c>
      <c r="L70" s="60" t="s">
        <v>452</v>
      </c>
      <c r="M70" s="58" t="str">
        <f t="shared" si="11"/>
        <v>530203</v>
      </c>
      <c r="N70" s="48"/>
      <c r="O70" s="48"/>
      <c r="P70" s="48">
        <v>11898.460000000001</v>
      </c>
    </row>
    <row r="71" spans="1:16" ht="52" x14ac:dyDescent="0.3">
      <c r="A71" s="78"/>
      <c r="B71" s="73"/>
      <c r="C71" s="73"/>
      <c r="D71" s="78"/>
      <c r="E71" s="78"/>
      <c r="F71" s="78"/>
      <c r="G71" s="78"/>
      <c r="H71" s="57" t="s">
        <v>521</v>
      </c>
      <c r="I71" s="77"/>
      <c r="J71" s="47">
        <v>44564</v>
      </c>
      <c r="K71" s="47">
        <v>44925</v>
      </c>
      <c r="L71" s="60" t="s">
        <v>187</v>
      </c>
      <c r="M71" s="58" t="str">
        <f t="shared" si="11"/>
        <v>530209</v>
      </c>
      <c r="N71" s="48"/>
      <c r="O71" s="48"/>
      <c r="P71" s="48">
        <v>24074.400000000001</v>
      </c>
    </row>
    <row r="72" spans="1:16" x14ac:dyDescent="0.3">
      <c r="A72" s="78"/>
      <c r="B72" s="73"/>
      <c r="C72" s="73"/>
      <c r="D72" s="78"/>
      <c r="E72" s="78"/>
      <c r="F72" s="78"/>
      <c r="G72" s="78"/>
      <c r="H72" s="57" t="s">
        <v>521</v>
      </c>
      <c r="I72" s="77"/>
      <c r="J72" s="47">
        <v>44564</v>
      </c>
      <c r="K72" s="47">
        <v>44925</v>
      </c>
      <c r="L72" s="60" t="s">
        <v>527</v>
      </c>
      <c r="M72" s="58" t="str">
        <f t="shared" si="11"/>
        <v>530417</v>
      </c>
      <c r="N72" s="48"/>
      <c r="O72" s="48"/>
      <c r="P72" s="48">
        <v>58500</v>
      </c>
    </row>
    <row r="73" spans="1:16" ht="39" x14ac:dyDescent="0.3">
      <c r="A73" s="78"/>
      <c r="B73" s="73"/>
      <c r="C73" s="73"/>
      <c r="D73" s="78"/>
      <c r="E73" s="78"/>
      <c r="F73" s="78"/>
      <c r="G73" s="78"/>
      <c r="H73" s="57" t="s">
        <v>521</v>
      </c>
      <c r="I73" s="77"/>
      <c r="J73" s="47">
        <v>44564</v>
      </c>
      <c r="K73" s="47">
        <v>44925</v>
      </c>
      <c r="L73" s="60" t="s">
        <v>526</v>
      </c>
      <c r="M73" s="58" t="str">
        <f t="shared" si="11"/>
        <v>530607</v>
      </c>
      <c r="N73" s="48"/>
      <c r="O73" s="48"/>
      <c r="P73" s="48">
        <v>33600</v>
      </c>
    </row>
    <row r="74" spans="1:16" ht="39" x14ac:dyDescent="0.3">
      <c r="A74" s="78"/>
      <c r="B74" s="73"/>
      <c r="C74" s="73"/>
      <c r="D74" s="78"/>
      <c r="E74" s="78"/>
      <c r="F74" s="78"/>
      <c r="G74" s="78"/>
      <c r="H74" s="57" t="s">
        <v>521</v>
      </c>
      <c r="I74" s="77"/>
      <c r="J74" s="47">
        <v>44564</v>
      </c>
      <c r="K74" s="47">
        <v>44925</v>
      </c>
      <c r="L74" s="60" t="s">
        <v>446</v>
      </c>
      <c r="M74" s="58" t="str">
        <f t="shared" si="11"/>
        <v>530802</v>
      </c>
      <c r="N74" s="48"/>
      <c r="O74" s="48"/>
      <c r="P74" s="48">
        <v>543572.93760000006</v>
      </c>
    </row>
    <row r="75" spans="1:16" ht="39" x14ac:dyDescent="0.3">
      <c r="A75" s="78"/>
      <c r="B75" s="73"/>
      <c r="C75" s="73"/>
      <c r="D75" s="78"/>
      <c r="E75" s="78"/>
      <c r="F75" s="78"/>
      <c r="G75" s="78"/>
      <c r="H75" s="57" t="s">
        <v>521</v>
      </c>
      <c r="I75" s="77"/>
      <c r="J75" s="47">
        <v>44564</v>
      </c>
      <c r="K75" s="47">
        <v>44925</v>
      </c>
      <c r="L75" s="60" t="s">
        <v>457</v>
      </c>
      <c r="M75" s="58" t="str">
        <f t="shared" si="11"/>
        <v>530811</v>
      </c>
      <c r="N75" s="48"/>
      <c r="O75" s="48"/>
      <c r="P75" s="48">
        <v>6675.2000000000007</v>
      </c>
    </row>
    <row r="76" spans="1:16" x14ac:dyDescent="0.3">
      <c r="A76" s="78"/>
      <c r="B76" s="73"/>
      <c r="C76" s="73"/>
      <c r="D76" s="78"/>
      <c r="E76" s="78"/>
      <c r="F76" s="78"/>
      <c r="G76" s="78"/>
      <c r="H76" s="57" t="s">
        <v>521</v>
      </c>
      <c r="I76" s="77"/>
      <c r="J76" s="47">
        <v>44564</v>
      </c>
      <c r="K76" s="47">
        <v>44925</v>
      </c>
      <c r="L76" s="60" t="s">
        <v>204</v>
      </c>
      <c r="M76" s="58" t="str">
        <f t="shared" si="11"/>
        <v>531407</v>
      </c>
      <c r="N76" s="48"/>
      <c r="O76" s="48"/>
      <c r="P76" s="48">
        <v>19432</v>
      </c>
    </row>
    <row r="77" spans="1:16" x14ac:dyDescent="0.3">
      <c r="A77" s="78"/>
      <c r="B77" s="73"/>
      <c r="C77" s="73"/>
      <c r="D77" s="78"/>
      <c r="E77" s="78"/>
      <c r="F77" s="78"/>
      <c r="G77" s="78"/>
      <c r="H77" s="57" t="s">
        <v>521</v>
      </c>
      <c r="I77" s="77"/>
      <c r="J77" s="47">
        <v>44564</v>
      </c>
      <c r="K77" s="47">
        <v>44925</v>
      </c>
      <c r="L77" s="60" t="s">
        <v>450</v>
      </c>
      <c r="M77" s="58" t="str">
        <f t="shared" si="11"/>
        <v>840104</v>
      </c>
      <c r="N77" s="48"/>
      <c r="O77" s="48"/>
      <c r="P77" s="48">
        <v>270000</v>
      </c>
    </row>
    <row r="78" spans="1:16" x14ac:dyDescent="0.3">
      <c r="A78" s="78"/>
      <c r="B78" s="73"/>
      <c r="C78" s="73"/>
      <c r="D78" s="78"/>
      <c r="E78" s="78"/>
      <c r="F78" s="78"/>
      <c r="G78" s="78"/>
      <c r="H78" s="76" t="s">
        <v>550</v>
      </c>
      <c r="I78" s="76"/>
      <c r="J78" s="76"/>
      <c r="K78" s="76"/>
      <c r="L78" s="76"/>
      <c r="M78" s="76"/>
      <c r="N78" s="49">
        <f>SUM(N70:N77)</f>
        <v>0</v>
      </c>
      <c r="O78" s="49">
        <f t="shared" ref="O78:P78" si="12">SUM(O70:O77)</f>
        <v>0</v>
      </c>
      <c r="P78" s="49">
        <f t="shared" si="12"/>
        <v>967752.9976</v>
      </c>
    </row>
    <row r="79" spans="1:16" x14ac:dyDescent="0.3">
      <c r="A79" s="78"/>
      <c r="B79" s="73"/>
      <c r="C79" s="73"/>
      <c r="D79" s="78"/>
      <c r="E79" s="78"/>
      <c r="F79" s="78"/>
      <c r="G79" s="78"/>
      <c r="H79" s="57" t="s">
        <v>521</v>
      </c>
      <c r="I79" s="77" t="s">
        <v>547</v>
      </c>
      <c r="J79" s="47">
        <v>44564</v>
      </c>
      <c r="K79" s="47">
        <v>44925</v>
      </c>
      <c r="L79" s="60" t="s">
        <v>444</v>
      </c>
      <c r="M79" s="58" t="str">
        <f t="shared" si="11"/>
        <v>530201</v>
      </c>
      <c r="N79" s="48"/>
      <c r="O79" s="48"/>
      <c r="P79" s="48">
        <v>712440</v>
      </c>
    </row>
    <row r="80" spans="1:16" x14ac:dyDescent="0.3">
      <c r="A80" s="78"/>
      <c r="B80" s="73"/>
      <c r="C80" s="73"/>
      <c r="D80" s="78"/>
      <c r="E80" s="78"/>
      <c r="F80" s="78"/>
      <c r="G80" s="78"/>
      <c r="H80" s="57" t="s">
        <v>521</v>
      </c>
      <c r="I80" s="77"/>
      <c r="J80" s="47">
        <v>44564</v>
      </c>
      <c r="K80" s="47">
        <v>44925</v>
      </c>
      <c r="L80" s="60" t="s">
        <v>442</v>
      </c>
      <c r="M80" s="58" t="str">
        <f t="shared" si="11"/>
        <v>530801</v>
      </c>
      <c r="N80" s="48"/>
      <c r="O80" s="48"/>
      <c r="P80" s="48">
        <v>49397.600000000006</v>
      </c>
    </row>
    <row r="81" spans="1:16" ht="39" x14ac:dyDescent="0.3">
      <c r="A81" s="78"/>
      <c r="B81" s="73"/>
      <c r="C81" s="73"/>
      <c r="D81" s="78"/>
      <c r="E81" s="78"/>
      <c r="F81" s="78"/>
      <c r="G81" s="78"/>
      <c r="H81" s="57" t="s">
        <v>521</v>
      </c>
      <c r="I81" s="77"/>
      <c r="J81" s="47">
        <v>44564</v>
      </c>
      <c r="K81" s="47">
        <v>44925</v>
      </c>
      <c r="L81" s="60" t="s">
        <v>446</v>
      </c>
      <c r="M81" s="58" t="str">
        <f t="shared" si="11"/>
        <v>530802</v>
      </c>
      <c r="N81" s="48"/>
      <c r="O81" s="48"/>
      <c r="P81" s="48">
        <v>40000</v>
      </c>
    </row>
    <row r="82" spans="1:16" x14ac:dyDescent="0.3">
      <c r="A82" s="78"/>
      <c r="B82" s="73"/>
      <c r="C82" s="73"/>
      <c r="D82" s="78"/>
      <c r="E82" s="78"/>
      <c r="F82" s="78"/>
      <c r="G82" s="78"/>
      <c r="H82" s="76" t="s">
        <v>551</v>
      </c>
      <c r="I82" s="76"/>
      <c r="J82" s="76"/>
      <c r="K82" s="76"/>
      <c r="L82" s="76"/>
      <c r="M82" s="76"/>
      <c r="N82" s="49">
        <f>SUM(N79:N81)</f>
        <v>0</v>
      </c>
      <c r="O82" s="49">
        <f t="shared" ref="O82:P82" si="13">SUM(O79:O81)</f>
        <v>0</v>
      </c>
      <c r="P82" s="49">
        <f t="shared" si="13"/>
        <v>801837.6</v>
      </c>
    </row>
    <row r="83" spans="1:16" x14ac:dyDescent="0.3">
      <c r="A83" s="78"/>
      <c r="B83" s="73"/>
      <c r="C83" s="73"/>
      <c r="D83" s="78"/>
      <c r="E83" s="78"/>
      <c r="F83" s="78"/>
      <c r="G83" s="78"/>
      <c r="H83" s="57" t="s">
        <v>521</v>
      </c>
      <c r="I83" s="77" t="s">
        <v>546</v>
      </c>
      <c r="J83" s="47">
        <v>44564</v>
      </c>
      <c r="K83" s="47">
        <v>44925</v>
      </c>
      <c r="L83" s="60" t="s">
        <v>436</v>
      </c>
      <c r="M83" s="58" t="str">
        <f t="shared" si="11"/>
        <v>530809</v>
      </c>
      <c r="N83" s="48"/>
      <c r="O83" s="48"/>
      <c r="P83" s="48">
        <v>7280.3360000000002</v>
      </c>
    </row>
    <row r="84" spans="1:16" x14ac:dyDescent="0.3">
      <c r="A84" s="78"/>
      <c r="B84" s="73"/>
      <c r="C84" s="73"/>
      <c r="D84" s="78"/>
      <c r="E84" s="78"/>
      <c r="F84" s="78"/>
      <c r="G84" s="78"/>
      <c r="H84" s="57" t="s">
        <v>521</v>
      </c>
      <c r="I84" s="77"/>
      <c r="J84" s="47">
        <v>44564</v>
      </c>
      <c r="K84" s="47">
        <v>44925</v>
      </c>
      <c r="L84" s="60" t="s">
        <v>438</v>
      </c>
      <c r="M84" s="58" t="str">
        <f t="shared" si="11"/>
        <v>530826</v>
      </c>
      <c r="N84" s="48"/>
      <c r="O84" s="48"/>
      <c r="P84" s="48">
        <v>299649.61600000004</v>
      </c>
    </row>
    <row r="85" spans="1:16" x14ac:dyDescent="0.3">
      <c r="A85" s="78"/>
      <c r="B85" s="73"/>
      <c r="C85" s="73"/>
      <c r="D85" s="78"/>
      <c r="E85" s="78"/>
      <c r="F85" s="78"/>
      <c r="G85" s="78"/>
      <c r="H85" s="76" t="s">
        <v>551</v>
      </c>
      <c r="I85" s="76"/>
      <c r="J85" s="76"/>
      <c r="K85" s="76"/>
      <c r="L85" s="76"/>
      <c r="M85" s="76"/>
      <c r="N85" s="49">
        <f>SUM(N83:N84)</f>
        <v>0</v>
      </c>
      <c r="O85" s="49">
        <f t="shared" ref="O85:P85" si="14">SUM(O83:O84)</f>
        <v>0</v>
      </c>
      <c r="P85" s="49">
        <f t="shared" si="14"/>
        <v>306929.95200000005</v>
      </c>
    </row>
    <row r="86" spans="1:16" ht="26" x14ac:dyDescent="0.3">
      <c r="A86" s="78"/>
      <c r="B86" s="73"/>
      <c r="C86" s="73"/>
      <c r="D86" s="78"/>
      <c r="E86" s="78"/>
      <c r="F86" s="78"/>
      <c r="G86" s="78"/>
      <c r="H86" s="57" t="s">
        <v>521</v>
      </c>
      <c r="I86" s="58" t="s">
        <v>543</v>
      </c>
      <c r="J86" s="47">
        <v>44652</v>
      </c>
      <c r="K86" s="47">
        <v>44925</v>
      </c>
      <c r="L86" s="60" t="s">
        <v>405</v>
      </c>
      <c r="M86" s="58" t="str">
        <f t="shared" si="11"/>
        <v>530612</v>
      </c>
      <c r="N86" s="48"/>
      <c r="O86" s="48"/>
      <c r="P86" s="48">
        <v>152956.74</v>
      </c>
    </row>
    <row r="87" spans="1:16" x14ac:dyDescent="0.3">
      <c r="A87" s="78"/>
      <c r="B87" s="73"/>
      <c r="C87" s="73"/>
      <c r="D87" s="78"/>
      <c r="E87" s="78"/>
      <c r="F87" s="78"/>
      <c r="G87" s="78"/>
      <c r="H87" s="76" t="s">
        <v>554</v>
      </c>
      <c r="I87" s="76"/>
      <c r="J87" s="76"/>
      <c r="K87" s="76"/>
      <c r="L87" s="76"/>
      <c r="M87" s="76"/>
      <c r="N87" s="49">
        <f>SUM(N86)</f>
        <v>0</v>
      </c>
      <c r="O87" s="49">
        <f t="shared" ref="O87:P87" si="15">SUM(O86)</f>
        <v>0</v>
      </c>
      <c r="P87" s="49">
        <f t="shared" si="15"/>
        <v>152956.74</v>
      </c>
    </row>
    <row r="88" spans="1:16" x14ac:dyDescent="0.3">
      <c r="A88" s="78"/>
      <c r="B88" s="73"/>
      <c r="C88" s="73"/>
      <c r="D88" s="78"/>
      <c r="E88" s="78"/>
      <c r="F88" s="78"/>
      <c r="G88" s="79" t="s">
        <v>552</v>
      </c>
      <c r="H88" s="79"/>
      <c r="I88" s="79"/>
      <c r="J88" s="79"/>
      <c r="K88" s="79"/>
      <c r="L88" s="79"/>
      <c r="M88" s="79"/>
      <c r="N88" s="50">
        <f>N87+N85+N82+N78+N69+N67</f>
        <v>0</v>
      </c>
      <c r="O88" s="50">
        <f t="shared" ref="O88:P88" si="16">O87+O85+O82+O78+O69+O67</f>
        <v>0</v>
      </c>
      <c r="P88" s="50">
        <f t="shared" si="16"/>
        <v>29088137.912385296</v>
      </c>
    </row>
    <row r="89" spans="1:16" ht="52" x14ac:dyDescent="0.3">
      <c r="A89" s="78"/>
      <c r="B89" s="73"/>
      <c r="C89" s="73"/>
      <c r="D89" s="78"/>
      <c r="E89" s="78"/>
      <c r="F89" s="78"/>
      <c r="G89" s="78" t="s">
        <v>169</v>
      </c>
      <c r="H89" s="57" t="s">
        <v>521</v>
      </c>
      <c r="I89" s="58" t="s">
        <v>170</v>
      </c>
      <c r="J89" s="47">
        <v>44564</v>
      </c>
      <c r="K89" s="47">
        <v>44651</v>
      </c>
      <c r="L89" s="60" t="s">
        <v>187</v>
      </c>
      <c r="M89" s="58" t="str">
        <f t="shared" ref="M89" si="17">MID(L89,1,6)</f>
        <v>530209</v>
      </c>
      <c r="N89" s="48"/>
      <c r="O89" s="48"/>
      <c r="P89" s="48">
        <v>0</v>
      </c>
    </row>
    <row r="90" spans="1:16" x14ac:dyDescent="0.3">
      <c r="A90" s="78"/>
      <c r="B90" s="73"/>
      <c r="C90" s="73"/>
      <c r="D90" s="78"/>
      <c r="E90" s="78"/>
      <c r="F90" s="78"/>
      <c r="G90" s="78"/>
      <c r="H90" s="76" t="s">
        <v>553</v>
      </c>
      <c r="I90" s="76"/>
      <c r="J90" s="76"/>
      <c r="K90" s="76"/>
      <c r="L90" s="76"/>
      <c r="M90" s="76"/>
      <c r="N90" s="49">
        <f>SUM(N89)</f>
        <v>0</v>
      </c>
      <c r="O90" s="49">
        <f t="shared" ref="O90:P90" si="18">SUM(O89)</f>
        <v>0</v>
      </c>
      <c r="P90" s="49">
        <f t="shared" si="18"/>
        <v>0</v>
      </c>
    </row>
    <row r="91" spans="1:16" x14ac:dyDescent="0.3">
      <c r="A91" s="78"/>
      <c r="B91" s="73"/>
      <c r="C91" s="73"/>
      <c r="D91" s="78"/>
      <c r="E91" s="78"/>
      <c r="F91" s="78"/>
      <c r="G91" s="79" t="s">
        <v>552</v>
      </c>
      <c r="H91" s="79"/>
      <c r="I91" s="79"/>
      <c r="J91" s="79"/>
      <c r="K91" s="79"/>
      <c r="L91" s="79"/>
      <c r="M91" s="79"/>
      <c r="N91" s="50">
        <f>N90</f>
        <v>0</v>
      </c>
      <c r="O91" s="50">
        <f t="shared" ref="O91:P91" si="19">O90</f>
        <v>0</v>
      </c>
      <c r="P91" s="50">
        <f t="shared" si="19"/>
        <v>0</v>
      </c>
    </row>
    <row r="92" spans="1:16" x14ac:dyDescent="0.3">
      <c r="A92" s="78"/>
      <c r="B92" s="74"/>
      <c r="C92" s="74"/>
      <c r="D92" s="78"/>
      <c r="E92" s="87" t="s">
        <v>555</v>
      </c>
      <c r="F92" s="87"/>
      <c r="G92" s="87"/>
      <c r="H92" s="87"/>
      <c r="I92" s="87"/>
      <c r="J92" s="87"/>
      <c r="K92" s="87"/>
      <c r="L92" s="87"/>
      <c r="M92" s="87"/>
      <c r="N92" s="51">
        <f>N91+N88</f>
        <v>0</v>
      </c>
      <c r="O92" s="51">
        <f t="shared" ref="O92:P92" si="20">O91+O88</f>
        <v>0</v>
      </c>
      <c r="P92" s="51">
        <f t="shared" si="20"/>
        <v>29088137.912385296</v>
      </c>
    </row>
    <row r="93" spans="1:16" x14ac:dyDescent="0.3">
      <c r="A93" s="78"/>
      <c r="B93" s="70"/>
      <c r="C93" s="71"/>
      <c r="D93" s="75" t="s">
        <v>556</v>
      </c>
      <c r="E93" s="75"/>
      <c r="F93" s="75"/>
      <c r="G93" s="75"/>
      <c r="H93" s="75"/>
      <c r="I93" s="75"/>
      <c r="J93" s="75"/>
      <c r="K93" s="75"/>
      <c r="L93" s="75"/>
      <c r="M93" s="75"/>
      <c r="N93" s="52">
        <f>N92+N52</f>
        <v>0</v>
      </c>
      <c r="O93" s="52">
        <f t="shared" ref="O93:P93" si="21">O92+O52</f>
        <v>0</v>
      </c>
      <c r="P93" s="53">
        <f t="shared" si="21"/>
        <v>32156480.537613869</v>
      </c>
    </row>
    <row r="94" spans="1:16" ht="25.5" customHeight="1" x14ac:dyDescent="0.3">
      <c r="A94" s="78"/>
      <c r="B94" s="72" t="s">
        <v>614</v>
      </c>
      <c r="C94" s="92" t="s">
        <v>615</v>
      </c>
      <c r="D94" s="78" t="s">
        <v>93</v>
      </c>
      <c r="E94" s="78" t="s">
        <v>94</v>
      </c>
      <c r="F94" s="78" t="s">
        <v>616</v>
      </c>
      <c r="G94" s="78" t="s">
        <v>95</v>
      </c>
      <c r="H94" s="57" t="s">
        <v>521</v>
      </c>
      <c r="I94" s="77" t="s">
        <v>96</v>
      </c>
      <c r="J94" s="47">
        <v>44683</v>
      </c>
      <c r="K94" s="47">
        <v>44865</v>
      </c>
      <c r="L94" s="60" t="s">
        <v>107</v>
      </c>
      <c r="M94" s="58" t="str">
        <f t="shared" ref="M94:M95" si="22">MID(L94,1,6)</f>
        <v>730402</v>
      </c>
      <c r="N94" s="48"/>
      <c r="O94" s="48">
        <v>1583741.5433956413</v>
      </c>
      <c r="P94" s="48">
        <v>1176028.4824079289</v>
      </c>
    </row>
    <row r="95" spans="1:16" ht="39" x14ac:dyDescent="0.3">
      <c r="A95" s="78"/>
      <c r="B95" s="73"/>
      <c r="C95" s="90"/>
      <c r="D95" s="78"/>
      <c r="E95" s="78"/>
      <c r="F95" s="78"/>
      <c r="G95" s="78"/>
      <c r="H95" s="57" t="s">
        <v>521</v>
      </c>
      <c r="I95" s="77"/>
      <c r="J95" s="47">
        <v>44683</v>
      </c>
      <c r="K95" s="47">
        <v>44865</v>
      </c>
      <c r="L95" s="60" t="s">
        <v>102</v>
      </c>
      <c r="M95" s="58" t="str">
        <f t="shared" si="22"/>
        <v>730811</v>
      </c>
      <c r="N95" s="48"/>
      <c r="O95" s="48"/>
      <c r="P95" s="48">
        <v>174625.89135523836</v>
      </c>
    </row>
    <row r="96" spans="1:16" x14ac:dyDescent="0.3">
      <c r="A96" s="78"/>
      <c r="B96" s="73"/>
      <c r="C96" s="90"/>
      <c r="D96" s="78"/>
      <c r="E96" s="78"/>
      <c r="F96" s="78"/>
      <c r="G96" s="78"/>
      <c r="H96" s="76" t="s">
        <v>557</v>
      </c>
      <c r="I96" s="76"/>
      <c r="J96" s="76"/>
      <c r="K96" s="76"/>
      <c r="L96" s="76"/>
      <c r="M96" s="76"/>
      <c r="N96" s="49">
        <f>SUM(N94:N95)</f>
        <v>0</v>
      </c>
      <c r="O96" s="49">
        <f t="shared" ref="O96:P96" si="23">SUM(O94:O95)</f>
        <v>1583741.5433956413</v>
      </c>
      <c r="P96" s="49">
        <f t="shared" si="23"/>
        <v>1350654.3737631673</v>
      </c>
    </row>
    <row r="97" spans="1:16" x14ac:dyDescent="0.3">
      <c r="A97" s="78"/>
      <c r="B97" s="73"/>
      <c r="C97" s="90"/>
      <c r="D97" s="78"/>
      <c r="E97" s="78"/>
      <c r="F97" s="78"/>
      <c r="G97" s="79" t="s">
        <v>558</v>
      </c>
      <c r="H97" s="79"/>
      <c r="I97" s="79"/>
      <c r="J97" s="79"/>
      <c r="K97" s="79"/>
      <c r="L97" s="79"/>
      <c r="M97" s="79"/>
      <c r="N97" s="50">
        <f>N96</f>
        <v>0</v>
      </c>
      <c r="O97" s="50">
        <f t="shared" ref="O97:P97" si="24">O96</f>
        <v>1583741.5433956413</v>
      </c>
      <c r="P97" s="50">
        <f t="shared" si="24"/>
        <v>1350654.3737631673</v>
      </c>
    </row>
    <row r="98" spans="1:16" ht="26" x14ac:dyDescent="0.3">
      <c r="A98" s="78"/>
      <c r="B98" s="73"/>
      <c r="C98" s="90"/>
      <c r="D98" s="78"/>
      <c r="E98" s="78"/>
      <c r="F98" s="78"/>
      <c r="G98" s="78" t="s">
        <v>116</v>
      </c>
      <c r="H98" s="57" t="s">
        <v>521</v>
      </c>
      <c r="I98" s="63" t="s">
        <v>117</v>
      </c>
      <c r="J98" s="47">
        <v>44593</v>
      </c>
      <c r="K98" s="47">
        <v>44925</v>
      </c>
      <c r="L98" s="60" t="s">
        <v>120</v>
      </c>
      <c r="M98" s="58" t="str">
        <f t="shared" ref="M98:M118" si="25">MID(L98,1,6)</f>
        <v>730505</v>
      </c>
      <c r="N98" s="48"/>
      <c r="O98" s="48">
        <v>18558162.53531</v>
      </c>
      <c r="P98" s="48"/>
    </row>
    <row r="99" spans="1:16" x14ac:dyDescent="0.3">
      <c r="A99" s="78"/>
      <c r="B99" s="73"/>
      <c r="C99" s="90"/>
      <c r="D99" s="78"/>
      <c r="E99" s="78"/>
      <c r="F99" s="78"/>
      <c r="G99" s="78"/>
      <c r="H99" s="76" t="s">
        <v>559</v>
      </c>
      <c r="I99" s="76"/>
      <c r="J99" s="76"/>
      <c r="K99" s="76"/>
      <c r="L99" s="76"/>
      <c r="M99" s="76"/>
      <c r="N99" s="49">
        <f>SUM(N98)</f>
        <v>0</v>
      </c>
      <c r="O99" s="49">
        <f t="shared" ref="O99:P99" si="26">SUM(O98)</f>
        <v>18558162.53531</v>
      </c>
      <c r="P99" s="49">
        <f t="shared" si="26"/>
        <v>0</v>
      </c>
    </row>
    <row r="100" spans="1:16" ht="26" x14ac:dyDescent="0.3">
      <c r="A100" s="78"/>
      <c r="B100" s="73"/>
      <c r="C100" s="90"/>
      <c r="D100" s="78"/>
      <c r="E100" s="78"/>
      <c r="F100" s="78"/>
      <c r="G100" s="78"/>
      <c r="H100" s="57" t="s">
        <v>521</v>
      </c>
      <c r="I100" s="77" t="s">
        <v>214</v>
      </c>
      <c r="J100" s="47">
        <v>44652</v>
      </c>
      <c r="K100" s="47">
        <v>44925</v>
      </c>
      <c r="L100" s="60" t="s">
        <v>278</v>
      </c>
      <c r="M100" s="58" t="str">
        <f t="shared" si="25"/>
        <v>730404</v>
      </c>
      <c r="N100" s="48"/>
      <c r="O100" s="48">
        <v>69967.5</v>
      </c>
      <c r="P100" s="48"/>
    </row>
    <row r="101" spans="1:16" ht="26" x14ac:dyDescent="0.3">
      <c r="A101" s="78"/>
      <c r="B101" s="73"/>
      <c r="C101" s="90"/>
      <c r="D101" s="78"/>
      <c r="E101" s="78"/>
      <c r="F101" s="78"/>
      <c r="G101" s="78"/>
      <c r="H101" s="57" t="s">
        <v>521</v>
      </c>
      <c r="I101" s="77"/>
      <c r="J101" s="47">
        <v>44652</v>
      </c>
      <c r="K101" s="47">
        <v>44925</v>
      </c>
      <c r="L101" s="60" t="s">
        <v>232</v>
      </c>
      <c r="M101" s="66" t="str">
        <f t="shared" si="25"/>
        <v>730405</v>
      </c>
      <c r="N101" s="48"/>
      <c r="O101" s="48">
        <v>705288.24660714273</v>
      </c>
      <c r="P101" s="48"/>
    </row>
    <row r="102" spans="1:16" ht="39" x14ac:dyDescent="0.3">
      <c r="A102" s="78"/>
      <c r="B102" s="73"/>
      <c r="C102" s="90"/>
      <c r="D102" s="78"/>
      <c r="E102" s="78"/>
      <c r="F102" s="78"/>
      <c r="G102" s="78"/>
      <c r="H102" s="57" t="s">
        <v>521</v>
      </c>
      <c r="I102" s="77"/>
      <c r="J102" s="47">
        <v>44652</v>
      </c>
      <c r="K102" s="47">
        <v>44925</v>
      </c>
      <c r="L102" s="60" t="s">
        <v>319</v>
      </c>
      <c r="M102" s="66" t="str">
        <f t="shared" si="25"/>
        <v>730607</v>
      </c>
      <c r="N102" s="48"/>
      <c r="O102" s="48">
        <v>4464.2857142857138</v>
      </c>
      <c r="P102" s="48"/>
    </row>
    <row r="103" spans="1:16" x14ac:dyDescent="0.3">
      <c r="A103" s="78"/>
      <c r="B103" s="73"/>
      <c r="C103" s="90"/>
      <c r="D103" s="78"/>
      <c r="E103" s="78"/>
      <c r="F103" s="78"/>
      <c r="G103" s="78"/>
      <c r="H103" s="65"/>
      <c r="I103" s="77"/>
      <c r="J103" s="47">
        <v>44652</v>
      </c>
      <c r="K103" s="47">
        <v>44925</v>
      </c>
      <c r="L103" s="60" t="s">
        <v>178</v>
      </c>
      <c r="M103" s="66" t="str">
        <f t="shared" si="25"/>
        <v>730803</v>
      </c>
      <c r="N103" s="48"/>
      <c r="O103" s="48">
        <v>120848.50678571427</v>
      </c>
      <c r="P103" s="48"/>
    </row>
    <row r="104" spans="1:16" ht="39" x14ac:dyDescent="0.3">
      <c r="A104" s="78"/>
      <c r="B104" s="73"/>
      <c r="C104" s="90"/>
      <c r="D104" s="78"/>
      <c r="E104" s="78"/>
      <c r="F104" s="78"/>
      <c r="G104" s="78"/>
      <c r="H104" s="57" t="s">
        <v>521</v>
      </c>
      <c r="I104" s="77"/>
      <c r="J104" s="47">
        <v>44652</v>
      </c>
      <c r="K104" s="47">
        <v>44925</v>
      </c>
      <c r="L104" s="60" t="s">
        <v>102</v>
      </c>
      <c r="M104" s="66" t="str">
        <f t="shared" si="25"/>
        <v>730811</v>
      </c>
      <c r="N104" s="48"/>
      <c r="O104" s="48">
        <v>141963.90035714285</v>
      </c>
      <c r="P104" s="48"/>
    </row>
    <row r="105" spans="1:16" x14ac:dyDescent="0.3">
      <c r="A105" s="78"/>
      <c r="B105" s="73"/>
      <c r="C105" s="90"/>
      <c r="D105" s="78"/>
      <c r="E105" s="78"/>
      <c r="F105" s="78"/>
      <c r="G105" s="78"/>
      <c r="H105" s="57" t="s">
        <v>521</v>
      </c>
      <c r="I105" s="77"/>
      <c r="J105" s="47">
        <v>44652</v>
      </c>
      <c r="K105" s="47">
        <v>44925</v>
      </c>
      <c r="L105" s="60" t="s">
        <v>216</v>
      </c>
      <c r="M105" s="66" t="str">
        <f t="shared" si="25"/>
        <v>730813</v>
      </c>
      <c r="N105" s="48"/>
      <c r="O105" s="48">
        <v>5497188.1102678571</v>
      </c>
      <c r="P105" s="48"/>
    </row>
    <row r="106" spans="1:16" x14ac:dyDescent="0.3">
      <c r="A106" s="78"/>
      <c r="B106" s="73"/>
      <c r="C106" s="90"/>
      <c r="D106" s="78"/>
      <c r="E106" s="78"/>
      <c r="F106" s="78"/>
      <c r="G106" s="78"/>
      <c r="H106" s="57" t="s">
        <v>521</v>
      </c>
      <c r="I106" s="77"/>
      <c r="J106" s="47">
        <v>44652</v>
      </c>
      <c r="K106" s="47">
        <v>44925</v>
      </c>
      <c r="L106" s="60" t="s">
        <v>450</v>
      </c>
      <c r="M106" s="66" t="str">
        <f t="shared" si="25"/>
        <v>840104</v>
      </c>
      <c r="N106" s="48"/>
      <c r="O106" s="48">
        <v>6478.4107142857138</v>
      </c>
      <c r="P106" s="48"/>
    </row>
    <row r="107" spans="1:16" x14ac:dyDescent="0.3">
      <c r="A107" s="78"/>
      <c r="B107" s="73"/>
      <c r="C107" s="90"/>
      <c r="D107" s="78"/>
      <c r="E107" s="78"/>
      <c r="F107" s="78"/>
      <c r="G107" s="78"/>
      <c r="H107" s="76" t="s">
        <v>561</v>
      </c>
      <c r="I107" s="76"/>
      <c r="J107" s="76"/>
      <c r="K107" s="76"/>
      <c r="L107" s="76"/>
      <c r="M107" s="76"/>
      <c r="N107" s="49">
        <f>SUM(N100:N106)</f>
        <v>0</v>
      </c>
      <c r="O107" s="49">
        <f t="shared" ref="O107:P107" si="27">SUM(O100:O106)</f>
        <v>6546198.9604464285</v>
      </c>
      <c r="P107" s="49">
        <f t="shared" si="27"/>
        <v>0</v>
      </c>
    </row>
    <row r="108" spans="1:16" x14ac:dyDescent="0.3">
      <c r="A108" s="78"/>
      <c r="B108" s="73"/>
      <c r="C108" s="90"/>
      <c r="D108" s="78"/>
      <c r="E108" s="78"/>
      <c r="F108" s="78"/>
      <c r="G108" s="78"/>
      <c r="H108" s="57" t="s">
        <v>521</v>
      </c>
      <c r="I108" s="77" t="s">
        <v>173</v>
      </c>
      <c r="J108" s="47">
        <v>44564</v>
      </c>
      <c r="K108" s="47">
        <v>44925</v>
      </c>
      <c r="L108" s="60" t="s">
        <v>608</v>
      </c>
      <c r="M108" s="58" t="str">
        <f t="shared" si="25"/>
        <v>730105</v>
      </c>
      <c r="N108" s="48"/>
      <c r="O108" s="48"/>
      <c r="P108" s="48">
        <v>140000</v>
      </c>
    </row>
    <row r="109" spans="1:16" x14ac:dyDescent="0.3">
      <c r="A109" s="78"/>
      <c r="B109" s="73"/>
      <c r="C109" s="90"/>
      <c r="D109" s="78"/>
      <c r="E109" s="78"/>
      <c r="F109" s="78"/>
      <c r="G109" s="78"/>
      <c r="H109" s="57" t="s">
        <v>521</v>
      </c>
      <c r="I109" s="77"/>
      <c r="J109" s="47">
        <v>44564</v>
      </c>
      <c r="K109" s="47">
        <v>44925</v>
      </c>
      <c r="L109" s="60" t="s">
        <v>220</v>
      </c>
      <c r="M109" s="58" t="str">
        <f t="shared" si="25"/>
        <v>730202</v>
      </c>
      <c r="N109" s="48"/>
      <c r="O109" s="48"/>
      <c r="P109" s="48">
        <v>35863.5</v>
      </c>
    </row>
    <row r="110" spans="1:16" ht="26" x14ac:dyDescent="0.3">
      <c r="A110" s="78"/>
      <c r="B110" s="73"/>
      <c r="C110" s="90"/>
      <c r="D110" s="78"/>
      <c r="E110" s="78"/>
      <c r="F110" s="78"/>
      <c r="G110" s="78"/>
      <c r="H110" s="57" t="s">
        <v>521</v>
      </c>
      <c r="I110" s="77"/>
      <c r="J110" s="47">
        <v>44564</v>
      </c>
      <c r="K110" s="47">
        <v>44925</v>
      </c>
      <c r="L110" s="60" t="s">
        <v>510</v>
      </c>
      <c r="M110" s="58" t="str">
        <f t="shared" si="25"/>
        <v>730204</v>
      </c>
      <c r="N110" s="48"/>
      <c r="O110" s="48"/>
      <c r="P110" s="48">
        <v>552468.20099999988</v>
      </c>
    </row>
    <row r="111" spans="1:16" x14ac:dyDescent="0.3">
      <c r="A111" s="78"/>
      <c r="B111" s="73"/>
      <c r="C111" s="90"/>
      <c r="D111" s="78"/>
      <c r="E111" s="78"/>
      <c r="F111" s="78"/>
      <c r="G111" s="78"/>
      <c r="H111" s="57" t="s">
        <v>521</v>
      </c>
      <c r="I111" s="77"/>
      <c r="J111" s="47">
        <v>44564</v>
      </c>
      <c r="K111" s="47">
        <v>44925</v>
      </c>
      <c r="L111" s="60" t="s">
        <v>508</v>
      </c>
      <c r="M111" s="58" t="str">
        <f t="shared" si="25"/>
        <v>730208</v>
      </c>
      <c r="N111" s="48"/>
      <c r="O111" s="48">
        <v>3500000</v>
      </c>
      <c r="P111" s="48">
        <v>726046.84762296476</v>
      </c>
    </row>
    <row r="112" spans="1:16" ht="52" x14ac:dyDescent="0.3">
      <c r="A112" s="78"/>
      <c r="B112" s="73"/>
      <c r="C112" s="90"/>
      <c r="D112" s="78"/>
      <c r="E112" s="78"/>
      <c r="F112" s="78"/>
      <c r="G112" s="78"/>
      <c r="H112" s="57" t="s">
        <v>521</v>
      </c>
      <c r="I112" s="77"/>
      <c r="J112" s="47">
        <v>44564</v>
      </c>
      <c r="K112" s="47">
        <v>44925</v>
      </c>
      <c r="L112" s="60" t="s">
        <v>180</v>
      </c>
      <c r="M112" s="58" t="str">
        <f t="shared" si="25"/>
        <v>730209</v>
      </c>
      <c r="N112" s="48"/>
      <c r="O112" s="48"/>
      <c r="P112" s="48">
        <v>1481730.48</v>
      </c>
    </row>
    <row r="113" spans="1:16" ht="39" x14ac:dyDescent="0.3">
      <c r="A113" s="78"/>
      <c r="B113" s="73"/>
      <c r="C113" s="90"/>
      <c r="D113" s="78"/>
      <c r="E113" s="78"/>
      <c r="F113" s="78"/>
      <c r="G113" s="78"/>
      <c r="H113" s="57" t="s">
        <v>521</v>
      </c>
      <c r="I113" s="77"/>
      <c r="J113" s="47">
        <v>44564</v>
      </c>
      <c r="K113" s="47">
        <v>44925</v>
      </c>
      <c r="L113" s="60" t="s">
        <v>392</v>
      </c>
      <c r="M113" s="58" t="str">
        <f t="shared" si="25"/>
        <v>730420</v>
      </c>
      <c r="N113" s="48"/>
      <c r="O113" s="48"/>
      <c r="P113" s="48">
        <v>88389.759999999995</v>
      </c>
    </row>
    <row r="114" spans="1:16" x14ac:dyDescent="0.3">
      <c r="A114" s="78"/>
      <c r="B114" s="73"/>
      <c r="C114" s="90"/>
      <c r="D114" s="78"/>
      <c r="E114" s="78"/>
      <c r="F114" s="78"/>
      <c r="G114" s="78"/>
      <c r="H114" s="57" t="s">
        <v>521</v>
      </c>
      <c r="I114" s="77"/>
      <c r="J114" s="47">
        <v>44564</v>
      </c>
      <c r="K114" s="47">
        <v>44925</v>
      </c>
      <c r="L114" s="60" t="s">
        <v>178</v>
      </c>
      <c r="M114" s="58" t="str">
        <f t="shared" si="25"/>
        <v>730803</v>
      </c>
      <c r="N114" s="48"/>
      <c r="O114" s="48"/>
      <c r="P114" s="48">
        <v>2918182.83</v>
      </c>
    </row>
    <row r="115" spans="1:16" x14ac:dyDescent="0.3">
      <c r="A115" s="78"/>
      <c r="B115" s="73"/>
      <c r="C115" s="90"/>
      <c r="D115" s="78"/>
      <c r="E115" s="78"/>
      <c r="F115" s="78"/>
      <c r="G115" s="78"/>
      <c r="H115" s="57" t="s">
        <v>521</v>
      </c>
      <c r="I115" s="77"/>
      <c r="J115" s="47">
        <v>44564</v>
      </c>
      <c r="K115" s="47">
        <v>44925</v>
      </c>
      <c r="L115" s="60" t="s">
        <v>512</v>
      </c>
      <c r="M115" s="58" t="str">
        <f t="shared" si="25"/>
        <v>730804</v>
      </c>
      <c r="N115" s="48"/>
      <c r="O115" s="48"/>
      <c r="P115" s="48">
        <v>9295</v>
      </c>
    </row>
    <row r="116" spans="1:16" x14ac:dyDescent="0.3">
      <c r="A116" s="78"/>
      <c r="B116" s="73"/>
      <c r="C116" s="90"/>
      <c r="D116" s="78"/>
      <c r="E116" s="78"/>
      <c r="F116" s="78"/>
      <c r="G116" s="78"/>
      <c r="H116" s="57" t="s">
        <v>521</v>
      </c>
      <c r="I116" s="77"/>
      <c r="J116" s="47">
        <v>44564</v>
      </c>
      <c r="K116" s="47">
        <v>44925</v>
      </c>
      <c r="L116" s="60" t="s">
        <v>216</v>
      </c>
      <c r="M116" s="58" t="str">
        <f t="shared" si="25"/>
        <v>730813</v>
      </c>
      <c r="N116" s="48"/>
      <c r="O116" s="48"/>
      <c r="P116" s="48">
        <v>645000</v>
      </c>
    </row>
    <row r="117" spans="1:16" x14ac:dyDescent="0.3">
      <c r="A117" s="78"/>
      <c r="B117" s="73"/>
      <c r="C117" s="90"/>
      <c r="D117" s="78"/>
      <c r="E117" s="78"/>
      <c r="F117" s="78"/>
      <c r="G117" s="78"/>
      <c r="H117" s="57" t="s">
        <v>521</v>
      </c>
      <c r="I117" s="77"/>
      <c r="J117" s="47">
        <v>44564</v>
      </c>
      <c r="K117" s="47">
        <v>44925</v>
      </c>
      <c r="L117" s="60" t="s">
        <v>609</v>
      </c>
      <c r="M117" s="58" t="str">
        <f t="shared" si="25"/>
        <v>731407</v>
      </c>
      <c r="N117" s="48"/>
      <c r="O117" s="48"/>
      <c r="P117" s="48">
        <v>1312000</v>
      </c>
    </row>
    <row r="118" spans="1:16" x14ac:dyDescent="0.3">
      <c r="A118" s="78"/>
      <c r="B118" s="73"/>
      <c r="C118" s="90"/>
      <c r="D118" s="78"/>
      <c r="E118" s="78"/>
      <c r="F118" s="78"/>
      <c r="G118" s="78"/>
      <c r="H118" s="57" t="s">
        <v>521</v>
      </c>
      <c r="I118" s="77"/>
      <c r="J118" s="47">
        <v>44564</v>
      </c>
      <c r="K118" s="47">
        <v>44925</v>
      </c>
      <c r="L118" s="60" t="s">
        <v>202</v>
      </c>
      <c r="M118" s="58" t="str">
        <f t="shared" si="25"/>
        <v>840107</v>
      </c>
      <c r="N118" s="48"/>
      <c r="O118" s="48"/>
      <c r="P118" s="48">
        <v>550000</v>
      </c>
    </row>
    <row r="119" spans="1:16" x14ac:dyDescent="0.3">
      <c r="A119" s="78"/>
      <c r="B119" s="73"/>
      <c r="C119" s="90"/>
      <c r="D119" s="78"/>
      <c r="E119" s="78"/>
      <c r="F119" s="78"/>
      <c r="G119" s="78"/>
      <c r="H119" s="76" t="s">
        <v>560</v>
      </c>
      <c r="I119" s="76"/>
      <c r="J119" s="76"/>
      <c r="K119" s="76"/>
      <c r="L119" s="76"/>
      <c r="M119" s="76"/>
      <c r="N119" s="49">
        <f>SUM(N108:N118)</f>
        <v>0</v>
      </c>
      <c r="O119" s="49">
        <f>SUM(O108:O118)</f>
        <v>3500000</v>
      </c>
      <c r="P119" s="49">
        <f>SUM(P108:P118)</f>
        <v>8458976.6186229642</v>
      </c>
    </row>
    <row r="120" spans="1:16" x14ac:dyDescent="0.3">
      <c r="A120" s="78"/>
      <c r="B120" s="73"/>
      <c r="C120" s="90"/>
      <c r="D120" s="78"/>
      <c r="E120" s="78"/>
      <c r="F120" s="78"/>
      <c r="G120" s="79" t="s">
        <v>562</v>
      </c>
      <c r="H120" s="79"/>
      <c r="I120" s="79"/>
      <c r="J120" s="79"/>
      <c r="K120" s="79"/>
      <c r="L120" s="79"/>
      <c r="M120" s="79"/>
      <c r="N120" s="50">
        <f>N119+N107+N99</f>
        <v>0</v>
      </c>
      <c r="O120" s="50">
        <f>O119+O107+O99</f>
        <v>28604361.495756429</v>
      </c>
      <c r="P120" s="50">
        <f>P119+P107+P99</f>
        <v>8458976.6186229642</v>
      </c>
    </row>
    <row r="121" spans="1:16" ht="26" x14ac:dyDescent="0.3">
      <c r="A121" s="78"/>
      <c r="B121" s="73"/>
      <c r="C121" s="90"/>
      <c r="D121" s="78"/>
      <c r="E121" s="78"/>
      <c r="F121" s="78"/>
      <c r="G121" s="89" t="s">
        <v>169</v>
      </c>
      <c r="H121" s="57" t="s">
        <v>521</v>
      </c>
      <c r="I121" s="63" t="s">
        <v>170</v>
      </c>
      <c r="J121" s="47">
        <v>44564</v>
      </c>
      <c r="K121" s="47">
        <v>44651</v>
      </c>
      <c r="L121" s="60" t="s">
        <v>120</v>
      </c>
      <c r="M121" s="58" t="str">
        <f t="shared" ref="M121" si="28">MID(L121,1,6)</f>
        <v>730505</v>
      </c>
      <c r="N121" s="48"/>
      <c r="O121" s="48">
        <v>806878.04093000025</v>
      </c>
      <c r="P121" s="48"/>
    </row>
    <row r="122" spans="1:16" x14ac:dyDescent="0.3">
      <c r="A122" s="78"/>
      <c r="B122" s="73"/>
      <c r="C122" s="90"/>
      <c r="D122" s="78"/>
      <c r="E122" s="78"/>
      <c r="F122" s="78"/>
      <c r="G122" s="89"/>
      <c r="H122" s="76" t="s">
        <v>553</v>
      </c>
      <c r="I122" s="76"/>
      <c r="J122" s="76"/>
      <c r="K122" s="76"/>
      <c r="L122" s="76"/>
      <c r="M122" s="76"/>
      <c r="N122" s="49">
        <f>SUM(N121)</f>
        <v>0</v>
      </c>
      <c r="O122" s="49">
        <f t="shared" ref="O122:P122" si="29">SUM(O121)</f>
        <v>806878.04093000025</v>
      </c>
      <c r="P122" s="49">
        <f t="shared" si="29"/>
        <v>0</v>
      </c>
    </row>
    <row r="123" spans="1:16" x14ac:dyDescent="0.3">
      <c r="A123" s="78"/>
      <c r="B123" s="73"/>
      <c r="C123" s="90"/>
      <c r="D123" s="78"/>
      <c r="E123" s="78"/>
      <c r="F123" s="78"/>
      <c r="G123" s="79" t="s">
        <v>562</v>
      </c>
      <c r="H123" s="79"/>
      <c r="I123" s="79"/>
      <c r="J123" s="79"/>
      <c r="K123" s="79"/>
      <c r="L123" s="79"/>
      <c r="M123" s="79"/>
      <c r="N123" s="50">
        <f>N122</f>
        <v>0</v>
      </c>
      <c r="O123" s="50">
        <f t="shared" ref="O123:P123" si="30">O122</f>
        <v>806878.04093000025</v>
      </c>
      <c r="P123" s="50">
        <f t="shared" si="30"/>
        <v>0</v>
      </c>
    </row>
    <row r="124" spans="1:16" x14ac:dyDescent="0.3">
      <c r="A124" s="78"/>
      <c r="B124" s="74"/>
      <c r="C124" s="91"/>
      <c r="D124" s="78"/>
      <c r="E124" s="87" t="s">
        <v>563</v>
      </c>
      <c r="F124" s="87"/>
      <c r="G124" s="87"/>
      <c r="H124" s="87"/>
      <c r="I124" s="87"/>
      <c r="J124" s="87"/>
      <c r="K124" s="87"/>
      <c r="L124" s="87"/>
      <c r="M124" s="87"/>
      <c r="N124" s="51">
        <f>N123+N120+N97</f>
        <v>0</v>
      </c>
      <c r="O124" s="51">
        <f>O123+O120+O97</f>
        <v>30994981.08008207</v>
      </c>
      <c r="P124" s="51">
        <f>P123+P120+P97</f>
        <v>9809630.9923861325</v>
      </c>
    </row>
    <row r="125" spans="1:16" ht="58.5" customHeight="1" x14ac:dyDescent="0.3">
      <c r="A125" s="78"/>
      <c r="B125" s="90" t="s">
        <v>619</v>
      </c>
      <c r="C125" s="90" t="s">
        <v>620</v>
      </c>
      <c r="D125" s="78"/>
      <c r="E125" s="93" t="s">
        <v>565</v>
      </c>
      <c r="F125" s="93" t="s">
        <v>617</v>
      </c>
      <c r="G125" s="78" t="s">
        <v>566</v>
      </c>
      <c r="H125" s="57" t="s">
        <v>521</v>
      </c>
      <c r="I125" s="58" t="s">
        <v>618</v>
      </c>
      <c r="J125" s="47">
        <v>44652</v>
      </c>
      <c r="K125" s="47">
        <v>44925</v>
      </c>
      <c r="L125" s="68" t="s">
        <v>403</v>
      </c>
      <c r="M125" s="58" t="str">
        <f t="shared" ref="M125" si="31">MID(L125,1,6)</f>
        <v>840105</v>
      </c>
      <c r="N125" s="48"/>
      <c r="O125" s="68">
        <v>6000000</v>
      </c>
      <c r="P125" s="48"/>
    </row>
    <row r="126" spans="1:16" ht="12.75" customHeight="1" x14ac:dyDescent="0.3">
      <c r="A126" s="78"/>
      <c r="B126" s="90"/>
      <c r="C126" s="90"/>
      <c r="D126" s="78"/>
      <c r="E126" s="93"/>
      <c r="F126" s="93"/>
      <c r="G126" s="78"/>
      <c r="H126" s="76" t="s">
        <v>610</v>
      </c>
      <c r="I126" s="76"/>
      <c r="J126" s="76"/>
      <c r="K126" s="76"/>
      <c r="L126" s="76"/>
      <c r="M126" s="76"/>
      <c r="N126" s="49">
        <f>SUM(N125:N125)</f>
        <v>0</v>
      </c>
      <c r="O126" s="49">
        <f>SUM(O125:O125)</f>
        <v>6000000</v>
      </c>
      <c r="P126" s="49">
        <f>SUM(P125:P125)</f>
        <v>0</v>
      </c>
    </row>
    <row r="127" spans="1:16" ht="12.75" customHeight="1" x14ac:dyDescent="0.3">
      <c r="A127" s="78"/>
      <c r="B127" s="90"/>
      <c r="C127" s="90"/>
      <c r="D127" s="78"/>
      <c r="E127" s="93"/>
      <c r="F127" s="93"/>
      <c r="G127" s="79" t="s">
        <v>611</v>
      </c>
      <c r="H127" s="79"/>
      <c r="I127" s="79"/>
      <c r="J127" s="79"/>
      <c r="K127" s="79"/>
      <c r="L127" s="79"/>
      <c r="M127" s="79"/>
      <c r="N127" s="50">
        <f>N126</f>
        <v>0</v>
      </c>
      <c r="O127" s="50">
        <f t="shared" ref="O127:P127" si="32">O126</f>
        <v>6000000</v>
      </c>
      <c r="P127" s="50">
        <f t="shared" si="32"/>
        <v>0</v>
      </c>
    </row>
    <row r="128" spans="1:16" ht="26" x14ac:dyDescent="0.3">
      <c r="A128" s="78"/>
      <c r="B128" s="90"/>
      <c r="C128" s="90"/>
      <c r="D128" s="78"/>
      <c r="E128" s="93"/>
      <c r="F128" s="93"/>
      <c r="G128" s="72" t="s">
        <v>572</v>
      </c>
      <c r="H128" s="65" t="s">
        <v>521</v>
      </c>
      <c r="I128" s="66" t="s">
        <v>572</v>
      </c>
      <c r="J128" s="47">
        <v>44835</v>
      </c>
      <c r="K128" s="47">
        <v>44865</v>
      </c>
      <c r="L128" s="68" t="s">
        <v>574</v>
      </c>
      <c r="M128" s="66" t="str">
        <f t="shared" ref="M128" si="33">MID(L128,1,6)</f>
        <v>730703</v>
      </c>
      <c r="N128" s="48"/>
      <c r="O128" s="69">
        <v>3159572.2</v>
      </c>
      <c r="P128" s="48"/>
    </row>
    <row r="129" spans="1:16" x14ac:dyDescent="0.3">
      <c r="A129" s="78"/>
      <c r="B129" s="90"/>
      <c r="C129" s="90"/>
      <c r="D129" s="78"/>
      <c r="E129" s="93"/>
      <c r="F129" s="93"/>
      <c r="G129" s="74"/>
      <c r="H129" s="76" t="s">
        <v>575</v>
      </c>
      <c r="I129" s="76"/>
      <c r="J129" s="76"/>
      <c r="K129" s="76"/>
      <c r="L129" s="76"/>
      <c r="M129" s="76"/>
      <c r="N129" s="49">
        <f>N128</f>
        <v>0</v>
      </c>
      <c r="O129" s="49">
        <f t="shared" ref="O129:P130" si="34">O128</f>
        <v>3159572.2</v>
      </c>
      <c r="P129" s="49">
        <f t="shared" si="34"/>
        <v>0</v>
      </c>
    </row>
    <row r="130" spans="1:16" ht="12.75" customHeight="1" x14ac:dyDescent="0.3">
      <c r="A130" s="78"/>
      <c r="B130" s="90"/>
      <c r="C130" s="90"/>
      <c r="D130" s="78"/>
      <c r="E130" s="93"/>
      <c r="F130" s="93"/>
      <c r="G130" s="79" t="s">
        <v>575</v>
      </c>
      <c r="H130" s="79"/>
      <c r="I130" s="79"/>
      <c r="J130" s="79"/>
      <c r="K130" s="79"/>
      <c r="L130" s="79"/>
      <c r="M130" s="79"/>
      <c r="N130" s="50">
        <f>N129</f>
        <v>0</v>
      </c>
      <c r="O130" s="50">
        <f t="shared" si="34"/>
        <v>3159572.2</v>
      </c>
      <c r="P130" s="50">
        <f t="shared" si="34"/>
        <v>0</v>
      </c>
    </row>
    <row r="131" spans="1:16" x14ac:dyDescent="0.3">
      <c r="A131" s="78"/>
      <c r="B131" s="90"/>
      <c r="C131" s="90"/>
      <c r="D131" s="78"/>
      <c r="E131" s="87" t="s">
        <v>576</v>
      </c>
      <c r="F131" s="87"/>
      <c r="G131" s="87"/>
      <c r="H131" s="87"/>
      <c r="I131" s="87"/>
      <c r="J131" s="87"/>
      <c r="K131" s="87"/>
      <c r="L131" s="87"/>
      <c r="M131" s="87"/>
      <c r="N131" s="51">
        <f>N130+N127</f>
        <v>0</v>
      </c>
      <c r="O131" s="51">
        <f t="shared" ref="O131:P131" si="35">O130+O127</f>
        <v>9159572.1999999993</v>
      </c>
      <c r="P131" s="51">
        <f t="shared" si="35"/>
        <v>0</v>
      </c>
    </row>
    <row r="132" spans="1:16" x14ac:dyDescent="0.3">
      <c r="A132" s="78"/>
      <c r="B132" s="91"/>
      <c r="C132" s="91"/>
      <c r="D132" s="75" t="s">
        <v>612</v>
      </c>
      <c r="E132" s="75"/>
      <c r="F132" s="75"/>
      <c r="G132" s="75"/>
      <c r="H132" s="75"/>
      <c r="I132" s="75"/>
      <c r="J132" s="75"/>
      <c r="K132" s="75"/>
      <c r="L132" s="75"/>
      <c r="M132" s="75"/>
      <c r="N132" s="53">
        <f>N131+N124</f>
        <v>0</v>
      </c>
      <c r="O132" s="53">
        <f t="shared" ref="O132:P132" si="36">O131+O124</f>
        <v>40154553.280082069</v>
      </c>
      <c r="P132" s="53">
        <f t="shared" si="36"/>
        <v>9809630.9923861325</v>
      </c>
    </row>
    <row r="133" spans="1:16" ht="27.75" customHeight="1" x14ac:dyDescent="0.3">
      <c r="A133" s="88" t="s">
        <v>564</v>
      </c>
      <c r="B133" s="88"/>
      <c r="C133" s="88"/>
      <c r="D133" s="88"/>
      <c r="E133" s="88"/>
      <c r="F133" s="88"/>
      <c r="G133" s="88"/>
      <c r="H133" s="88"/>
      <c r="I133" s="88"/>
      <c r="J133" s="88"/>
      <c r="K133" s="88"/>
      <c r="L133" s="88"/>
      <c r="M133" s="88"/>
      <c r="N133" s="64">
        <f>N132+N93</f>
        <v>0</v>
      </c>
      <c r="O133" s="64">
        <f t="shared" ref="O133:P133" si="37">O132+O93</f>
        <v>40154553.280082069</v>
      </c>
      <c r="P133" s="64">
        <f t="shared" si="37"/>
        <v>41966111.530000001</v>
      </c>
    </row>
  </sheetData>
  <mergeCells count="92">
    <mergeCell ref="B125:B132"/>
    <mergeCell ref="C94:C124"/>
    <mergeCell ref="B94:B124"/>
    <mergeCell ref="E125:E130"/>
    <mergeCell ref="F125:F130"/>
    <mergeCell ref="D132:M132"/>
    <mergeCell ref="H107:M107"/>
    <mergeCell ref="I100:I106"/>
    <mergeCell ref="I108:I118"/>
    <mergeCell ref="H119:M119"/>
    <mergeCell ref="G120:M120"/>
    <mergeCell ref="G98:G119"/>
    <mergeCell ref="H96:M96"/>
    <mergeCell ref="I94:I95"/>
    <mergeCell ref="G94:G96"/>
    <mergeCell ref="G97:M97"/>
    <mergeCell ref="A133:M133"/>
    <mergeCell ref="A10:A132"/>
    <mergeCell ref="H126:M126"/>
    <mergeCell ref="G125:G126"/>
    <mergeCell ref="G130:M130"/>
    <mergeCell ref="E131:M131"/>
    <mergeCell ref="D94:D131"/>
    <mergeCell ref="H122:M122"/>
    <mergeCell ref="G123:M123"/>
    <mergeCell ref="G121:G122"/>
    <mergeCell ref="E124:M124"/>
    <mergeCell ref="E94:E123"/>
    <mergeCell ref="C125:C132"/>
    <mergeCell ref="F94:F123"/>
    <mergeCell ref="G127:M127"/>
    <mergeCell ref="H129:M129"/>
    <mergeCell ref="H99:M99"/>
    <mergeCell ref="G128:G129"/>
    <mergeCell ref="E92:M92"/>
    <mergeCell ref="G91:M91"/>
    <mergeCell ref="E53:E91"/>
    <mergeCell ref="F53:F91"/>
    <mergeCell ref="H82:M82"/>
    <mergeCell ref="H85:M85"/>
    <mergeCell ref="I83:I84"/>
    <mergeCell ref="H87:M87"/>
    <mergeCell ref="G53:G87"/>
    <mergeCell ref="H78:M78"/>
    <mergeCell ref="I70:I77"/>
    <mergeCell ref="I79:I81"/>
    <mergeCell ref="G7:G9"/>
    <mergeCell ref="D10:D92"/>
    <mergeCell ref="H22:M22"/>
    <mergeCell ref="I20:I21"/>
    <mergeCell ref="I10:I17"/>
    <mergeCell ref="G10:G18"/>
    <mergeCell ref="I7:I9"/>
    <mergeCell ref="E52:M52"/>
    <mergeCell ref="G49:G50"/>
    <mergeCell ref="H67:M67"/>
    <mergeCell ref="I53:I66"/>
    <mergeCell ref="H69:M69"/>
    <mergeCell ref="H50:M50"/>
    <mergeCell ref="G51:M51"/>
    <mergeCell ref="E10:E51"/>
    <mergeCell ref="F10:F51"/>
    <mergeCell ref="A1:P1"/>
    <mergeCell ref="N7:P7"/>
    <mergeCell ref="A7:A9"/>
    <mergeCell ref="B7:B9"/>
    <mergeCell ref="J7:J9"/>
    <mergeCell ref="K7:K9"/>
    <mergeCell ref="M7:M9"/>
    <mergeCell ref="D2:P2"/>
    <mergeCell ref="D7:D9"/>
    <mergeCell ref="E7:E9"/>
    <mergeCell ref="F7:F9"/>
    <mergeCell ref="H7:H9"/>
    <mergeCell ref="B3:F3"/>
    <mergeCell ref="B5:F5"/>
    <mergeCell ref="L7:L9"/>
    <mergeCell ref="C7:C9"/>
    <mergeCell ref="B10:B92"/>
    <mergeCell ref="C10:C92"/>
    <mergeCell ref="D93:M93"/>
    <mergeCell ref="H36:M36"/>
    <mergeCell ref="I23:I35"/>
    <mergeCell ref="H47:M47"/>
    <mergeCell ref="I37:I46"/>
    <mergeCell ref="G20:G47"/>
    <mergeCell ref="G19:M19"/>
    <mergeCell ref="H18:M18"/>
    <mergeCell ref="G48:M48"/>
    <mergeCell ref="G88:M88"/>
    <mergeCell ref="G89:G90"/>
    <mergeCell ref="H90:M90"/>
  </mergeCells>
  <conditionalFormatting sqref="L125">
    <cfRule type="cellIs" dxfId="312" priority="3" operator="equal">
      <formula>0</formula>
    </cfRule>
  </conditionalFormatting>
  <conditionalFormatting sqref="L128">
    <cfRule type="cellIs" dxfId="311" priority="1" operator="equal">
      <formula>0</formula>
    </cfRule>
  </conditionalFormatting>
  <pageMargins left="0.23622047244094491" right="0.23622047244094491" top="0.74803149606299213" bottom="0.74803149606299213" header="0.31496062992125984" footer="0.31496062992125984"/>
  <pageSetup paperSize="8" scale="60" fitToHeight="2" orientation="portrait" r:id="rId1"/>
  <headerFooter>
    <oddHeader>&amp;L&amp;G&amp;C&amp;"-,Negrita"&amp;24EMPRESA PÚBLICA METROPOLITANA DE TRANSPORTE DE PASAJEROS DE QUITO</oddHeader>
  </headerFooter>
  <rowBreaks count="1" manualBreakCount="1">
    <brk id="93" max="1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D8ADF-67F8-40BA-8479-4B1B9B990D9A}">
  <dimension ref="A1:B97"/>
  <sheetViews>
    <sheetView zoomScale="80" zoomScaleNormal="80" workbookViewId="0">
      <selection activeCell="D11" sqref="D11"/>
    </sheetView>
  </sheetViews>
  <sheetFormatPr baseColWidth="10" defaultRowHeight="14.5" x14ac:dyDescent="0.35"/>
  <cols>
    <col min="1" max="1" width="111" style="173" customWidth="1"/>
    <col min="2" max="2" width="55.08984375" customWidth="1"/>
  </cols>
  <sheetData>
    <row r="1" spans="1:2" x14ac:dyDescent="0.35">
      <c r="A1" s="171" t="s">
        <v>3</v>
      </c>
      <c r="B1" t="s">
        <v>94</v>
      </c>
    </row>
    <row r="3" spans="1:2" x14ac:dyDescent="0.35">
      <c r="A3" s="171" t="s">
        <v>514</v>
      </c>
      <c r="B3" s="169" t="s">
        <v>703</v>
      </c>
    </row>
    <row r="4" spans="1:2" x14ac:dyDescent="0.35">
      <c r="A4" s="172" t="s">
        <v>95</v>
      </c>
      <c r="B4" s="170">
        <v>2934395.9171588086</v>
      </c>
    </row>
    <row r="5" spans="1:2" x14ac:dyDescent="0.35">
      <c r="A5" s="172" t="s">
        <v>96</v>
      </c>
      <c r="B5" s="170">
        <v>2934395.9171588086</v>
      </c>
    </row>
    <row r="6" spans="1:2" x14ac:dyDescent="0.35">
      <c r="A6" s="172" t="s">
        <v>103</v>
      </c>
      <c r="B6" s="170">
        <v>1583741.5433956413</v>
      </c>
    </row>
    <row r="7" spans="1:2" x14ac:dyDescent="0.35">
      <c r="A7" s="172" t="s">
        <v>101</v>
      </c>
      <c r="B7" s="170">
        <v>1583741.5433956413</v>
      </c>
    </row>
    <row r="8" spans="1:2" x14ac:dyDescent="0.35">
      <c r="A8" s="174" t="s">
        <v>107</v>
      </c>
      <c r="B8" s="170">
        <v>1583741.5433956413</v>
      </c>
    </row>
    <row r="9" spans="1:2" x14ac:dyDescent="0.35">
      <c r="A9" s="172" t="s">
        <v>188</v>
      </c>
      <c r="B9" s="170">
        <v>1350654.3737631673</v>
      </c>
    </row>
    <row r="10" spans="1:2" x14ac:dyDescent="0.35">
      <c r="A10" s="172" t="s">
        <v>101</v>
      </c>
      <c r="B10" s="170">
        <v>1350654.3737631673</v>
      </c>
    </row>
    <row r="11" spans="1:2" x14ac:dyDescent="0.35">
      <c r="A11" s="174" t="s">
        <v>107</v>
      </c>
      <c r="B11" s="170">
        <v>1176028.4824079289</v>
      </c>
    </row>
    <row r="12" spans="1:2" x14ac:dyDescent="0.35">
      <c r="A12" s="174" t="s">
        <v>102</v>
      </c>
      <c r="B12" s="170">
        <v>174625.89135523836</v>
      </c>
    </row>
    <row r="13" spans="1:2" x14ac:dyDescent="0.35">
      <c r="A13" s="172" t="s">
        <v>116</v>
      </c>
      <c r="B13" s="170">
        <v>37063338.114379391</v>
      </c>
    </row>
    <row r="14" spans="1:2" x14ac:dyDescent="0.35">
      <c r="A14" s="172" t="s">
        <v>214</v>
      </c>
      <c r="B14" s="170">
        <v>6546198.9604464266</v>
      </c>
    </row>
    <row r="15" spans="1:2" x14ac:dyDescent="0.35">
      <c r="A15" s="172" t="s">
        <v>103</v>
      </c>
      <c r="B15" s="170">
        <v>6546198.9604464266</v>
      </c>
    </row>
    <row r="16" spans="1:2" x14ac:dyDescent="0.35">
      <c r="A16" s="172" t="s">
        <v>101</v>
      </c>
      <c r="B16" s="170">
        <v>6539720.5497321412</v>
      </c>
    </row>
    <row r="17" spans="1:2" x14ac:dyDescent="0.35">
      <c r="A17" s="174" t="s">
        <v>278</v>
      </c>
      <c r="B17" s="170">
        <v>69967.5</v>
      </c>
    </row>
    <row r="18" spans="1:2" x14ac:dyDescent="0.35">
      <c r="A18" s="174" t="s">
        <v>232</v>
      </c>
      <c r="B18" s="170">
        <v>705288.24660714273</v>
      </c>
    </row>
    <row r="19" spans="1:2" x14ac:dyDescent="0.35">
      <c r="A19" s="174" t="s">
        <v>319</v>
      </c>
      <c r="B19" s="170">
        <v>4464.2857142857138</v>
      </c>
    </row>
    <row r="20" spans="1:2" x14ac:dyDescent="0.35">
      <c r="A20" s="174" t="s">
        <v>178</v>
      </c>
      <c r="B20" s="170">
        <v>120848.50678571427</v>
      </c>
    </row>
    <row r="21" spans="1:2" x14ac:dyDescent="0.35">
      <c r="A21" s="174" t="s">
        <v>102</v>
      </c>
      <c r="B21" s="170">
        <v>141963.90035714285</v>
      </c>
    </row>
    <row r="22" spans="1:2" x14ac:dyDescent="0.35">
      <c r="A22" s="174" t="s">
        <v>216</v>
      </c>
      <c r="B22" s="170">
        <v>5497188.1102678562</v>
      </c>
    </row>
    <row r="23" spans="1:2" x14ac:dyDescent="0.35">
      <c r="A23" s="172" t="s">
        <v>201</v>
      </c>
      <c r="B23" s="170">
        <v>6478.4107142857138</v>
      </c>
    </row>
    <row r="24" spans="1:2" x14ac:dyDescent="0.35">
      <c r="A24" s="174" t="s">
        <v>450</v>
      </c>
      <c r="B24" s="170">
        <v>6478.4107142857138</v>
      </c>
    </row>
    <row r="25" spans="1:2" x14ac:dyDescent="0.35">
      <c r="A25" s="172" t="s">
        <v>117</v>
      </c>
      <c r="B25" s="170">
        <v>18558162.535309996</v>
      </c>
    </row>
    <row r="26" spans="1:2" x14ac:dyDescent="0.35">
      <c r="A26" s="172" t="s">
        <v>103</v>
      </c>
      <c r="B26" s="170">
        <v>18558162.535309996</v>
      </c>
    </row>
    <row r="27" spans="1:2" x14ac:dyDescent="0.35">
      <c r="A27" s="172" t="s">
        <v>101</v>
      </c>
      <c r="B27" s="170">
        <v>18558162.535309996</v>
      </c>
    </row>
    <row r="28" spans="1:2" x14ac:dyDescent="0.35">
      <c r="A28" s="174" t="s">
        <v>120</v>
      </c>
      <c r="B28" s="170">
        <v>18558162.535309996</v>
      </c>
    </row>
    <row r="29" spans="1:2" x14ac:dyDescent="0.35">
      <c r="A29" s="172" t="s">
        <v>173</v>
      </c>
      <c r="B29" s="170">
        <v>11958976.618622964</v>
      </c>
    </row>
    <row r="30" spans="1:2" x14ac:dyDescent="0.35">
      <c r="A30" s="172" t="s">
        <v>103</v>
      </c>
      <c r="B30" s="170">
        <v>3500000</v>
      </c>
    </row>
    <row r="31" spans="1:2" x14ac:dyDescent="0.35">
      <c r="A31" s="172" t="s">
        <v>101</v>
      </c>
      <c r="B31" s="170">
        <v>3500000</v>
      </c>
    </row>
    <row r="32" spans="1:2" x14ac:dyDescent="0.35">
      <c r="A32" s="174" t="s">
        <v>508</v>
      </c>
      <c r="B32" s="170">
        <v>3500000</v>
      </c>
    </row>
    <row r="33" spans="1:2" x14ac:dyDescent="0.35">
      <c r="A33" s="172" t="s">
        <v>188</v>
      </c>
      <c r="B33" s="170">
        <v>8458976.6186229642</v>
      </c>
    </row>
    <row r="34" spans="1:2" x14ac:dyDescent="0.35">
      <c r="A34" s="172" t="s">
        <v>101</v>
      </c>
      <c r="B34" s="170">
        <v>7908976.6186229642</v>
      </c>
    </row>
    <row r="35" spans="1:2" x14ac:dyDescent="0.35">
      <c r="A35" s="174" t="s">
        <v>608</v>
      </c>
      <c r="B35" s="170">
        <v>140000</v>
      </c>
    </row>
    <row r="36" spans="1:2" x14ac:dyDescent="0.35">
      <c r="A36" s="174" t="s">
        <v>220</v>
      </c>
      <c r="B36" s="170">
        <v>35863.5</v>
      </c>
    </row>
    <row r="37" spans="1:2" x14ac:dyDescent="0.35">
      <c r="A37" s="174" t="s">
        <v>510</v>
      </c>
      <c r="B37" s="170">
        <v>552468.20099999988</v>
      </c>
    </row>
    <row r="38" spans="1:2" x14ac:dyDescent="0.35">
      <c r="A38" s="174" t="s">
        <v>508</v>
      </c>
      <c r="B38" s="170">
        <v>726046.84762296476</v>
      </c>
    </row>
    <row r="39" spans="1:2" x14ac:dyDescent="0.35">
      <c r="A39" s="174" t="s">
        <v>180</v>
      </c>
      <c r="B39" s="170">
        <v>1481730.48</v>
      </c>
    </row>
    <row r="40" spans="1:2" x14ac:dyDescent="0.35">
      <c r="A40" s="174" t="s">
        <v>392</v>
      </c>
      <c r="B40" s="170">
        <v>88389.759999999995</v>
      </c>
    </row>
    <row r="41" spans="1:2" x14ac:dyDescent="0.35">
      <c r="A41" s="174" t="s">
        <v>178</v>
      </c>
      <c r="B41" s="170">
        <v>2918182.83</v>
      </c>
    </row>
    <row r="42" spans="1:2" x14ac:dyDescent="0.35">
      <c r="A42" s="174" t="s">
        <v>512</v>
      </c>
      <c r="B42" s="170">
        <v>9295</v>
      </c>
    </row>
    <row r="43" spans="1:2" x14ac:dyDescent="0.35">
      <c r="A43" s="174" t="s">
        <v>216</v>
      </c>
      <c r="B43" s="170">
        <v>645000</v>
      </c>
    </row>
    <row r="44" spans="1:2" x14ac:dyDescent="0.35">
      <c r="A44" s="174" t="s">
        <v>609</v>
      </c>
      <c r="B44" s="170">
        <v>1312000</v>
      </c>
    </row>
    <row r="45" spans="1:2" x14ac:dyDescent="0.35">
      <c r="A45" s="172" t="s">
        <v>201</v>
      </c>
      <c r="B45" s="170">
        <v>550000</v>
      </c>
    </row>
    <row r="46" spans="1:2" x14ac:dyDescent="0.35">
      <c r="A46" s="174" t="s">
        <v>202</v>
      </c>
      <c r="B46" s="170">
        <v>550000</v>
      </c>
    </row>
    <row r="47" spans="1:2" x14ac:dyDescent="0.35">
      <c r="A47" s="172" t="s">
        <v>169</v>
      </c>
      <c r="B47" s="170">
        <v>806878.04092999978</v>
      </c>
    </row>
    <row r="48" spans="1:2" x14ac:dyDescent="0.35">
      <c r="A48" s="172" t="s">
        <v>170</v>
      </c>
      <c r="B48" s="170">
        <v>806878.04092999978</v>
      </c>
    </row>
    <row r="49" spans="1:2" x14ac:dyDescent="0.35">
      <c r="A49" s="172" t="s">
        <v>103</v>
      </c>
      <c r="B49" s="170">
        <v>806878.04092999978</v>
      </c>
    </row>
    <row r="50" spans="1:2" x14ac:dyDescent="0.35">
      <c r="A50" s="172" t="s">
        <v>101</v>
      </c>
      <c r="B50" s="170">
        <v>806878.04092999978</v>
      </c>
    </row>
    <row r="51" spans="1:2" x14ac:dyDescent="0.35">
      <c r="A51" s="174" t="s">
        <v>120</v>
      </c>
      <c r="B51" s="170">
        <v>806878.04092999978</v>
      </c>
    </row>
    <row r="52" spans="1:2" x14ac:dyDescent="0.35">
      <c r="A52" s="172" t="s">
        <v>515</v>
      </c>
      <c r="B52" s="170">
        <v>40804612.072468191</v>
      </c>
    </row>
    <row r="53" spans="1:2" x14ac:dyDescent="0.35">
      <c r="A53"/>
    </row>
    <row r="54" spans="1:2" x14ac:dyDescent="0.35">
      <c r="A54"/>
    </row>
    <row r="55" spans="1:2" x14ac:dyDescent="0.35">
      <c r="A55"/>
    </row>
    <row r="56" spans="1:2" x14ac:dyDescent="0.35">
      <c r="A56"/>
    </row>
    <row r="57" spans="1:2" x14ac:dyDescent="0.35">
      <c r="A57"/>
    </row>
    <row r="58" spans="1:2" x14ac:dyDescent="0.35">
      <c r="A58"/>
    </row>
    <row r="59" spans="1:2" x14ac:dyDescent="0.35">
      <c r="A59"/>
    </row>
    <row r="60" spans="1:2" x14ac:dyDescent="0.35">
      <c r="A60"/>
    </row>
    <row r="61" spans="1:2" x14ac:dyDescent="0.35">
      <c r="A61"/>
    </row>
    <row r="62" spans="1:2" x14ac:dyDescent="0.35">
      <c r="A62"/>
    </row>
    <row r="63" spans="1:2" x14ac:dyDescent="0.35">
      <c r="A63"/>
    </row>
    <row r="64" spans="1:2"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6CFD3-067A-4C3D-8141-7210F26D93D7}">
  <dimension ref="A1:B14"/>
  <sheetViews>
    <sheetView workbookViewId="0">
      <selection activeCell="A15" sqref="A15"/>
    </sheetView>
  </sheetViews>
  <sheetFormatPr baseColWidth="10" defaultRowHeight="14.5" x14ac:dyDescent="0.35"/>
  <cols>
    <col min="1" max="1" width="89.453125" bestFit="1" customWidth="1"/>
    <col min="2" max="2" width="40.1796875" customWidth="1"/>
  </cols>
  <sheetData>
    <row r="1" spans="1:2" x14ac:dyDescent="0.35">
      <c r="A1" s="164" t="s">
        <v>3</v>
      </c>
      <c r="B1" t="s">
        <v>565</v>
      </c>
    </row>
    <row r="3" spans="1:2" x14ac:dyDescent="0.35">
      <c r="A3" s="164" t="s">
        <v>514</v>
      </c>
      <c r="B3" s="169" t="s">
        <v>703</v>
      </c>
    </row>
    <row r="4" spans="1:2" x14ac:dyDescent="0.35">
      <c r="A4" s="165" t="s">
        <v>572</v>
      </c>
      <c r="B4" s="170">
        <v>3159572.2</v>
      </c>
    </row>
    <row r="5" spans="1:2" x14ac:dyDescent="0.35">
      <c r="A5" s="166" t="s">
        <v>572</v>
      </c>
      <c r="B5" s="170">
        <v>3159572.2</v>
      </c>
    </row>
    <row r="6" spans="1:2" x14ac:dyDescent="0.35">
      <c r="A6" s="167" t="s">
        <v>103</v>
      </c>
      <c r="B6" s="170">
        <v>3159572.2</v>
      </c>
    </row>
    <row r="7" spans="1:2" x14ac:dyDescent="0.35">
      <c r="A7" s="168" t="s">
        <v>101</v>
      </c>
      <c r="B7" s="170">
        <v>3159572.2</v>
      </c>
    </row>
    <row r="8" spans="1:2" x14ac:dyDescent="0.35">
      <c r="A8" s="174" t="s">
        <v>574</v>
      </c>
      <c r="B8" s="170">
        <v>3159572.2</v>
      </c>
    </row>
    <row r="9" spans="1:2" x14ac:dyDescent="0.35">
      <c r="A9" s="165" t="s">
        <v>566</v>
      </c>
      <c r="B9" s="170">
        <v>6000000</v>
      </c>
    </row>
    <row r="10" spans="1:2" x14ac:dyDescent="0.35">
      <c r="A10" s="166" t="s">
        <v>567</v>
      </c>
      <c r="B10" s="170">
        <v>6000000</v>
      </c>
    </row>
    <row r="11" spans="1:2" x14ac:dyDescent="0.35">
      <c r="A11" s="167" t="s">
        <v>103</v>
      </c>
      <c r="B11" s="170">
        <v>6000000</v>
      </c>
    </row>
    <row r="12" spans="1:2" x14ac:dyDescent="0.35">
      <c r="A12" s="168" t="s">
        <v>201</v>
      </c>
      <c r="B12" s="170">
        <v>6000000</v>
      </c>
    </row>
    <row r="13" spans="1:2" x14ac:dyDescent="0.35">
      <c r="A13" s="174" t="s">
        <v>403</v>
      </c>
      <c r="B13" s="170">
        <v>6000000</v>
      </c>
    </row>
    <row r="14" spans="1:2" x14ac:dyDescent="0.35">
      <c r="A14" s="165" t="s">
        <v>515</v>
      </c>
      <c r="B14" s="170">
        <v>9159572.1999999993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0AC7-2C03-4939-AB5B-ABB9DC78A06A}">
  <dimension ref="A1:B77"/>
  <sheetViews>
    <sheetView tabSelected="1" workbookViewId="0">
      <selection activeCell="A8" sqref="A8"/>
    </sheetView>
  </sheetViews>
  <sheetFormatPr baseColWidth="10" defaultRowHeight="14.5" x14ac:dyDescent="0.35"/>
  <cols>
    <col min="1" max="1" width="109.453125" bestFit="1" customWidth="1"/>
    <col min="2" max="2" width="25.7265625" bestFit="1" customWidth="1"/>
    <col min="3" max="3" width="32.1796875" bestFit="1" customWidth="1"/>
    <col min="4" max="4" width="28.08984375" bestFit="1" customWidth="1"/>
    <col min="5" max="5" width="41.7265625" bestFit="1" customWidth="1"/>
    <col min="6" max="6" width="33.7265625" bestFit="1" customWidth="1"/>
    <col min="7" max="7" width="27.6328125" bestFit="1" customWidth="1"/>
    <col min="8" max="8" width="11.81640625" bestFit="1" customWidth="1"/>
  </cols>
  <sheetData>
    <row r="1" spans="1:2" x14ac:dyDescent="0.35">
      <c r="A1" s="164" t="s">
        <v>3</v>
      </c>
      <c r="B1" t="s">
        <v>537</v>
      </c>
    </row>
    <row r="3" spans="1:2" x14ac:dyDescent="0.35">
      <c r="A3" s="164" t="s">
        <v>514</v>
      </c>
      <c r="B3" s="169" t="s">
        <v>703</v>
      </c>
    </row>
    <row r="4" spans="1:2" x14ac:dyDescent="0.35">
      <c r="A4" s="165" t="s">
        <v>572</v>
      </c>
      <c r="B4" s="170">
        <v>3159572.2</v>
      </c>
    </row>
    <row r="5" spans="1:2" x14ac:dyDescent="0.35">
      <c r="A5" s="166" t="s">
        <v>572</v>
      </c>
      <c r="B5" s="170">
        <v>3159572.2</v>
      </c>
    </row>
    <row r="6" spans="1:2" x14ac:dyDescent="0.35">
      <c r="A6" s="167" t="s">
        <v>103</v>
      </c>
      <c r="B6" s="170">
        <v>3159572.2</v>
      </c>
    </row>
    <row r="7" spans="1:2" x14ac:dyDescent="0.35">
      <c r="A7" s="168" t="s">
        <v>101</v>
      </c>
      <c r="B7" s="170">
        <v>3159572.2</v>
      </c>
    </row>
    <row r="8" spans="1:2" x14ac:dyDescent="0.35">
      <c r="A8" s="165" t="s">
        <v>566</v>
      </c>
      <c r="B8" s="170">
        <v>6000000</v>
      </c>
    </row>
    <row r="9" spans="1:2" x14ac:dyDescent="0.35">
      <c r="A9" s="166" t="s">
        <v>567</v>
      </c>
      <c r="B9" s="170">
        <v>6000000</v>
      </c>
    </row>
    <row r="10" spans="1:2" x14ac:dyDescent="0.35">
      <c r="A10" s="167" t="s">
        <v>103</v>
      </c>
      <c r="B10" s="170">
        <v>6000000</v>
      </c>
    </row>
    <row r="11" spans="1:2" x14ac:dyDescent="0.35">
      <c r="A11" s="168" t="s">
        <v>201</v>
      </c>
      <c r="B11" s="170">
        <v>6000000</v>
      </c>
    </row>
    <row r="12" spans="1:2" x14ac:dyDescent="0.35">
      <c r="A12" s="165" t="s">
        <v>95</v>
      </c>
      <c r="B12" s="170">
        <v>2934395.9171588086</v>
      </c>
    </row>
    <row r="13" spans="1:2" x14ac:dyDescent="0.35">
      <c r="A13" s="166" t="s">
        <v>96</v>
      </c>
      <c r="B13" s="170">
        <v>2934395.9171588086</v>
      </c>
    </row>
    <row r="14" spans="1:2" x14ac:dyDescent="0.35">
      <c r="A14" s="167" t="s">
        <v>103</v>
      </c>
      <c r="B14" s="170">
        <v>1583741.5433956413</v>
      </c>
    </row>
    <row r="15" spans="1:2" x14ac:dyDescent="0.35">
      <c r="A15" s="168" t="s">
        <v>101</v>
      </c>
      <c r="B15" s="170">
        <v>1583741.5433956413</v>
      </c>
    </row>
    <row r="16" spans="1:2" x14ac:dyDescent="0.35">
      <c r="A16" s="167" t="s">
        <v>188</v>
      </c>
      <c r="B16" s="170">
        <v>1350654.3737631671</v>
      </c>
    </row>
    <row r="17" spans="1:2" x14ac:dyDescent="0.35">
      <c r="A17" s="168" t="s">
        <v>101</v>
      </c>
      <c r="B17" s="170">
        <v>1350654.3737631671</v>
      </c>
    </row>
    <row r="18" spans="1:2" x14ac:dyDescent="0.35">
      <c r="A18" s="165" t="s">
        <v>198</v>
      </c>
      <c r="B18" s="170">
        <v>944971.81</v>
      </c>
    </row>
    <row r="19" spans="1:2" x14ac:dyDescent="0.35">
      <c r="A19" s="166" t="s">
        <v>199</v>
      </c>
      <c r="B19" s="170">
        <v>944971.81</v>
      </c>
    </row>
    <row r="20" spans="1:2" x14ac:dyDescent="0.35">
      <c r="A20" s="167" t="s">
        <v>188</v>
      </c>
      <c r="B20" s="170">
        <v>944971.81</v>
      </c>
    </row>
    <row r="21" spans="1:2" x14ac:dyDescent="0.35">
      <c r="A21" s="168" t="s">
        <v>186</v>
      </c>
      <c r="B21" s="170">
        <v>794971.81</v>
      </c>
    </row>
    <row r="22" spans="1:2" x14ac:dyDescent="0.35">
      <c r="A22" s="168" t="s">
        <v>201</v>
      </c>
      <c r="B22" s="170">
        <v>150000</v>
      </c>
    </row>
    <row r="23" spans="1:2" x14ac:dyDescent="0.35">
      <c r="A23" s="165" t="s">
        <v>116</v>
      </c>
      <c r="B23" s="170">
        <v>37063338.114379384</v>
      </c>
    </row>
    <row r="24" spans="1:2" x14ac:dyDescent="0.35">
      <c r="A24" s="166" t="s">
        <v>214</v>
      </c>
      <c r="B24" s="170">
        <v>6546198.9604464257</v>
      </c>
    </row>
    <row r="25" spans="1:2" x14ac:dyDescent="0.35">
      <c r="A25" s="167" t="s">
        <v>103</v>
      </c>
      <c r="B25" s="170">
        <v>6546198.9604464257</v>
      </c>
    </row>
    <row r="26" spans="1:2" x14ac:dyDescent="0.35">
      <c r="A26" s="168" t="s">
        <v>101</v>
      </c>
      <c r="B26" s="170">
        <v>6539720.5497321403</v>
      </c>
    </row>
    <row r="27" spans="1:2" x14ac:dyDescent="0.35">
      <c r="A27" s="168" t="s">
        <v>201</v>
      </c>
      <c r="B27" s="170">
        <v>6478.4107142857138</v>
      </c>
    </row>
    <row r="28" spans="1:2" x14ac:dyDescent="0.35">
      <c r="A28" s="166" t="s">
        <v>117</v>
      </c>
      <c r="B28" s="170">
        <v>18558162.535309996</v>
      </c>
    </row>
    <row r="29" spans="1:2" x14ac:dyDescent="0.35">
      <c r="A29" s="167" t="s">
        <v>103</v>
      </c>
      <c r="B29" s="170">
        <v>18558162.535309996</v>
      </c>
    </row>
    <row r="30" spans="1:2" x14ac:dyDescent="0.35">
      <c r="A30" s="168" t="s">
        <v>101</v>
      </c>
      <c r="B30" s="170">
        <v>18558162.535309996</v>
      </c>
    </row>
    <row r="31" spans="1:2" x14ac:dyDescent="0.35">
      <c r="A31" s="166" t="s">
        <v>173</v>
      </c>
      <c r="B31" s="170">
        <v>11958976.618622964</v>
      </c>
    </row>
    <row r="32" spans="1:2" x14ac:dyDescent="0.35">
      <c r="A32" s="167" t="s">
        <v>103</v>
      </c>
      <c r="B32" s="170">
        <v>3500000</v>
      </c>
    </row>
    <row r="33" spans="1:2" x14ac:dyDescent="0.35">
      <c r="A33" s="168" t="s">
        <v>101</v>
      </c>
      <c r="B33" s="170">
        <v>3500000</v>
      </c>
    </row>
    <row r="34" spans="1:2" x14ac:dyDescent="0.35">
      <c r="A34" s="167" t="s">
        <v>188</v>
      </c>
      <c r="B34" s="170">
        <v>8458976.6186229642</v>
      </c>
    </row>
    <row r="35" spans="1:2" x14ac:dyDescent="0.35">
      <c r="A35" s="168" t="s">
        <v>101</v>
      </c>
      <c r="B35" s="170">
        <v>7908976.6186229642</v>
      </c>
    </row>
    <row r="36" spans="1:2" x14ac:dyDescent="0.35">
      <c r="A36" s="168" t="s">
        <v>201</v>
      </c>
      <c r="B36" s="170">
        <v>550000</v>
      </c>
    </row>
    <row r="37" spans="1:2" x14ac:dyDescent="0.35">
      <c r="A37" s="165" t="s">
        <v>192</v>
      </c>
      <c r="B37" s="170">
        <v>2123370.8152285712</v>
      </c>
    </row>
    <row r="38" spans="1:2" x14ac:dyDescent="0.35">
      <c r="A38" s="166" t="s">
        <v>217</v>
      </c>
      <c r="B38" s="170">
        <v>1503026.8152285714</v>
      </c>
    </row>
    <row r="39" spans="1:2" x14ac:dyDescent="0.35">
      <c r="A39" s="167" t="s">
        <v>188</v>
      </c>
      <c r="B39" s="170">
        <v>1503026.8152285714</v>
      </c>
    </row>
    <row r="40" spans="1:2" x14ac:dyDescent="0.35">
      <c r="A40" s="168" t="s">
        <v>186</v>
      </c>
      <c r="B40" s="170">
        <v>871828.81522857142</v>
      </c>
    </row>
    <row r="41" spans="1:2" x14ac:dyDescent="0.35">
      <c r="A41" s="168" t="s">
        <v>227</v>
      </c>
      <c r="B41" s="170">
        <v>630398</v>
      </c>
    </row>
    <row r="42" spans="1:2" x14ac:dyDescent="0.35">
      <c r="A42" s="168" t="s">
        <v>201</v>
      </c>
      <c r="B42" s="170">
        <v>800</v>
      </c>
    </row>
    <row r="43" spans="1:2" x14ac:dyDescent="0.35">
      <c r="A43" s="166" t="s">
        <v>193</v>
      </c>
      <c r="B43" s="170">
        <v>308208</v>
      </c>
    </row>
    <row r="44" spans="1:2" x14ac:dyDescent="0.35">
      <c r="A44" s="167" t="s">
        <v>188</v>
      </c>
      <c r="B44" s="170">
        <v>308208</v>
      </c>
    </row>
    <row r="45" spans="1:2" x14ac:dyDescent="0.35">
      <c r="A45" s="168" t="s">
        <v>186</v>
      </c>
      <c r="B45" s="170">
        <v>308208</v>
      </c>
    </row>
    <row r="46" spans="1:2" x14ac:dyDescent="0.35">
      <c r="A46" s="166" t="s">
        <v>479</v>
      </c>
      <c r="B46" s="170">
        <v>312136</v>
      </c>
    </row>
    <row r="47" spans="1:2" x14ac:dyDescent="0.35">
      <c r="A47" s="167" t="s">
        <v>188</v>
      </c>
      <c r="B47" s="170">
        <v>312136</v>
      </c>
    </row>
    <row r="48" spans="1:2" x14ac:dyDescent="0.35">
      <c r="A48" s="168" t="s">
        <v>186</v>
      </c>
      <c r="B48" s="170">
        <v>55700</v>
      </c>
    </row>
    <row r="49" spans="1:2" x14ac:dyDescent="0.35">
      <c r="A49" s="168" t="s">
        <v>227</v>
      </c>
      <c r="B49" s="170">
        <v>51236</v>
      </c>
    </row>
    <row r="50" spans="1:2" x14ac:dyDescent="0.35">
      <c r="A50" s="168" t="s">
        <v>506</v>
      </c>
      <c r="B50" s="170">
        <v>205200</v>
      </c>
    </row>
    <row r="51" spans="1:2" x14ac:dyDescent="0.35">
      <c r="A51" s="165" t="s">
        <v>169</v>
      </c>
      <c r="B51" s="170">
        <v>806878.04092999978</v>
      </c>
    </row>
    <row r="52" spans="1:2" x14ac:dyDescent="0.35">
      <c r="A52" s="166" t="s">
        <v>170</v>
      </c>
      <c r="B52" s="170">
        <v>806878.04092999978</v>
      </c>
    </row>
    <row r="53" spans="1:2" x14ac:dyDescent="0.35">
      <c r="A53" s="167" t="s">
        <v>103</v>
      </c>
      <c r="B53" s="170">
        <v>806878.04092999978</v>
      </c>
    </row>
    <row r="54" spans="1:2" x14ac:dyDescent="0.35">
      <c r="A54" s="168" t="s">
        <v>101</v>
      </c>
      <c r="B54" s="170">
        <v>806878.04092999978</v>
      </c>
    </row>
    <row r="55" spans="1:2" x14ac:dyDescent="0.35">
      <c r="A55" s="167" t="s">
        <v>188</v>
      </c>
      <c r="B55" s="170">
        <v>0</v>
      </c>
    </row>
    <row r="56" spans="1:2" x14ac:dyDescent="0.35">
      <c r="A56" s="168" t="s">
        <v>186</v>
      </c>
      <c r="B56" s="170">
        <v>0</v>
      </c>
    </row>
    <row r="57" spans="1:2" x14ac:dyDescent="0.35">
      <c r="A57" s="165" t="s">
        <v>184</v>
      </c>
      <c r="B57" s="170">
        <v>29088137.912385296</v>
      </c>
    </row>
    <row r="58" spans="1:2" x14ac:dyDescent="0.35">
      <c r="A58" s="166" t="s">
        <v>544</v>
      </c>
      <c r="B58" s="170">
        <v>800000</v>
      </c>
    </row>
    <row r="59" spans="1:2" x14ac:dyDescent="0.35">
      <c r="A59" s="167" t="s">
        <v>188</v>
      </c>
      <c r="B59" s="170">
        <v>800000</v>
      </c>
    </row>
    <row r="60" spans="1:2" x14ac:dyDescent="0.35">
      <c r="A60" s="168" t="s">
        <v>407</v>
      </c>
      <c r="B60" s="170">
        <v>800000</v>
      </c>
    </row>
    <row r="61" spans="1:2" x14ac:dyDescent="0.35">
      <c r="A61" s="166" t="s">
        <v>543</v>
      </c>
      <c r="B61" s="170">
        <v>152956.74</v>
      </c>
    </row>
    <row r="62" spans="1:2" x14ac:dyDescent="0.35">
      <c r="A62" s="167" t="s">
        <v>188</v>
      </c>
      <c r="B62" s="170">
        <v>152956.74</v>
      </c>
    </row>
    <row r="63" spans="1:2" x14ac:dyDescent="0.35">
      <c r="A63" s="168" t="s">
        <v>186</v>
      </c>
      <c r="B63" s="170">
        <v>152956.74</v>
      </c>
    </row>
    <row r="64" spans="1:2" x14ac:dyDescent="0.35">
      <c r="A64" s="166" t="s">
        <v>546</v>
      </c>
      <c r="B64" s="170">
        <v>306929.95200000005</v>
      </c>
    </row>
    <row r="65" spans="1:2" x14ac:dyDescent="0.35">
      <c r="A65" s="167" t="s">
        <v>188</v>
      </c>
      <c r="B65" s="170">
        <v>306929.95200000005</v>
      </c>
    </row>
    <row r="66" spans="1:2" x14ac:dyDescent="0.35">
      <c r="A66" s="168" t="s">
        <v>186</v>
      </c>
      <c r="B66" s="170">
        <v>306929.95200000005</v>
      </c>
    </row>
    <row r="67" spans="1:2" x14ac:dyDescent="0.35">
      <c r="A67" s="166" t="s">
        <v>545</v>
      </c>
      <c r="B67" s="170">
        <v>26058660.622785293</v>
      </c>
    </row>
    <row r="68" spans="1:2" x14ac:dyDescent="0.35">
      <c r="A68" s="167" t="s">
        <v>188</v>
      </c>
      <c r="B68" s="170">
        <v>26058660.622785293</v>
      </c>
    </row>
    <row r="69" spans="1:2" x14ac:dyDescent="0.35">
      <c r="A69" s="168" t="s">
        <v>407</v>
      </c>
      <c r="B69" s="170">
        <v>26058660.622785293</v>
      </c>
    </row>
    <row r="70" spans="1:2" x14ac:dyDescent="0.35">
      <c r="A70" s="166" t="s">
        <v>547</v>
      </c>
      <c r="B70" s="170">
        <v>801837.6</v>
      </c>
    </row>
    <row r="71" spans="1:2" x14ac:dyDescent="0.35">
      <c r="A71" s="167" t="s">
        <v>188</v>
      </c>
      <c r="B71" s="170">
        <v>801837.6</v>
      </c>
    </row>
    <row r="72" spans="1:2" x14ac:dyDescent="0.35">
      <c r="A72" s="168" t="s">
        <v>186</v>
      </c>
      <c r="B72" s="170">
        <v>801837.6</v>
      </c>
    </row>
    <row r="73" spans="1:2" x14ac:dyDescent="0.35">
      <c r="A73" s="166" t="s">
        <v>185</v>
      </c>
      <c r="B73" s="170">
        <v>967752.99760000012</v>
      </c>
    </row>
    <row r="74" spans="1:2" x14ac:dyDescent="0.35">
      <c r="A74" s="167" t="s">
        <v>188</v>
      </c>
      <c r="B74" s="170">
        <v>967752.99760000012</v>
      </c>
    </row>
    <row r="75" spans="1:2" x14ac:dyDescent="0.35">
      <c r="A75" s="168" t="s">
        <v>186</v>
      </c>
      <c r="B75" s="170">
        <v>697752.99760000012</v>
      </c>
    </row>
    <row r="76" spans="1:2" x14ac:dyDescent="0.35">
      <c r="A76" s="168" t="s">
        <v>201</v>
      </c>
      <c r="B76" s="170">
        <v>270000</v>
      </c>
    </row>
    <row r="77" spans="1:2" x14ac:dyDescent="0.35">
      <c r="A77" s="165" t="s">
        <v>515</v>
      </c>
      <c r="B77" s="170">
        <v>82120664.810082063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EE628-71EB-47B9-A488-9AB359E3EE98}">
  <dimension ref="A1:BH338"/>
  <sheetViews>
    <sheetView topLeftCell="AY306" workbookViewId="0">
      <selection activeCell="A2" sqref="A2"/>
    </sheetView>
  </sheetViews>
  <sheetFormatPr baseColWidth="10" defaultColWidth="11.453125" defaultRowHeight="13" x14ac:dyDescent="0.3"/>
  <cols>
    <col min="1" max="1" width="11.453125" style="127"/>
    <col min="2" max="2" width="39.54296875" style="127" customWidth="1"/>
    <col min="3" max="3" width="20.7265625" style="127" customWidth="1"/>
    <col min="4" max="4" width="45.7265625" style="127" customWidth="1"/>
    <col min="5" max="5" width="35.26953125" style="158" customWidth="1"/>
    <col min="6" max="6" width="25.54296875" style="127" customWidth="1"/>
    <col min="7" max="7" width="32.26953125" style="127" customWidth="1"/>
    <col min="8" max="9" width="22.54296875" style="127" customWidth="1"/>
    <col min="10" max="11" width="30.26953125" style="127" customWidth="1"/>
    <col min="12" max="12" width="36.1796875" style="127" customWidth="1"/>
    <col min="13" max="13" width="25.81640625" style="127" customWidth="1"/>
    <col min="14" max="14" width="45.7265625" style="127" customWidth="1"/>
    <col min="15" max="15" width="20.453125" style="127" customWidth="1"/>
    <col min="16" max="16" width="29" style="127" customWidth="1"/>
    <col min="17" max="17" width="11.453125" style="127"/>
    <col min="18" max="18" width="15.26953125" style="127" customWidth="1"/>
    <col min="19" max="19" width="19.453125" style="127" customWidth="1"/>
    <col min="20" max="46" width="11.453125" style="127"/>
    <col min="47" max="58" width="15.54296875" style="127" customWidth="1"/>
    <col min="59" max="59" width="17.81640625" style="127" customWidth="1"/>
    <col min="60" max="60" width="13.81640625" style="127" bestFit="1" customWidth="1"/>
    <col min="61" max="16384" width="11.453125" style="127"/>
  </cols>
  <sheetData>
    <row r="1" spans="1:60" ht="15.5" x14ac:dyDescent="0.35">
      <c r="A1" s="124"/>
      <c r="B1" s="125" t="s">
        <v>621</v>
      </c>
      <c r="C1" s="125"/>
      <c r="D1" s="125" t="s">
        <v>622</v>
      </c>
      <c r="E1" s="125"/>
      <c r="F1" s="125"/>
      <c r="G1" s="125"/>
      <c r="H1" s="125"/>
      <c r="I1" s="125"/>
      <c r="J1" s="125"/>
      <c r="K1" s="125"/>
      <c r="L1" s="125"/>
      <c r="M1" s="126" t="s">
        <v>623</v>
      </c>
      <c r="N1" s="126"/>
      <c r="O1" s="125"/>
      <c r="P1" s="125"/>
      <c r="Q1" s="125" t="s">
        <v>624</v>
      </c>
      <c r="R1" s="125"/>
      <c r="S1" s="125"/>
      <c r="T1" s="125"/>
      <c r="U1" s="125"/>
      <c r="V1" s="125"/>
      <c r="W1" s="125"/>
      <c r="X1" s="125"/>
      <c r="Y1" s="125"/>
      <c r="Z1" s="125"/>
      <c r="AA1" s="125"/>
      <c r="AB1" s="125"/>
      <c r="AC1" s="125"/>
      <c r="AD1" s="125"/>
      <c r="AE1" s="125"/>
      <c r="AF1" s="125"/>
      <c r="AG1" s="125"/>
      <c r="AH1" s="125" t="s">
        <v>625</v>
      </c>
      <c r="AI1" s="125"/>
      <c r="AJ1" s="125"/>
      <c r="AK1" s="125"/>
      <c r="AL1" s="125"/>
      <c r="AM1" s="125"/>
      <c r="AN1" s="125"/>
      <c r="AO1" s="125"/>
      <c r="AP1" s="125"/>
      <c r="AQ1" s="125"/>
      <c r="AR1" s="125"/>
      <c r="AS1" s="125"/>
      <c r="AT1" s="124"/>
      <c r="AU1" s="125" t="s">
        <v>626</v>
      </c>
      <c r="AV1" s="125"/>
      <c r="AW1" s="125"/>
      <c r="AX1" s="125"/>
      <c r="AY1" s="125"/>
      <c r="AZ1" s="125"/>
      <c r="BA1" s="125"/>
      <c r="BB1" s="125"/>
      <c r="BC1" s="125"/>
      <c r="BD1" s="125"/>
      <c r="BE1" s="125"/>
      <c r="BF1" s="125"/>
    </row>
    <row r="2" spans="1:60" ht="26" x14ac:dyDescent="0.3">
      <c r="A2" s="128" t="s">
        <v>627</v>
      </c>
      <c r="B2" s="129" t="s">
        <v>64</v>
      </c>
      <c r="C2" s="129" t="s">
        <v>65</v>
      </c>
      <c r="D2" s="129" t="s">
        <v>628</v>
      </c>
      <c r="E2" s="129" t="s">
        <v>629</v>
      </c>
      <c r="F2" s="130" t="s">
        <v>0</v>
      </c>
      <c r="G2" s="130" t="s">
        <v>3</v>
      </c>
      <c r="H2" s="130" t="s">
        <v>630</v>
      </c>
      <c r="I2" s="130" t="s">
        <v>631</v>
      </c>
      <c r="J2" s="130" t="s">
        <v>16</v>
      </c>
      <c r="K2" s="130" t="s">
        <v>5</v>
      </c>
      <c r="L2" s="130" t="s">
        <v>71</v>
      </c>
      <c r="M2" s="131" t="s">
        <v>73</v>
      </c>
      <c r="N2" s="131" t="s">
        <v>632</v>
      </c>
      <c r="O2" s="132" t="s">
        <v>72</v>
      </c>
      <c r="P2" s="133" t="s">
        <v>75</v>
      </c>
      <c r="Q2" s="134" t="s">
        <v>633</v>
      </c>
      <c r="R2" s="134" t="s">
        <v>67</v>
      </c>
      <c r="S2" s="134" t="s">
        <v>634</v>
      </c>
      <c r="T2" s="134" t="s">
        <v>69</v>
      </c>
      <c r="U2" s="134" t="s">
        <v>70</v>
      </c>
      <c r="V2" s="135" t="s">
        <v>635</v>
      </c>
      <c r="W2" s="135" t="s">
        <v>636</v>
      </c>
      <c r="X2" s="135" t="s">
        <v>637</v>
      </c>
      <c r="Y2" s="135" t="s">
        <v>638</v>
      </c>
      <c r="Z2" s="135" t="s">
        <v>639</v>
      </c>
      <c r="AA2" s="135" t="s">
        <v>640</v>
      </c>
      <c r="AB2" s="135" t="s">
        <v>641</v>
      </c>
      <c r="AC2" s="135" t="s">
        <v>642</v>
      </c>
      <c r="AD2" s="135" t="s">
        <v>643</v>
      </c>
      <c r="AE2" s="135" t="s">
        <v>644</v>
      </c>
      <c r="AF2" s="135" t="s">
        <v>645</v>
      </c>
      <c r="AG2" s="135" t="s">
        <v>646</v>
      </c>
      <c r="AH2" s="136" t="s">
        <v>76</v>
      </c>
      <c r="AI2" s="136" t="s">
        <v>77</v>
      </c>
      <c r="AJ2" s="136" t="s">
        <v>78</v>
      </c>
      <c r="AK2" s="136" t="s">
        <v>79</v>
      </c>
      <c r="AL2" s="136" t="s">
        <v>80</v>
      </c>
      <c r="AM2" s="136" t="s">
        <v>81</v>
      </c>
      <c r="AN2" s="136" t="s">
        <v>82</v>
      </c>
      <c r="AO2" s="136" t="s">
        <v>83</v>
      </c>
      <c r="AP2" s="136" t="s">
        <v>84</v>
      </c>
      <c r="AQ2" s="136" t="s">
        <v>85</v>
      </c>
      <c r="AR2" s="136" t="s">
        <v>86</v>
      </c>
      <c r="AS2" s="136" t="s">
        <v>87</v>
      </c>
      <c r="AT2" s="137" t="s">
        <v>647</v>
      </c>
      <c r="AU2" s="137" t="s">
        <v>34</v>
      </c>
      <c r="AV2" s="137" t="s">
        <v>35</v>
      </c>
      <c r="AW2" s="137" t="s">
        <v>36</v>
      </c>
      <c r="AX2" s="137" t="s">
        <v>37</v>
      </c>
      <c r="AY2" s="137" t="s">
        <v>38</v>
      </c>
      <c r="AZ2" s="137" t="s">
        <v>39</v>
      </c>
      <c r="BA2" s="137" t="s">
        <v>40</v>
      </c>
      <c r="BB2" s="137" t="s">
        <v>41</v>
      </c>
      <c r="BC2" s="137" t="s">
        <v>42</v>
      </c>
      <c r="BD2" s="137" t="s">
        <v>43</v>
      </c>
      <c r="BE2" s="137" t="s">
        <v>44</v>
      </c>
      <c r="BF2" s="137" t="s">
        <v>45</v>
      </c>
      <c r="BG2" s="137" t="s">
        <v>89</v>
      </c>
      <c r="BH2" s="137" t="s">
        <v>648</v>
      </c>
    </row>
    <row r="3" spans="1:60" ht="65" x14ac:dyDescent="0.3">
      <c r="A3" s="138">
        <v>1</v>
      </c>
      <c r="B3" s="139" t="s">
        <v>171</v>
      </c>
      <c r="C3" s="139" t="s">
        <v>176</v>
      </c>
      <c r="D3" s="140" t="s">
        <v>649</v>
      </c>
      <c r="E3" s="140" t="s">
        <v>650</v>
      </c>
      <c r="F3" s="139" t="s">
        <v>93</v>
      </c>
      <c r="G3" s="139" t="s">
        <v>94</v>
      </c>
      <c r="H3" s="139" t="s">
        <v>651</v>
      </c>
      <c r="I3" s="139" t="s">
        <v>652</v>
      </c>
      <c r="J3" s="139" t="s">
        <v>116</v>
      </c>
      <c r="K3" s="139" t="s">
        <v>173</v>
      </c>
      <c r="L3" s="141" t="s">
        <v>179</v>
      </c>
      <c r="M3" s="142" t="s">
        <v>101</v>
      </c>
      <c r="N3" s="142" t="s">
        <v>180</v>
      </c>
      <c r="O3" s="142">
        <v>140089.07999999999</v>
      </c>
      <c r="P3" s="142" t="s">
        <v>188</v>
      </c>
      <c r="Q3" s="142" t="s">
        <v>97</v>
      </c>
      <c r="R3" s="143">
        <v>853300311</v>
      </c>
      <c r="S3" s="142" t="s">
        <v>224</v>
      </c>
      <c r="T3" s="142" t="s">
        <v>105</v>
      </c>
      <c r="U3" s="142" t="s">
        <v>36</v>
      </c>
      <c r="V3" s="144" t="s">
        <v>104</v>
      </c>
      <c r="W3" s="124"/>
      <c r="X3" s="142"/>
      <c r="Y3" s="124"/>
      <c r="Z3" s="124"/>
      <c r="AA3" s="124"/>
      <c r="AB3" s="124"/>
      <c r="AC3" s="124"/>
      <c r="AD3" s="124"/>
      <c r="AE3" s="124"/>
      <c r="AF3" s="124"/>
      <c r="AG3" s="124"/>
      <c r="AH3" s="139"/>
      <c r="AI3" s="139"/>
      <c r="AJ3" s="139"/>
      <c r="AK3" s="139"/>
      <c r="AL3" s="139" t="s">
        <v>104</v>
      </c>
      <c r="AM3" s="139" t="s">
        <v>104</v>
      </c>
      <c r="AN3" s="139" t="s">
        <v>104</v>
      </c>
      <c r="AO3" s="139" t="s">
        <v>104</v>
      </c>
      <c r="AP3" s="139" t="s">
        <v>104</v>
      </c>
      <c r="AQ3" s="139" t="s">
        <v>104</v>
      </c>
      <c r="AR3" s="139" t="s">
        <v>104</v>
      </c>
      <c r="AS3" s="139" t="s">
        <v>104</v>
      </c>
      <c r="AT3" s="144">
        <f>COUNTIF(AH3:AS3,"X")</f>
        <v>8</v>
      </c>
      <c r="AU3" s="145">
        <f>IF(AH3="X",$O3/$AT3,0)</f>
        <v>0</v>
      </c>
      <c r="AV3" s="145">
        <f t="shared" ref="AV3:BF18" si="0">IF(AI3="X",$O3/$AT3,0)</f>
        <v>0</v>
      </c>
      <c r="AW3" s="145">
        <f t="shared" si="0"/>
        <v>0</v>
      </c>
      <c r="AX3" s="145">
        <f t="shared" si="0"/>
        <v>0</v>
      </c>
      <c r="AY3" s="145">
        <f t="shared" si="0"/>
        <v>17511.134999999998</v>
      </c>
      <c r="AZ3" s="145">
        <f t="shared" si="0"/>
        <v>17511.134999999998</v>
      </c>
      <c r="BA3" s="145">
        <f t="shared" si="0"/>
        <v>17511.134999999998</v>
      </c>
      <c r="BB3" s="145">
        <f t="shared" si="0"/>
        <v>17511.134999999998</v>
      </c>
      <c r="BC3" s="145">
        <f t="shared" si="0"/>
        <v>17511.134999999998</v>
      </c>
      <c r="BD3" s="145">
        <f t="shared" si="0"/>
        <v>17511.134999999998</v>
      </c>
      <c r="BE3" s="145">
        <f t="shared" si="0"/>
        <v>17511.134999999998</v>
      </c>
      <c r="BF3" s="145">
        <f t="shared" si="0"/>
        <v>17511.134999999998</v>
      </c>
      <c r="BG3" s="146">
        <f>SUM(AU3:BF3)</f>
        <v>140089.07999999999</v>
      </c>
      <c r="BH3" s="145" t="b">
        <f>BG3=O3</f>
        <v>1</v>
      </c>
    </row>
    <row r="4" spans="1:60" ht="65" x14ac:dyDescent="0.3">
      <c r="A4" s="138">
        <v>2</v>
      </c>
      <c r="B4" s="139" t="s">
        <v>171</v>
      </c>
      <c r="C4" s="139" t="s">
        <v>176</v>
      </c>
      <c r="D4" s="140" t="s">
        <v>649</v>
      </c>
      <c r="E4" s="140" t="s">
        <v>650</v>
      </c>
      <c r="F4" s="139" t="s">
        <v>93</v>
      </c>
      <c r="G4" s="139" t="s">
        <v>94</v>
      </c>
      <c r="H4" s="139" t="s">
        <v>651</v>
      </c>
      <c r="I4" s="139" t="s">
        <v>652</v>
      </c>
      <c r="J4" s="139" t="s">
        <v>116</v>
      </c>
      <c r="K4" s="139" t="s">
        <v>173</v>
      </c>
      <c r="L4" s="141" t="s">
        <v>219</v>
      </c>
      <c r="M4" s="142" t="s">
        <v>101</v>
      </c>
      <c r="N4" s="142" t="s">
        <v>220</v>
      </c>
      <c r="O4" s="142">
        <v>35863.5</v>
      </c>
      <c r="P4" s="142" t="s">
        <v>188</v>
      </c>
      <c r="Q4" s="142" t="s">
        <v>97</v>
      </c>
      <c r="R4" s="143">
        <v>643320014</v>
      </c>
      <c r="S4" s="142" t="s">
        <v>98</v>
      </c>
      <c r="T4" s="142" t="s">
        <v>653</v>
      </c>
      <c r="U4" s="142"/>
      <c r="V4" s="124"/>
      <c r="W4" s="124"/>
      <c r="X4" s="124"/>
      <c r="Y4" s="124"/>
      <c r="Z4" s="124"/>
      <c r="AA4" s="124"/>
      <c r="AB4" s="124"/>
      <c r="AC4" s="124"/>
      <c r="AD4" s="124"/>
      <c r="AE4" s="124"/>
      <c r="AF4" s="124"/>
      <c r="AG4" s="124"/>
      <c r="AH4" s="139" t="s">
        <v>104</v>
      </c>
      <c r="AI4" s="139" t="s">
        <v>104</v>
      </c>
      <c r="AJ4" s="139" t="s">
        <v>104</v>
      </c>
      <c r="AK4" s="139" t="s">
        <v>104</v>
      </c>
      <c r="AL4" s="139" t="s">
        <v>104</v>
      </c>
      <c r="AM4" s="139" t="s">
        <v>104</v>
      </c>
      <c r="AN4" s="139" t="s">
        <v>104</v>
      </c>
      <c r="AO4" s="139" t="s">
        <v>104</v>
      </c>
      <c r="AP4" s="139" t="s">
        <v>104</v>
      </c>
      <c r="AQ4" s="139" t="s">
        <v>104</v>
      </c>
      <c r="AR4" s="139" t="s">
        <v>104</v>
      </c>
      <c r="AS4" s="139" t="s">
        <v>104</v>
      </c>
      <c r="AT4" s="144">
        <f t="shared" ref="AT4:AT67" si="1">COUNTIF(AH4:AS4,"X")</f>
        <v>12</v>
      </c>
      <c r="AU4" s="145">
        <f t="shared" ref="AU4:BF67" si="2">IF(AH4="X",$O4/$AT4,0)</f>
        <v>2988.625</v>
      </c>
      <c r="AV4" s="145">
        <f t="shared" si="0"/>
        <v>2988.625</v>
      </c>
      <c r="AW4" s="145">
        <f t="shared" si="0"/>
        <v>2988.625</v>
      </c>
      <c r="AX4" s="145">
        <f t="shared" si="0"/>
        <v>2988.625</v>
      </c>
      <c r="AY4" s="145">
        <f t="shared" si="0"/>
        <v>2988.625</v>
      </c>
      <c r="AZ4" s="145">
        <f t="shared" si="0"/>
        <v>2988.625</v>
      </c>
      <c r="BA4" s="145">
        <f t="shared" si="0"/>
        <v>2988.625</v>
      </c>
      <c r="BB4" s="145">
        <f t="shared" si="0"/>
        <v>2988.625</v>
      </c>
      <c r="BC4" s="145">
        <f t="shared" si="0"/>
        <v>2988.625</v>
      </c>
      <c r="BD4" s="145">
        <f t="shared" si="0"/>
        <v>2988.625</v>
      </c>
      <c r="BE4" s="145">
        <f t="shared" si="0"/>
        <v>2988.625</v>
      </c>
      <c r="BF4" s="145">
        <f t="shared" si="0"/>
        <v>2988.625</v>
      </c>
      <c r="BG4" s="146">
        <f t="shared" ref="BG4:BG67" si="3">SUM(AU4:BF4)</f>
        <v>35863.5</v>
      </c>
      <c r="BH4" s="145" t="b">
        <f t="shared" ref="BH4:BH67" si="4">BG4=O4</f>
        <v>1</v>
      </c>
    </row>
    <row r="5" spans="1:60" ht="65" x14ac:dyDescent="0.3">
      <c r="A5" s="138">
        <v>3</v>
      </c>
      <c r="B5" s="139" t="s">
        <v>171</v>
      </c>
      <c r="C5" s="139" t="s">
        <v>176</v>
      </c>
      <c r="D5" s="140" t="s">
        <v>649</v>
      </c>
      <c r="E5" s="140" t="s">
        <v>650</v>
      </c>
      <c r="F5" s="139" t="s">
        <v>93</v>
      </c>
      <c r="G5" s="139" t="s">
        <v>94</v>
      </c>
      <c r="H5" s="139" t="s">
        <v>651</v>
      </c>
      <c r="I5" s="139" t="s">
        <v>652</v>
      </c>
      <c r="J5" s="139" t="s">
        <v>116</v>
      </c>
      <c r="K5" s="139" t="s">
        <v>173</v>
      </c>
      <c r="L5" s="141" t="s">
        <v>179</v>
      </c>
      <c r="M5" s="142" t="s">
        <v>101</v>
      </c>
      <c r="N5" s="142" t="s">
        <v>180</v>
      </c>
      <c r="O5" s="142">
        <v>140089.07999999999</v>
      </c>
      <c r="P5" s="142" t="s">
        <v>188</v>
      </c>
      <c r="Q5" s="142" t="s">
        <v>97</v>
      </c>
      <c r="R5" s="143">
        <v>853300311</v>
      </c>
      <c r="S5" s="142" t="s">
        <v>224</v>
      </c>
      <c r="T5" s="142" t="s">
        <v>653</v>
      </c>
      <c r="U5" s="142" t="s">
        <v>35</v>
      </c>
      <c r="V5" s="144" t="s">
        <v>104</v>
      </c>
      <c r="W5" s="142"/>
      <c r="X5" s="124"/>
      <c r="Y5" s="124"/>
      <c r="Z5" s="124"/>
      <c r="AA5" s="124"/>
      <c r="AB5" s="124"/>
      <c r="AC5" s="124"/>
      <c r="AD5" s="124"/>
      <c r="AE5" s="124"/>
      <c r="AF5" s="124"/>
      <c r="AG5" s="124"/>
      <c r="AH5" s="139"/>
      <c r="AI5" s="139"/>
      <c r="AJ5" s="139"/>
      <c r="AK5" s="139"/>
      <c r="AL5" s="139"/>
      <c r="AM5" s="139" t="s">
        <v>104</v>
      </c>
      <c r="AN5" s="139" t="s">
        <v>104</v>
      </c>
      <c r="AO5" s="139" t="s">
        <v>104</v>
      </c>
      <c r="AP5" s="139" t="s">
        <v>104</v>
      </c>
      <c r="AQ5" s="139" t="s">
        <v>104</v>
      </c>
      <c r="AR5" s="139" t="s">
        <v>104</v>
      </c>
      <c r="AS5" s="139" t="s">
        <v>104</v>
      </c>
      <c r="AT5" s="144">
        <f t="shared" si="1"/>
        <v>7</v>
      </c>
      <c r="AU5" s="145">
        <f t="shared" si="2"/>
        <v>0</v>
      </c>
      <c r="AV5" s="145">
        <f t="shared" si="0"/>
        <v>0</v>
      </c>
      <c r="AW5" s="145">
        <f t="shared" si="0"/>
        <v>0</v>
      </c>
      <c r="AX5" s="145">
        <f t="shared" si="0"/>
        <v>0</v>
      </c>
      <c r="AY5" s="145">
        <f t="shared" si="0"/>
        <v>0</v>
      </c>
      <c r="AZ5" s="145">
        <f t="shared" si="0"/>
        <v>20012.725714285712</v>
      </c>
      <c r="BA5" s="145">
        <f t="shared" si="0"/>
        <v>20012.725714285712</v>
      </c>
      <c r="BB5" s="145">
        <f t="shared" si="0"/>
        <v>20012.725714285712</v>
      </c>
      <c r="BC5" s="145">
        <f t="shared" si="0"/>
        <v>20012.725714285712</v>
      </c>
      <c r="BD5" s="145">
        <f t="shared" si="0"/>
        <v>20012.725714285712</v>
      </c>
      <c r="BE5" s="145">
        <f t="shared" si="0"/>
        <v>20012.725714285712</v>
      </c>
      <c r="BF5" s="145">
        <f t="shared" si="0"/>
        <v>20012.725714285712</v>
      </c>
      <c r="BG5" s="146">
        <f t="shared" si="3"/>
        <v>140089.07999999999</v>
      </c>
      <c r="BH5" s="145" t="b">
        <f t="shared" si="4"/>
        <v>1</v>
      </c>
    </row>
    <row r="6" spans="1:60" ht="65" x14ac:dyDescent="0.3">
      <c r="A6" s="138">
        <v>4</v>
      </c>
      <c r="B6" s="139" t="s">
        <v>171</v>
      </c>
      <c r="C6" s="139" t="s">
        <v>176</v>
      </c>
      <c r="D6" s="140" t="s">
        <v>649</v>
      </c>
      <c r="E6" s="140" t="s">
        <v>650</v>
      </c>
      <c r="F6" s="139" t="s">
        <v>93</v>
      </c>
      <c r="G6" s="139" t="s">
        <v>94</v>
      </c>
      <c r="H6" s="139" t="s">
        <v>651</v>
      </c>
      <c r="I6" s="139" t="s">
        <v>652</v>
      </c>
      <c r="J6" s="139" t="s">
        <v>116</v>
      </c>
      <c r="K6" s="139" t="s">
        <v>173</v>
      </c>
      <c r="L6" s="141" t="s">
        <v>181</v>
      </c>
      <c r="M6" s="142" t="s">
        <v>101</v>
      </c>
      <c r="N6" s="142" t="s">
        <v>180</v>
      </c>
      <c r="O6" s="142">
        <v>591536.16</v>
      </c>
      <c r="P6" s="142" t="s">
        <v>188</v>
      </c>
      <c r="Q6" s="142" t="s">
        <v>118</v>
      </c>
      <c r="R6" s="143"/>
      <c r="S6" s="142"/>
      <c r="T6" s="142"/>
      <c r="U6" s="142"/>
      <c r="V6" s="144" t="s">
        <v>104</v>
      </c>
      <c r="W6" s="124"/>
      <c r="X6" s="124"/>
      <c r="Y6" s="124"/>
      <c r="Z6" s="124"/>
      <c r="AA6" s="124"/>
      <c r="AB6" s="124"/>
      <c r="AC6" s="124"/>
      <c r="AD6" s="124"/>
      <c r="AE6" s="124"/>
      <c r="AF6" s="124"/>
      <c r="AG6" s="124"/>
      <c r="AH6" s="139" t="s">
        <v>104</v>
      </c>
      <c r="AI6" s="139" t="s">
        <v>104</v>
      </c>
      <c r="AJ6" s="139" t="s">
        <v>104</v>
      </c>
      <c r="AK6" s="139" t="s">
        <v>104</v>
      </c>
      <c r="AL6" s="139" t="s">
        <v>104</v>
      </c>
      <c r="AM6" s="139"/>
      <c r="AN6" s="139"/>
      <c r="AO6" s="139"/>
      <c r="AP6" s="139"/>
      <c r="AQ6" s="139"/>
      <c r="AR6" s="139"/>
      <c r="AS6" s="139"/>
      <c r="AT6" s="144">
        <f t="shared" si="1"/>
        <v>5</v>
      </c>
      <c r="AU6" s="145">
        <f t="shared" si="2"/>
        <v>118307.232</v>
      </c>
      <c r="AV6" s="145">
        <f t="shared" si="0"/>
        <v>118307.232</v>
      </c>
      <c r="AW6" s="145">
        <f t="shared" si="0"/>
        <v>118307.232</v>
      </c>
      <c r="AX6" s="145">
        <f t="shared" si="0"/>
        <v>118307.232</v>
      </c>
      <c r="AY6" s="145">
        <f t="shared" si="0"/>
        <v>118307.232</v>
      </c>
      <c r="AZ6" s="145">
        <f t="shared" si="0"/>
        <v>0</v>
      </c>
      <c r="BA6" s="145">
        <f t="shared" si="0"/>
        <v>0</v>
      </c>
      <c r="BB6" s="145">
        <f t="shared" si="0"/>
        <v>0</v>
      </c>
      <c r="BC6" s="145">
        <f t="shared" si="0"/>
        <v>0</v>
      </c>
      <c r="BD6" s="145">
        <f t="shared" si="0"/>
        <v>0</v>
      </c>
      <c r="BE6" s="145">
        <f t="shared" si="0"/>
        <v>0</v>
      </c>
      <c r="BF6" s="145">
        <f t="shared" si="0"/>
        <v>0</v>
      </c>
      <c r="BG6" s="146">
        <f t="shared" si="3"/>
        <v>591536.16</v>
      </c>
      <c r="BH6" s="145" t="b">
        <f t="shared" si="4"/>
        <v>1</v>
      </c>
    </row>
    <row r="7" spans="1:60" ht="65" x14ac:dyDescent="0.3">
      <c r="A7" s="138">
        <v>5</v>
      </c>
      <c r="B7" s="139" t="s">
        <v>171</v>
      </c>
      <c r="C7" s="139" t="s">
        <v>176</v>
      </c>
      <c r="D7" s="140" t="s">
        <v>649</v>
      </c>
      <c r="E7" s="140" t="s">
        <v>650</v>
      </c>
      <c r="F7" s="139" t="s">
        <v>654</v>
      </c>
      <c r="G7" s="139" t="s">
        <v>183</v>
      </c>
      <c r="H7" s="139" t="s">
        <v>655</v>
      </c>
      <c r="I7" s="139" t="s">
        <v>542</v>
      </c>
      <c r="J7" s="139" t="s">
        <v>184</v>
      </c>
      <c r="K7" s="139" t="s">
        <v>185</v>
      </c>
      <c r="L7" s="141" t="s">
        <v>181</v>
      </c>
      <c r="M7" s="142" t="s">
        <v>186</v>
      </c>
      <c r="N7" s="142" t="s">
        <v>187</v>
      </c>
      <c r="O7" s="142">
        <v>18480</v>
      </c>
      <c r="P7" s="142" t="s">
        <v>188</v>
      </c>
      <c r="Q7" s="142" t="s">
        <v>118</v>
      </c>
      <c r="R7" s="143"/>
      <c r="S7" s="142"/>
      <c r="T7" s="142"/>
      <c r="U7" s="142"/>
      <c r="V7" s="144" t="s">
        <v>104</v>
      </c>
      <c r="W7" s="124"/>
      <c r="X7" s="124"/>
      <c r="Y7" s="124"/>
      <c r="Z7" s="124"/>
      <c r="AA7" s="124"/>
      <c r="AB7" s="124"/>
      <c r="AC7" s="124"/>
      <c r="AD7" s="124"/>
      <c r="AE7" s="124"/>
      <c r="AF7" s="124"/>
      <c r="AG7" s="124"/>
      <c r="AH7" s="139" t="s">
        <v>104</v>
      </c>
      <c r="AI7" s="139" t="s">
        <v>104</v>
      </c>
      <c r="AJ7" s="139" t="s">
        <v>104</v>
      </c>
      <c r="AK7" s="139" t="s">
        <v>104</v>
      </c>
      <c r="AL7" s="139" t="s">
        <v>104</v>
      </c>
      <c r="AM7" s="139"/>
      <c r="AN7" s="139"/>
      <c r="AO7" s="139"/>
      <c r="AP7" s="139"/>
      <c r="AQ7" s="139"/>
      <c r="AR7" s="139"/>
      <c r="AS7" s="139"/>
      <c r="AT7" s="144">
        <f t="shared" si="1"/>
        <v>5</v>
      </c>
      <c r="AU7" s="145">
        <f t="shared" si="2"/>
        <v>3696</v>
      </c>
      <c r="AV7" s="145">
        <f t="shared" si="0"/>
        <v>3696</v>
      </c>
      <c r="AW7" s="145">
        <f t="shared" si="0"/>
        <v>3696</v>
      </c>
      <c r="AX7" s="145">
        <f t="shared" si="0"/>
        <v>3696</v>
      </c>
      <c r="AY7" s="145">
        <f t="shared" si="0"/>
        <v>3696</v>
      </c>
      <c r="AZ7" s="145">
        <f t="shared" si="0"/>
        <v>0</v>
      </c>
      <c r="BA7" s="145">
        <f t="shared" si="0"/>
        <v>0</v>
      </c>
      <c r="BB7" s="145">
        <f t="shared" si="0"/>
        <v>0</v>
      </c>
      <c r="BC7" s="145">
        <f t="shared" si="0"/>
        <v>0</v>
      </c>
      <c r="BD7" s="145">
        <f t="shared" si="0"/>
        <v>0</v>
      </c>
      <c r="BE7" s="145">
        <f t="shared" si="0"/>
        <v>0</v>
      </c>
      <c r="BF7" s="145">
        <f t="shared" si="0"/>
        <v>0</v>
      </c>
      <c r="BG7" s="146">
        <f t="shared" si="3"/>
        <v>18480</v>
      </c>
      <c r="BH7" s="145" t="b">
        <f t="shared" si="4"/>
        <v>1</v>
      </c>
    </row>
    <row r="8" spans="1:60" ht="65" x14ac:dyDescent="0.3">
      <c r="A8" s="138">
        <v>6</v>
      </c>
      <c r="B8" s="139" t="s">
        <v>171</v>
      </c>
      <c r="C8" s="139" t="s">
        <v>205</v>
      </c>
      <c r="D8" s="140" t="s">
        <v>649</v>
      </c>
      <c r="E8" s="140" t="s">
        <v>650</v>
      </c>
      <c r="F8" s="139" t="s">
        <v>654</v>
      </c>
      <c r="G8" s="139" t="s">
        <v>183</v>
      </c>
      <c r="H8" s="139" t="s">
        <v>655</v>
      </c>
      <c r="I8" s="139" t="s">
        <v>542</v>
      </c>
      <c r="J8" s="139" t="s">
        <v>184</v>
      </c>
      <c r="K8" s="139" t="s">
        <v>185</v>
      </c>
      <c r="L8" s="141" t="s">
        <v>206</v>
      </c>
      <c r="M8" s="142" t="s">
        <v>186</v>
      </c>
      <c r="N8" s="142" t="s">
        <v>187</v>
      </c>
      <c r="O8" s="142">
        <v>5594.4</v>
      </c>
      <c r="P8" s="142" t="s">
        <v>188</v>
      </c>
      <c r="Q8" s="142" t="s">
        <v>97</v>
      </c>
      <c r="R8" s="143">
        <v>942220012</v>
      </c>
      <c r="S8" s="142" t="s">
        <v>656</v>
      </c>
      <c r="T8" s="142" t="s">
        <v>653</v>
      </c>
      <c r="U8" s="142"/>
      <c r="V8" s="124"/>
      <c r="W8" s="124"/>
      <c r="X8" s="124"/>
      <c r="Y8" s="124"/>
      <c r="Z8" s="124"/>
      <c r="AA8" s="124"/>
      <c r="AB8" s="124"/>
      <c r="AC8" s="124"/>
      <c r="AD8" s="124"/>
      <c r="AE8" s="124"/>
      <c r="AF8" s="124"/>
      <c r="AG8" s="124"/>
      <c r="AH8" s="139" t="s">
        <v>104</v>
      </c>
      <c r="AI8" s="139" t="s">
        <v>104</v>
      </c>
      <c r="AJ8" s="139" t="s">
        <v>104</v>
      </c>
      <c r="AK8" s="139" t="s">
        <v>104</v>
      </c>
      <c r="AL8" s="139" t="s">
        <v>104</v>
      </c>
      <c r="AM8" s="139" t="s">
        <v>104</v>
      </c>
      <c r="AN8" s="139" t="s">
        <v>104</v>
      </c>
      <c r="AO8" s="139" t="s">
        <v>104</v>
      </c>
      <c r="AP8" s="139" t="s">
        <v>104</v>
      </c>
      <c r="AQ8" s="139" t="s">
        <v>104</v>
      </c>
      <c r="AR8" s="139" t="s">
        <v>104</v>
      </c>
      <c r="AS8" s="139" t="s">
        <v>104</v>
      </c>
      <c r="AT8" s="144">
        <f t="shared" si="1"/>
        <v>12</v>
      </c>
      <c r="AU8" s="145">
        <f t="shared" si="2"/>
        <v>466.2</v>
      </c>
      <c r="AV8" s="145">
        <f t="shared" si="0"/>
        <v>466.2</v>
      </c>
      <c r="AW8" s="145">
        <f t="shared" si="0"/>
        <v>466.2</v>
      </c>
      <c r="AX8" s="145">
        <f t="shared" si="0"/>
        <v>466.2</v>
      </c>
      <c r="AY8" s="145">
        <f t="shared" si="0"/>
        <v>466.2</v>
      </c>
      <c r="AZ8" s="145">
        <f t="shared" si="0"/>
        <v>466.2</v>
      </c>
      <c r="BA8" s="145">
        <f t="shared" si="0"/>
        <v>466.2</v>
      </c>
      <c r="BB8" s="145">
        <f t="shared" si="0"/>
        <v>466.2</v>
      </c>
      <c r="BC8" s="145">
        <f t="shared" si="0"/>
        <v>466.2</v>
      </c>
      <c r="BD8" s="145">
        <f t="shared" si="0"/>
        <v>466.2</v>
      </c>
      <c r="BE8" s="145">
        <f t="shared" si="0"/>
        <v>466.2</v>
      </c>
      <c r="BF8" s="145">
        <f t="shared" si="0"/>
        <v>466.2</v>
      </c>
      <c r="BG8" s="146">
        <f t="shared" si="3"/>
        <v>5594.3999999999987</v>
      </c>
      <c r="BH8" s="145" t="b">
        <f t="shared" si="4"/>
        <v>1</v>
      </c>
    </row>
    <row r="9" spans="1:60" ht="65" x14ac:dyDescent="0.3">
      <c r="A9" s="138">
        <v>7</v>
      </c>
      <c r="B9" s="139" t="s">
        <v>171</v>
      </c>
      <c r="C9" s="139" t="s">
        <v>176</v>
      </c>
      <c r="D9" s="140" t="s">
        <v>649</v>
      </c>
      <c r="E9" s="140" t="s">
        <v>650</v>
      </c>
      <c r="F9" s="139" t="s">
        <v>654</v>
      </c>
      <c r="G9" s="139" t="s">
        <v>191</v>
      </c>
      <c r="H9" s="139" t="s">
        <v>657</v>
      </c>
      <c r="I9" s="139" t="s">
        <v>520</v>
      </c>
      <c r="J9" s="139" t="s">
        <v>192</v>
      </c>
      <c r="K9" s="139" t="s">
        <v>217</v>
      </c>
      <c r="L9" s="141" t="s">
        <v>218</v>
      </c>
      <c r="M9" s="142" t="s">
        <v>186</v>
      </c>
      <c r="N9" s="142" t="s">
        <v>187</v>
      </c>
      <c r="O9" s="142">
        <v>24549.39</v>
      </c>
      <c r="P9" s="142" t="s">
        <v>188</v>
      </c>
      <c r="Q9" s="142" t="s">
        <v>118</v>
      </c>
      <c r="R9" s="143"/>
      <c r="S9" s="142"/>
      <c r="T9" s="142"/>
      <c r="U9" s="142"/>
      <c r="V9" s="144" t="s">
        <v>104</v>
      </c>
      <c r="W9" s="144"/>
      <c r="X9" s="144"/>
      <c r="Y9" s="144"/>
      <c r="Z9" s="144"/>
      <c r="AA9" s="144"/>
      <c r="AB9" s="144"/>
      <c r="AC9" s="144"/>
      <c r="AD9" s="144"/>
      <c r="AE9" s="144"/>
      <c r="AF9" s="144"/>
      <c r="AG9" s="144"/>
      <c r="AH9" s="139" t="s">
        <v>104</v>
      </c>
      <c r="AI9" s="139" t="s">
        <v>104</v>
      </c>
      <c r="AJ9" s="139" t="s">
        <v>104</v>
      </c>
      <c r="AK9" s="139" t="s">
        <v>104</v>
      </c>
      <c r="AL9" s="139" t="s">
        <v>104</v>
      </c>
      <c r="AM9" s="139" t="s">
        <v>104</v>
      </c>
      <c r="AN9" s="139" t="s">
        <v>104</v>
      </c>
      <c r="AO9" s="139" t="s">
        <v>104</v>
      </c>
      <c r="AP9" s="139" t="s">
        <v>104</v>
      </c>
      <c r="AQ9" s="139" t="s">
        <v>104</v>
      </c>
      <c r="AR9" s="139" t="s">
        <v>104</v>
      </c>
      <c r="AS9" s="139" t="s">
        <v>104</v>
      </c>
      <c r="AT9" s="144">
        <f t="shared" si="1"/>
        <v>12</v>
      </c>
      <c r="AU9" s="145">
        <f t="shared" si="2"/>
        <v>2045.7825</v>
      </c>
      <c r="AV9" s="145">
        <f t="shared" si="0"/>
        <v>2045.7825</v>
      </c>
      <c r="AW9" s="145">
        <f t="shared" si="0"/>
        <v>2045.7825</v>
      </c>
      <c r="AX9" s="145">
        <f t="shared" si="0"/>
        <v>2045.7825</v>
      </c>
      <c r="AY9" s="145">
        <f t="shared" si="0"/>
        <v>2045.7825</v>
      </c>
      <c r="AZ9" s="145">
        <f t="shared" si="0"/>
        <v>2045.7825</v>
      </c>
      <c r="BA9" s="145">
        <f t="shared" si="0"/>
        <v>2045.7825</v>
      </c>
      <c r="BB9" s="145">
        <f t="shared" si="0"/>
        <v>2045.7825</v>
      </c>
      <c r="BC9" s="145">
        <f t="shared" si="0"/>
        <v>2045.7825</v>
      </c>
      <c r="BD9" s="145">
        <f t="shared" si="0"/>
        <v>2045.7825</v>
      </c>
      <c r="BE9" s="145">
        <f t="shared" si="0"/>
        <v>2045.7825</v>
      </c>
      <c r="BF9" s="145">
        <f t="shared" si="0"/>
        <v>2045.7825</v>
      </c>
      <c r="BG9" s="146">
        <f t="shared" si="3"/>
        <v>24549.390000000003</v>
      </c>
      <c r="BH9" s="145" t="b">
        <f t="shared" si="4"/>
        <v>1</v>
      </c>
    </row>
    <row r="10" spans="1:60" ht="52" x14ac:dyDescent="0.3">
      <c r="A10" s="138">
        <v>8</v>
      </c>
      <c r="B10" s="147" t="s">
        <v>171</v>
      </c>
      <c r="C10" s="147" t="s">
        <v>176</v>
      </c>
      <c r="D10" s="148" t="s">
        <v>649</v>
      </c>
      <c r="E10" s="148" t="s">
        <v>650</v>
      </c>
      <c r="F10" s="139" t="s">
        <v>654</v>
      </c>
      <c r="G10" s="147" t="s">
        <v>191</v>
      </c>
      <c r="H10" s="139" t="s">
        <v>657</v>
      </c>
      <c r="I10" s="139" t="s">
        <v>520</v>
      </c>
      <c r="J10" s="147" t="s">
        <v>192</v>
      </c>
      <c r="K10" s="147" t="s">
        <v>217</v>
      </c>
      <c r="L10" s="141" t="s">
        <v>226</v>
      </c>
      <c r="M10" s="149" t="s">
        <v>227</v>
      </c>
      <c r="N10" s="149" t="s">
        <v>228</v>
      </c>
      <c r="O10" s="149">
        <v>524898</v>
      </c>
      <c r="P10" s="149" t="s">
        <v>188</v>
      </c>
      <c r="Q10" s="142" t="s">
        <v>118</v>
      </c>
      <c r="R10" s="143"/>
      <c r="S10" s="142"/>
      <c r="T10" s="142"/>
      <c r="U10" s="142"/>
      <c r="V10" s="144"/>
      <c r="W10" s="144"/>
      <c r="X10" s="144"/>
      <c r="Y10" s="144"/>
      <c r="Z10" s="144"/>
      <c r="AA10" s="144"/>
      <c r="AB10" s="144" t="s">
        <v>104</v>
      </c>
      <c r="AC10" s="144"/>
      <c r="AD10" s="144"/>
      <c r="AE10" s="144"/>
      <c r="AF10" s="144"/>
      <c r="AG10" s="144"/>
      <c r="AH10" s="139"/>
      <c r="AI10" s="139"/>
      <c r="AJ10" s="139"/>
      <c r="AK10" s="139"/>
      <c r="AL10" s="139"/>
      <c r="AM10" s="139"/>
      <c r="AN10" s="139"/>
      <c r="AO10" s="139"/>
      <c r="AP10" s="139" t="s">
        <v>104</v>
      </c>
      <c r="AQ10" s="139" t="s">
        <v>104</v>
      </c>
      <c r="AR10" s="139"/>
      <c r="AS10" s="139"/>
      <c r="AT10" s="144">
        <f t="shared" si="1"/>
        <v>2</v>
      </c>
      <c r="AU10" s="145">
        <f t="shared" si="2"/>
        <v>0</v>
      </c>
      <c r="AV10" s="145">
        <f t="shared" si="0"/>
        <v>0</v>
      </c>
      <c r="AW10" s="145">
        <f t="shared" si="0"/>
        <v>0</v>
      </c>
      <c r="AX10" s="145">
        <f t="shared" si="0"/>
        <v>0</v>
      </c>
      <c r="AY10" s="145">
        <f t="shared" si="0"/>
        <v>0</v>
      </c>
      <c r="AZ10" s="145">
        <f t="shared" si="0"/>
        <v>0</v>
      </c>
      <c r="BA10" s="145">
        <f t="shared" si="0"/>
        <v>0</v>
      </c>
      <c r="BB10" s="145">
        <f t="shared" si="0"/>
        <v>0</v>
      </c>
      <c r="BC10" s="145">
        <f t="shared" si="0"/>
        <v>262449</v>
      </c>
      <c r="BD10" s="145">
        <f t="shared" si="0"/>
        <v>262449</v>
      </c>
      <c r="BE10" s="145">
        <f t="shared" si="0"/>
        <v>0</v>
      </c>
      <c r="BF10" s="145">
        <f t="shared" si="0"/>
        <v>0</v>
      </c>
      <c r="BG10" s="146">
        <f t="shared" si="3"/>
        <v>524898</v>
      </c>
      <c r="BH10" s="145" t="b">
        <f t="shared" si="4"/>
        <v>1</v>
      </c>
    </row>
    <row r="11" spans="1:60" ht="52" x14ac:dyDescent="0.3">
      <c r="A11" s="138">
        <v>9</v>
      </c>
      <c r="B11" s="147" t="s">
        <v>171</v>
      </c>
      <c r="C11" s="147" t="s">
        <v>205</v>
      </c>
      <c r="D11" s="148" t="s">
        <v>649</v>
      </c>
      <c r="E11" s="148" t="s">
        <v>650</v>
      </c>
      <c r="F11" s="139" t="s">
        <v>654</v>
      </c>
      <c r="G11" s="147" t="s">
        <v>183</v>
      </c>
      <c r="H11" s="139" t="s">
        <v>655</v>
      </c>
      <c r="I11" s="139" t="s">
        <v>542</v>
      </c>
      <c r="J11" s="147" t="s">
        <v>184</v>
      </c>
      <c r="K11" s="147" t="s">
        <v>543</v>
      </c>
      <c r="L11" s="141" t="s">
        <v>404</v>
      </c>
      <c r="M11" s="142" t="s">
        <v>186</v>
      </c>
      <c r="N11" s="149" t="s">
        <v>405</v>
      </c>
      <c r="O11" s="149">
        <v>152956.74</v>
      </c>
      <c r="P11" s="142" t="s">
        <v>188</v>
      </c>
      <c r="Q11" s="142" t="s">
        <v>97</v>
      </c>
      <c r="R11" s="143"/>
      <c r="S11" s="142"/>
      <c r="T11" s="142"/>
      <c r="U11" s="142"/>
      <c r="V11" s="124"/>
      <c r="W11" s="124"/>
      <c r="X11" s="124"/>
      <c r="Y11" s="124"/>
      <c r="Z11" s="124"/>
      <c r="AA11" s="124"/>
      <c r="AB11" s="124"/>
      <c r="AC11" s="124"/>
      <c r="AD11" s="124"/>
      <c r="AE11" s="124"/>
      <c r="AF11" s="124"/>
      <c r="AG11" s="124"/>
      <c r="AH11" s="139"/>
      <c r="AI11" s="139"/>
      <c r="AJ11" s="139"/>
      <c r="AK11" s="139" t="s">
        <v>104</v>
      </c>
      <c r="AL11" s="139" t="s">
        <v>104</v>
      </c>
      <c r="AM11" s="139" t="s">
        <v>104</v>
      </c>
      <c r="AN11" s="139" t="s">
        <v>104</v>
      </c>
      <c r="AO11" s="139" t="s">
        <v>104</v>
      </c>
      <c r="AP11" s="139" t="s">
        <v>104</v>
      </c>
      <c r="AQ11" s="139" t="s">
        <v>104</v>
      </c>
      <c r="AR11" s="139" t="s">
        <v>104</v>
      </c>
      <c r="AS11" s="139" t="s">
        <v>104</v>
      </c>
      <c r="AT11" s="144">
        <f t="shared" si="1"/>
        <v>9</v>
      </c>
      <c r="AU11" s="145">
        <f t="shared" si="2"/>
        <v>0</v>
      </c>
      <c r="AV11" s="145">
        <f t="shared" si="0"/>
        <v>0</v>
      </c>
      <c r="AW11" s="145">
        <f t="shared" si="0"/>
        <v>0</v>
      </c>
      <c r="AX11" s="145">
        <f t="shared" si="0"/>
        <v>16995.193333333333</v>
      </c>
      <c r="AY11" s="145">
        <f t="shared" si="0"/>
        <v>16995.193333333333</v>
      </c>
      <c r="AZ11" s="145">
        <f t="shared" si="0"/>
        <v>16995.193333333333</v>
      </c>
      <c r="BA11" s="145">
        <f t="shared" si="0"/>
        <v>16995.193333333333</v>
      </c>
      <c r="BB11" s="145">
        <f t="shared" si="0"/>
        <v>16995.193333333333</v>
      </c>
      <c r="BC11" s="145">
        <f t="shared" si="0"/>
        <v>16995.193333333333</v>
      </c>
      <c r="BD11" s="145">
        <f t="shared" si="0"/>
        <v>16995.193333333333</v>
      </c>
      <c r="BE11" s="145">
        <f t="shared" si="0"/>
        <v>16995.193333333333</v>
      </c>
      <c r="BF11" s="145">
        <f t="shared" si="0"/>
        <v>16995.193333333333</v>
      </c>
      <c r="BG11" s="146">
        <f t="shared" si="3"/>
        <v>152956.74</v>
      </c>
      <c r="BH11" s="145" t="b">
        <f t="shared" si="4"/>
        <v>1</v>
      </c>
    </row>
    <row r="12" spans="1:60" ht="52" x14ac:dyDescent="0.3">
      <c r="A12" s="138">
        <v>10</v>
      </c>
      <c r="B12" s="147" t="s">
        <v>171</v>
      </c>
      <c r="C12" s="147" t="s">
        <v>205</v>
      </c>
      <c r="D12" s="148" t="s">
        <v>649</v>
      </c>
      <c r="E12" s="148" t="s">
        <v>650</v>
      </c>
      <c r="F12" s="139" t="s">
        <v>654</v>
      </c>
      <c r="G12" s="147" t="s">
        <v>183</v>
      </c>
      <c r="H12" s="139" t="s">
        <v>655</v>
      </c>
      <c r="I12" s="139" t="s">
        <v>542</v>
      </c>
      <c r="J12" s="147" t="s">
        <v>184</v>
      </c>
      <c r="K12" s="147" t="s">
        <v>544</v>
      </c>
      <c r="L12" s="141" t="s">
        <v>406</v>
      </c>
      <c r="M12" s="142" t="s">
        <v>407</v>
      </c>
      <c r="N12" s="149" t="s">
        <v>408</v>
      </c>
      <c r="O12" s="149">
        <v>800000</v>
      </c>
      <c r="P12" s="142" t="s">
        <v>188</v>
      </c>
      <c r="Q12" s="142" t="s">
        <v>118</v>
      </c>
      <c r="R12" s="143"/>
      <c r="S12" s="142"/>
      <c r="T12" s="142"/>
      <c r="U12" s="142"/>
      <c r="V12" s="144" t="s">
        <v>104</v>
      </c>
      <c r="W12" s="124"/>
      <c r="X12" s="124"/>
      <c r="Y12" s="124"/>
      <c r="Z12" s="124"/>
      <c r="AA12" s="124"/>
      <c r="AB12" s="124"/>
      <c r="AC12" s="124"/>
      <c r="AD12" s="124"/>
      <c r="AE12" s="124"/>
      <c r="AF12" s="124"/>
      <c r="AG12" s="124"/>
      <c r="AH12" s="139" t="s">
        <v>104</v>
      </c>
      <c r="AI12" s="139" t="s">
        <v>104</v>
      </c>
      <c r="AJ12" s="139" t="s">
        <v>104</v>
      </c>
      <c r="AK12" s="139" t="s">
        <v>104</v>
      </c>
      <c r="AL12" s="139" t="s">
        <v>104</v>
      </c>
      <c r="AM12" s="139" t="s">
        <v>104</v>
      </c>
      <c r="AN12" s="139" t="s">
        <v>104</v>
      </c>
      <c r="AO12" s="139" t="s">
        <v>104</v>
      </c>
      <c r="AP12" s="139" t="s">
        <v>104</v>
      </c>
      <c r="AQ12" s="139" t="s">
        <v>104</v>
      </c>
      <c r="AR12" s="139" t="s">
        <v>104</v>
      </c>
      <c r="AS12" s="139" t="s">
        <v>104</v>
      </c>
      <c r="AT12" s="144">
        <f t="shared" si="1"/>
        <v>12</v>
      </c>
      <c r="AU12" s="145">
        <f t="shared" si="2"/>
        <v>66666.666666666672</v>
      </c>
      <c r="AV12" s="145">
        <f t="shared" si="0"/>
        <v>66666.666666666672</v>
      </c>
      <c r="AW12" s="145">
        <f t="shared" si="0"/>
        <v>66666.666666666672</v>
      </c>
      <c r="AX12" s="145">
        <f t="shared" si="0"/>
        <v>66666.666666666672</v>
      </c>
      <c r="AY12" s="145">
        <f t="shared" si="0"/>
        <v>66666.666666666672</v>
      </c>
      <c r="AZ12" s="145">
        <f t="shared" si="0"/>
        <v>66666.666666666672</v>
      </c>
      <c r="BA12" s="145">
        <f t="shared" si="0"/>
        <v>66666.666666666672</v>
      </c>
      <c r="BB12" s="145">
        <f t="shared" si="0"/>
        <v>66666.666666666672</v>
      </c>
      <c r="BC12" s="145">
        <f t="shared" si="0"/>
        <v>66666.666666666672</v>
      </c>
      <c r="BD12" s="145">
        <f t="shared" si="0"/>
        <v>66666.666666666672</v>
      </c>
      <c r="BE12" s="145">
        <f t="shared" si="0"/>
        <v>66666.666666666672</v>
      </c>
      <c r="BF12" s="145">
        <f t="shared" si="0"/>
        <v>66666.666666666672</v>
      </c>
      <c r="BG12" s="146">
        <f t="shared" si="3"/>
        <v>799999.99999999988</v>
      </c>
      <c r="BH12" s="145" t="b">
        <f t="shared" si="4"/>
        <v>1</v>
      </c>
    </row>
    <row r="13" spans="1:60" ht="52" x14ac:dyDescent="0.3">
      <c r="A13" s="138">
        <v>11</v>
      </c>
      <c r="B13" s="147" t="s">
        <v>171</v>
      </c>
      <c r="C13" s="147" t="s">
        <v>205</v>
      </c>
      <c r="D13" s="148" t="s">
        <v>649</v>
      </c>
      <c r="E13" s="148" t="s">
        <v>650</v>
      </c>
      <c r="F13" s="139" t="s">
        <v>654</v>
      </c>
      <c r="G13" s="147" t="s">
        <v>183</v>
      </c>
      <c r="H13" s="139" t="s">
        <v>655</v>
      </c>
      <c r="I13" s="139" t="s">
        <v>542</v>
      </c>
      <c r="J13" s="147" t="s">
        <v>184</v>
      </c>
      <c r="K13" s="147" t="s">
        <v>545</v>
      </c>
      <c r="L13" s="141" t="s">
        <v>409</v>
      </c>
      <c r="M13" s="149" t="s">
        <v>407</v>
      </c>
      <c r="N13" s="149" t="s">
        <v>410</v>
      </c>
      <c r="O13" s="149">
        <v>1533910.56</v>
      </c>
      <c r="P13" s="149" t="s">
        <v>188</v>
      </c>
      <c r="Q13" s="142" t="s">
        <v>118</v>
      </c>
      <c r="R13" s="143"/>
      <c r="S13" s="142"/>
      <c r="T13" s="142"/>
      <c r="U13" s="142"/>
      <c r="V13" s="144" t="s">
        <v>104</v>
      </c>
      <c r="W13" s="124"/>
      <c r="X13" s="124"/>
      <c r="Y13" s="124"/>
      <c r="Z13" s="124"/>
      <c r="AA13" s="124"/>
      <c r="AB13" s="124"/>
      <c r="AC13" s="124"/>
      <c r="AD13" s="124"/>
      <c r="AE13" s="124"/>
      <c r="AF13" s="124"/>
      <c r="AG13" s="124"/>
      <c r="AH13" s="147" t="s">
        <v>104</v>
      </c>
      <c r="AI13" s="147" t="s">
        <v>104</v>
      </c>
      <c r="AJ13" s="147" t="s">
        <v>104</v>
      </c>
      <c r="AK13" s="147" t="s">
        <v>104</v>
      </c>
      <c r="AL13" s="147" t="s">
        <v>104</v>
      </c>
      <c r="AM13" s="147" t="s">
        <v>104</v>
      </c>
      <c r="AN13" s="147" t="s">
        <v>104</v>
      </c>
      <c r="AO13" s="147" t="s">
        <v>104</v>
      </c>
      <c r="AP13" s="139" t="s">
        <v>104</v>
      </c>
      <c r="AQ13" s="139" t="s">
        <v>104</v>
      </c>
      <c r="AR13" s="147" t="s">
        <v>104</v>
      </c>
      <c r="AS13" s="147" t="s">
        <v>104</v>
      </c>
      <c r="AT13" s="144">
        <f t="shared" si="1"/>
        <v>12</v>
      </c>
      <c r="AU13" s="145">
        <f t="shared" si="2"/>
        <v>127825.88</v>
      </c>
      <c r="AV13" s="145">
        <f t="shared" si="0"/>
        <v>127825.88</v>
      </c>
      <c r="AW13" s="145">
        <f t="shared" si="0"/>
        <v>127825.88</v>
      </c>
      <c r="AX13" s="145">
        <f t="shared" si="0"/>
        <v>127825.88</v>
      </c>
      <c r="AY13" s="145">
        <f t="shared" si="0"/>
        <v>127825.88</v>
      </c>
      <c r="AZ13" s="145">
        <f t="shared" si="0"/>
        <v>127825.88</v>
      </c>
      <c r="BA13" s="145">
        <f t="shared" si="0"/>
        <v>127825.88</v>
      </c>
      <c r="BB13" s="145">
        <f t="shared" si="0"/>
        <v>127825.88</v>
      </c>
      <c r="BC13" s="145">
        <f t="shared" si="0"/>
        <v>127825.88</v>
      </c>
      <c r="BD13" s="145">
        <f t="shared" si="0"/>
        <v>127825.88</v>
      </c>
      <c r="BE13" s="145">
        <f t="shared" si="0"/>
        <v>127825.88</v>
      </c>
      <c r="BF13" s="145">
        <f t="shared" si="0"/>
        <v>127825.88</v>
      </c>
      <c r="BG13" s="146">
        <f t="shared" si="3"/>
        <v>1533910.5599999996</v>
      </c>
      <c r="BH13" s="145" t="b">
        <f t="shared" si="4"/>
        <v>1</v>
      </c>
    </row>
    <row r="14" spans="1:60" ht="52" x14ac:dyDescent="0.3">
      <c r="A14" s="138">
        <v>12</v>
      </c>
      <c r="B14" s="147" t="s">
        <v>171</v>
      </c>
      <c r="C14" s="147" t="s">
        <v>205</v>
      </c>
      <c r="D14" s="148" t="s">
        <v>649</v>
      </c>
      <c r="E14" s="148" t="s">
        <v>650</v>
      </c>
      <c r="F14" s="139" t="s">
        <v>654</v>
      </c>
      <c r="G14" s="147" t="s">
        <v>183</v>
      </c>
      <c r="H14" s="139" t="s">
        <v>655</v>
      </c>
      <c r="I14" s="139" t="s">
        <v>542</v>
      </c>
      <c r="J14" s="147" t="s">
        <v>184</v>
      </c>
      <c r="K14" s="147" t="s">
        <v>545</v>
      </c>
      <c r="L14" s="141" t="s">
        <v>411</v>
      </c>
      <c r="M14" s="142" t="s">
        <v>407</v>
      </c>
      <c r="N14" s="142" t="s">
        <v>412</v>
      </c>
      <c r="O14" s="149">
        <v>714000</v>
      </c>
      <c r="P14" s="142" t="s">
        <v>188</v>
      </c>
      <c r="Q14" s="142" t="s">
        <v>118</v>
      </c>
      <c r="R14" s="143"/>
      <c r="S14" s="142"/>
      <c r="T14" s="142"/>
      <c r="U14" s="142"/>
      <c r="V14" s="144" t="s">
        <v>104</v>
      </c>
      <c r="W14" s="124"/>
      <c r="X14" s="124"/>
      <c r="Y14" s="124"/>
      <c r="Z14" s="124"/>
      <c r="AA14" s="124"/>
      <c r="AB14" s="124"/>
      <c r="AC14" s="124"/>
      <c r="AD14" s="124"/>
      <c r="AE14" s="124"/>
      <c r="AF14" s="124"/>
      <c r="AG14" s="124"/>
      <c r="AH14" s="139" t="s">
        <v>104</v>
      </c>
      <c r="AI14" s="139" t="s">
        <v>104</v>
      </c>
      <c r="AJ14" s="139" t="s">
        <v>104</v>
      </c>
      <c r="AK14" s="139" t="s">
        <v>104</v>
      </c>
      <c r="AL14" s="139" t="s">
        <v>104</v>
      </c>
      <c r="AM14" s="139" t="s">
        <v>104</v>
      </c>
      <c r="AN14" s="139" t="s">
        <v>104</v>
      </c>
      <c r="AO14" s="139" t="s">
        <v>104</v>
      </c>
      <c r="AP14" s="139" t="s">
        <v>104</v>
      </c>
      <c r="AQ14" s="139" t="s">
        <v>104</v>
      </c>
      <c r="AR14" s="139" t="s">
        <v>104</v>
      </c>
      <c r="AS14" s="139" t="s">
        <v>104</v>
      </c>
      <c r="AT14" s="144">
        <f t="shared" si="1"/>
        <v>12</v>
      </c>
      <c r="AU14" s="145">
        <f t="shared" si="2"/>
        <v>59500</v>
      </c>
      <c r="AV14" s="145">
        <f t="shared" si="0"/>
        <v>59500</v>
      </c>
      <c r="AW14" s="145">
        <f t="shared" si="0"/>
        <v>59500</v>
      </c>
      <c r="AX14" s="145">
        <f t="shared" si="0"/>
        <v>59500</v>
      </c>
      <c r="AY14" s="145">
        <f t="shared" si="0"/>
        <v>59500</v>
      </c>
      <c r="AZ14" s="145">
        <f t="shared" si="0"/>
        <v>59500</v>
      </c>
      <c r="BA14" s="145">
        <f t="shared" si="0"/>
        <v>59500</v>
      </c>
      <c r="BB14" s="145">
        <f t="shared" si="0"/>
        <v>59500</v>
      </c>
      <c r="BC14" s="145">
        <f t="shared" si="0"/>
        <v>59500</v>
      </c>
      <c r="BD14" s="145">
        <f t="shared" si="0"/>
        <v>59500</v>
      </c>
      <c r="BE14" s="145">
        <f t="shared" si="0"/>
        <v>59500</v>
      </c>
      <c r="BF14" s="145">
        <f t="shared" si="0"/>
        <v>59500</v>
      </c>
      <c r="BG14" s="146">
        <f t="shared" si="3"/>
        <v>714000</v>
      </c>
      <c r="BH14" s="145" t="b">
        <f t="shared" si="4"/>
        <v>1</v>
      </c>
    </row>
    <row r="15" spans="1:60" ht="52" x14ac:dyDescent="0.3">
      <c r="A15" s="138">
        <v>13</v>
      </c>
      <c r="B15" s="147" t="s">
        <v>171</v>
      </c>
      <c r="C15" s="147" t="s">
        <v>205</v>
      </c>
      <c r="D15" s="148" t="s">
        <v>649</v>
      </c>
      <c r="E15" s="148" t="s">
        <v>650</v>
      </c>
      <c r="F15" s="139" t="s">
        <v>654</v>
      </c>
      <c r="G15" s="147" t="s">
        <v>183</v>
      </c>
      <c r="H15" s="139" t="s">
        <v>655</v>
      </c>
      <c r="I15" s="139" t="s">
        <v>542</v>
      </c>
      <c r="J15" s="147" t="s">
        <v>184</v>
      </c>
      <c r="K15" s="147" t="s">
        <v>545</v>
      </c>
      <c r="L15" s="141" t="s">
        <v>413</v>
      </c>
      <c r="M15" s="142" t="s">
        <v>407</v>
      </c>
      <c r="N15" s="142" t="s">
        <v>414</v>
      </c>
      <c r="O15" s="149">
        <v>187080</v>
      </c>
      <c r="P15" s="142" t="s">
        <v>188</v>
      </c>
      <c r="Q15" s="142" t="s">
        <v>118</v>
      </c>
      <c r="R15" s="143"/>
      <c r="S15" s="142"/>
      <c r="T15" s="142"/>
      <c r="U15" s="142"/>
      <c r="V15" s="144" t="s">
        <v>104</v>
      </c>
      <c r="W15" s="124"/>
      <c r="X15" s="124"/>
      <c r="Y15" s="124"/>
      <c r="Z15" s="124"/>
      <c r="AA15" s="124"/>
      <c r="AB15" s="124"/>
      <c r="AC15" s="124"/>
      <c r="AD15" s="124"/>
      <c r="AE15" s="124"/>
      <c r="AF15" s="124"/>
      <c r="AG15" s="124"/>
      <c r="AH15" s="139" t="s">
        <v>104</v>
      </c>
      <c r="AI15" s="139" t="s">
        <v>104</v>
      </c>
      <c r="AJ15" s="139" t="s">
        <v>104</v>
      </c>
      <c r="AK15" s="139" t="s">
        <v>104</v>
      </c>
      <c r="AL15" s="139" t="s">
        <v>104</v>
      </c>
      <c r="AM15" s="139" t="s">
        <v>104</v>
      </c>
      <c r="AN15" s="139" t="s">
        <v>104</v>
      </c>
      <c r="AO15" s="139" t="s">
        <v>104</v>
      </c>
      <c r="AP15" s="139" t="s">
        <v>104</v>
      </c>
      <c r="AQ15" s="139" t="s">
        <v>104</v>
      </c>
      <c r="AR15" s="139" t="s">
        <v>104</v>
      </c>
      <c r="AS15" s="139" t="s">
        <v>104</v>
      </c>
      <c r="AT15" s="144">
        <f t="shared" si="1"/>
        <v>12</v>
      </c>
      <c r="AU15" s="145">
        <f t="shared" si="2"/>
        <v>15590</v>
      </c>
      <c r="AV15" s="145">
        <f t="shared" si="0"/>
        <v>15590</v>
      </c>
      <c r="AW15" s="145">
        <f t="shared" si="0"/>
        <v>15590</v>
      </c>
      <c r="AX15" s="145">
        <f t="shared" si="0"/>
        <v>15590</v>
      </c>
      <c r="AY15" s="145">
        <f t="shared" si="0"/>
        <v>15590</v>
      </c>
      <c r="AZ15" s="145">
        <f t="shared" si="0"/>
        <v>15590</v>
      </c>
      <c r="BA15" s="145">
        <f t="shared" si="0"/>
        <v>15590</v>
      </c>
      <c r="BB15" s="145">
        <f t="shared" si="0"/>
        <v>15590</v>
      </c>
      <c r="BC15" s="145">
        <f t="shared" si="0"/>
        <v>15590</v>
      </c>
      <c r="BD15" s="145">
        <f t="shared" si="0"/>
        <v>15590</v>
      </c>
      <c r="BE15" s="145">
        <f t="shared" si="0"/>
        <v>15590</v>
      </c>
      <c r="BF15" s="145">
        <f t="shared" si="0"/>
        <v>15590</v>
      </c>
      <c r="BG15" s="146">
        <f t="shared" si="3"/>
        <v>187080</v>
      </c>
      <c r="BH15" s="145" t="b">
        <f t="shared" si="4"/>
        <v>1</v>
      </c>
    </row>
    <row r="16" spans="1:60" ht="52" x14ac:dyDescent="0.3">
      <c r="A16" s="138">
        <v>14</v>
      </c>
      <c r="B16" s="147" t="s">
        <v>171</v>
      </c>
      <c r="C16" s="147" t="s">
        <v>205</v>
      </c>
      <c r="D16" s="148" t="s">
        <v>649</v>
      </c>
      <c r="E16" s="148" t="s">
        <v>650</v>
      </c>
      <c r="F16" s="139" t="s">
        <v>654</v>
      </c>
      <c r="G16" s="147" t="s">
        <v>183</v>
      </c>
      <c r="H16" s="139" t="s">
        <v>655</v>
      </c>
      <c r="I16" s="139" t="s">
        <v>542</v>
      </c>
      <c r="J16" s="147" t="s">
        <v>184</v>
      </c>
      <c r="K16" s="147" t="s">
        <v>545</v>
      </c>
      <c r="L16" s="141" t="s">
        <v>415</v>
      </c>
      <c r="M16" s="142" t="s">
        <v>407</v>
      </c>
      <c r="N16" s="142" t="s">
        <v>416</v>
      </c>
      <c r="O16" s="149">
        <v>800000</v>
      </c>
      <c r="P16" s="142" t="s">
        <v>188</v>
      </c>
      <c r="Q16" s="142" t="s">
        <v>118</v>
      </c>
      <c r="R16" s="143"/>
      <c r="S16" s="142"/>
      <c r="T16" s="142"/>
      <c r="U16" s="142"/>
      <c r="V16" s="144" t="s">
        <v>104</v>
      </c>
      <c r="W16" s="124"/>
      <c r="X16" s="124"/>
      <c r="Y16" s="124"/>
      <c r="Z16" s="124"/>
      <c r="AA16" s="124"/>
      <c r="AB16" s="124"/>
      <c r="AC16" s="124"/>
      <c r="AD16" s="124"/>
      <c r="AE16" s="124"/>
      <c r="AF16" s="124"/>
      <c r="AG16" s="124"/>
      <c r="AH16" s="139" t="s">
        <v>104</v>
      </c>
      <c r="AI16" s="139" t="s">
        <v>104</v>
      </c>
      <c r="AJ16" s="139" t="s">
        <v>104</v>
      </c>
      <c r="AK16" s="139" t="s">
        <v>104</v>
      </c>
      <c r="AL16" s="139" t="s">
        <v>104</v>
      </c>
      <c r="AM16" s="139" t="s">
        <v>104</v>
      </c>
      <c r="AN16" s="139" t="s">
        <v>104</v>
      </c>
      <c r="AO16" s="139" t="s">
        <v>104</v>
      </c>
      <c r="AP16" s="139" t="s">
        <v>104</v>
      </c>
      <c r="AQ16" s="139" t="s">
        <v>104</v>
      </c>
      <c r="AR16" s="139" t="s">
        <v>104</v>
      </c>
      <c r="AS16" s="139" t="s">
        <v>104</v>
      </c>
      <c r="AT16" s="144">
        <f t="shared" si="1"/>
        <v>12</v>
      </c>
      <c r="AU16" s="145">
        <f t="shared" si="2"/>
        <v>66666.666666666672</v>
      </c>
      <c r="AV16" s="145">
        <f t="shared" si="0"/>
        <v>66666.666666666672</v>
      </c>
      <c r="AW16" s="145">
        <f t="shared" si="0"/>
        <v>66666.666666666672</v>
      </c>
      <c r="AX16" s="145">
        <f t="shared" si="0"/>
        <v>66666.666666666672</v>
      </c>
      <c r="AY16" s="145">
        <f t="shared" si="0"/>
        <v>66666.666666666672</v>
      </c>
      <c r="AZ16" s="145">
        <f t="shared" si="0"/>
        <v>66666.666666666672</v>
      </c>
      <c r="BA16" s="145">
        <f t="shared" si="0"/>
        <v>66666.666666666672</v>
      </c>
      <c r="BB16" s="145">
        <f t="shared" si="0"/>
        <v>66666.666666666672</v>
      </c>
      <c r="BC16" s="145">
        <f t="shared" si="0"/>
        <v>66666.666666666672</v>
      </c>
      <c r="BD16" s="145">
        <f t="shared" si="0"/>
        <v>66666.666666666672</v>
      </c>
      <c r="BE16" s="145">
        <f t="shared" si="0"/>
        <v>66666.666666666672</v>
      </c>
      <c r="BF16" s="145">
        <f t="shared" si="0"/>
        <v>66666.666666666672</v>
      </c>
      <c r="BG16" s="146">
        <f t="shared" si="3"/>
        <v>799999.99999999988</v>
      </c>
      <c r="BH16" s="145" t="b">
        <f t="shared" si="4"/>
        <v>1</v>
      </c>
    </row>
    <row r="17" spans="1:60" ht="52" x14ac:dyDescent="0.3">
      <c r="A17" s="138">
        <v>15</v>
      </c>
      <c r="B17" s="147" t="s">
        <v>171</v>
      </c>
      <c r="C17" s="147" t="s">
        <v>205</v>
      </c>
      <c r="D17" s="148" t="s">
        <v>649</v>
      </c>
      <c r="E17" s="148" t="s">
        <v>650</v>
      </c>
      <c r="F17" s="139" t="s">
        <v>654</v>
      </c>
      <c r="G17" s="147" t="s">
        <v>183</v>
      </c>
      <c r="H17" s="139" t="s">
        <v>655</v>
      </c>
      <c r="I17" s="139" t="s">
        <v>542</v>
      </c>
      <c r="J17" s="147" t="s">
        <v>184</v>
      </c>
      <c r="K17" s="147" t="s">
        <v>545</v>
      </c>
      <c r="L17" s="141" t="s">
        <v>417</v>
      </c>
      <c r="M17" s="142" t="s">
        <v>407</v>
      </c>
      <c r="N17" s="142" t="s">
        <v>418</v>
      </c>
      <c r="O17" s="149">
        <v>2145497.0499999998</v>
      </c>
      <c r="P17" s="142" t="s">
        <v>188</v>
      </c>
      <c r="Q17" s="142" t="s">
        <v>118</v>
      </c>
      <c r="R17" s="143"/>
      <c r="S17" s="142"/>
      <c r="T17" s="142"/>
      <c r="U17" s="142"/>
      <c r="V17" s="144" t="s">
        <v>104</v>
      </c>
      <c r="W17" s="124"/>
      <c r="X17" s="124"/>
      <c r="Y17" s="124"/>
      <c r="Z17" s="124"/>
      <c r="AA17" s="124"/>
      <c r="AB17" s="124"/>
      <c r="AC17" s="124"/>
      <c r="AD17" s="124"/>
      <c r="AE17" s="124"/>
      <c r="AF17" s="124"/>
      <c r="AG17" s="124"/>
      <c r="AH17" s="139" t="s">
        <v>104</v>
      </c>
      <c r="AI17" s="139" t="s">
        <v>104</v>
      </c>
      <c r="AJ17" s="139" t="s">
        <v>104</v>
      </c>
      <c r="AK17" s="139" t="s">
        <v>104</v>
      </c>
      <c r="AL17" s="139" t="s">
        <v>104</v>
      </c>
      <c r="AM17" s="139" t="s">
        <v>104</v>
      </c>
      <c r="AN17" s="139" t="s">
        <v>104</v>
      </c>
      <c r="AO17" s="139" t="s">
        <v>104</v>
      </c>
      <c r="AP17" s="139" t="s">
        <v>104</v>
      </c>
      <c r="AQ17" s="139" t="s">
        <v>104</v>
      </c>
      <c r="AR17" s="139" t="s">
        <v>104</v>
      </c>
      <c r="AS17" s="139" t="s">
        <v>104</v>
      </c>
      <c r="AT17" s="144">
        <f t="shared" si="1"/>
        <v>12</v>
      </c>
      <c r="AU17" s="145">
        <f t="shared" si="2"/>
        <v>178791.42083333331</v>
      </c>
      <c r="AV17" s="145">
        <f t="shared" si="0"/>
        <v>178791.42083333331</v>
      </c>
      <c r="AW17" s="145">
        <f t="shared" si="0"/>
        <v>178791.42083333331</v>
      </c>
      <c r="AX17" s="145">
        <f t="shared" si="0"/>
        <v>178791.42083333331</v>
      </c>
      <c r="AY17" s="145">
        <f t="shared" si="0"/>
        <v>178791.42083333331</v>
      </c>
      <c r="AZ17" s="145">
        <f t="shared" si="0"/>
        <v>178791.42083333331</v>
      </c>
      <c r="BA17" s="145">
        <f t="shared" si="0"/>
        <v>178791.42083333331</v>
      </c>
      <c r="BB17" s="145">
        <f t="shared" si="0"/>
        <v>178791.42083333331</v>
      </c>
      <c r="BC17" s="145">
        <f t="shared" si="0"/>
        <v>178791.42083333331</v>
      </c>
      <c r="BD17" s="145">
        <f t="shared" si="0"/>
        <v>178791.42083333331</v>
      </c>
      <c r="BE17" s="145">
        <f t="shared" si="0"/>
        <v>178791.42083333331</v>
      </c>
      <c r="BF17" s="145">
        <f t="shared" si="0"/>
        <v>178791.42083333331</v>
      </c>
      <c r="BG17" s="146">
        <f t="shared" si="3"/>
        <v>2145497.0500000003</v>
      </c>
      <c r="BH17" s="145" t="b">
        <f t="shared" si="4"/>
        <v>1</v>
      </c>
    </row>
    <row r="18" spans="1:60" ht="52" x14ac:dyDescent="0.3">
      <c r="A18" s="138">
        <v>16</v>
      </c>
      <c r="B18" s="147" t="s">
        <v>171</v>
      </c>
      <c r="C18" s="147" t="s">
        <v>205</v>
      </c>
      <c r="D18" s="148" t="s">
        <v>649</v>
      </c>
      <c r="E18" s="148" t="s">
        <v>650</v>
      </c>
      <c r="F18" s="139" t="s">
        <v>654</v>
      </c>
      <c r="G18" s="147" t="s">
        <v>183</v>
      </c>
      <c r="H18" s="139" t="s">
        <v>655</v>
      </c>
      <c r="I18" s="139" t="s">
        <v>542</v>
      </c>
      <c r="J18" s="147" t="s">
        <v>184</v>
      </c>
      <c r="K18" s="147" t="s">
        <v>545</v>
      </c>
      <c r="L18" s="141" t="s">
        <v>419</v>
      </c>
      <c r="M18" s="142" t="s">
        <v>407</v>
      </c>
      <c r="N18" s="142" t="s">
        <v>420</v>
      </c>
      <c r="O18" s="149">
        <v>1533297</v>
      </c>
      <c r="P18" s="142" t="s">
        <v>188</v>
      </c>
      <c r="Q18" s="142" t="s">
        <v>118</v>
      </c>
      <c r="R18" s="143"/>
      <c r="S18" s="142"/>
      <c r="T18" s="142"/>
      <c r="U18" s="142"/>
      <c r="V18" s="144" t="s">
        <v>104</v>
      </c>
      <c r="W18" s="124"/>
      <c r="X18" s="124"/>
      <c r="Y18" s="124"/>
      <c r="Z18" s="124"/>
      <c r="AA18" s="124"/>
      <c r="AB18" s="124"/>
      <c r="AC18" s="124"/>
      <c r="AD18" s="124"/>
      <c r="AE18" s="124"/>
      <c r="AF18" s="124"/>
      <c r="AG18" s="124"/>
      <c r="AH18" s="139" t="s">
        <v>104</v>
      </c>
      <c r="AI18" s="139" t="s">
        <v>104</v>
      </c>
      <c r="AJ18" s="139" t="s">
        <v>104</v>
      </c>
      <c r="AK18" s="139" t="s">
        <v>104</v>
      </c>
      <c r="AL18" s="139" t="s">
        <v>104</v>
      </c>
      <c r="AM18" s="139" t="s">
        <v>104</v>
      </c>
      <c r="AN18" s="139" t="s">
        <v>104</v>
      </c>
      <c r="AO18" s="139" t="s">
        <v>104</v>
      </c>
      <c r="AP18" s="139" t="s">
        <v>104</v>
      </c>
      <c r="AQ18" s="139" t="s">
        <v>104</v>
      </c>
      <c r="AR18" s="139" t="s">
        <v>104</v>
      </c>
      <c r="AS18" s="139" t="s">
        <v>104</v>
      </c>
      <c r="AT18" s="144">
        <f t="shared" si="1"/>
        <v>12</v>
      </c>
      <c r="AU18" s="145">
        <f t="shared" si="2"/>
        <v>127774.75</v>
      </c>
      <c r="AV18" s="145">
        <f t="shared" si="0"/>
        <v>127774.75</v>
      </c>
      <c r="AW18" s="145">
        <f t="shared" si="0"/>
        <v>127774.75</v>
      </c>
      <c r="AX18" s="145">
        <f t="shared" si="0"/>
        <v>127774.75</v>
      </c>
      <c r="AY18" s="145">
        <f t="shared" si="0"/>
        <v>127774.75</v>
      </c>
      <c r="AZ18" s="145">
        <f t="shared" si="0"/>
        <v>127774.75</v>
      </c>
      <c r="BA18" s="145">
        <f t="shared" si="0"/>
        <v>127774.75</v>
      </c>
      <c r="BB18" s="145">
        <f t="shared" si="0"/>
        <v>127774.75</v>
      </c>
      <c r="BC18" s="145">
        <f t="shared" si="0"/>
        <v>127774.75</v>
      </c>
      <c r="BD18" s="145">
        <f t="shared" si="0"/>
        <v>127774.75</v>
      </c>
      <c r="BE18" s="145">
        <f t="shared" si="0"/>
        <v>127774.75</v>
      </c>
      <c r="BF18" s="145">
        <f t="shared" si="0"/>
        <v>127774.75</v>
      </c>
      <c r="BG18" s="146">
        <f t="shared" si="3"/>
        <v>1533297</v>
      </c>
      <c r="BH18" s="145" t="b">
        <f t="shared" si="4"/>
        <v>1</v>
      </c>
    </row>
    <row r="19" spans="1:60" ht="52" x14ac:dyDescent="0.3">
      <c r="A19" s="138">
        <v>17</v>
      </c>
      <c r="B19" s="147" t="s">
        <v>171</v>
      </c>
      <c r="C19" s="147" t="s">
        <v>205</v>
      </c>
      <c r="D19" s="148" t="s">
        <v>649</v>
      </c>
      <c r="E19" s="148" t="s">
        <v>650</v>
      </c>
      <c r="F19" s="139" t="s">
        <v>654</v>
      </c>
      <c r="G19" s="147" t="s">
        <v>183</v>
      </c>
      <c r="H19" s="139" t="s">
        <v>655</v>
      </c>
      <c r="I19" s="139" t="s">
        <v>542</v>
      </c>
      <c r="J19" s="147" t="s">
        <v>184</v>
      </c>
      <c r="K19" s="147" t="s">
        <v>545</v>
      </c>
      <c r="L19" s="141" t="s">
        <v>421</v>
      </c>
      <c r="M19" s="142" t="s">
        <v>407</v>
      </c>
      <c r="N19" s="142" t="s">
        <v>422</v>
      </c>
      <c r="O19" s="149">
        <v>13023937.439999999</v>
      </c>
      <c r="P19" s="142" t="s">
        <v>188</v>
      </c>
      <c r="Q19" s="142" t="s">
        <v>118</v>
      </c>
      <c r="R19" s="143"/>
      <c r="S19" s="142"/>
      <c r="T19" s="142"/>
      <c r="U19" s="142"/>
      <c r="V19" s="144" t="s">
        <v>104</v>
      </c>
      <c r="W19" s="124"/>
      <c r="X19" s="124"/>
      <c r="Y19" s="124"/>
      <c r="Z19" s="124"/>
      <c r="AA19" s="124"/>
      <c r="AB19" s="124"/>
      <c r="AC19" s="124"/>
      <c r="AD19" s="124"/>
      <c r="AE19" s="124"/>
      <c r="AF19" s="124"/>
      <c r="AG19" s="124"/>
      <c r="AH19" s="139" t="s">
        <v>104</v>
      </c>
      <c r="AI19" s="139" t="s">
        <v>104</v>
      </c>
      <c r="AJ19" s="139" t="s">
        <v>104</v>
      </c>
      <c r="AK19" s="139" t="s">
        <v>104</v>
      </c>
      <c r="AL19" s="139" t="s">
        <v>104</v>
      </c>
      <c r="AM19" s="139" t="s">
        <v>104</v>
      </c>
      <c r="AN19" s="139" t="s">
        <v>104</v>
      </c>
      <c r="AO19" s="139" t="s">
        <v>104</v>
      </c>
      <c r="AP19" s="139" t="s">
        <v>104</v>
      </c>
      <c r="AQ19" s="139" t="s">
        <v>104</v>
      </c>
      <c r="AR19" s="139" t="s">
        <v>104</v>
      </c>
      <c r="AS19" s="139" t="s">
        <v>104</v>
      </c>
      <c r="AT19" s="144">
        <f t="shared" si="1"/>
        <v>12</v>
      </c>
      <c r="AU19" s="145">
        <f t="shared" si="2"/>
        <v>1085328.1199999999</v>
      </c>
      <c r="AV19" s="145">
        <f t="shared" si="2"/>
        <v>1085328.1199999999</v>
      </c>
      <c r="AW19" s="145">
        <f t="shared" si="2"/>
        <v>1085328.1199999999</v>
      </c>
      <c r="AX19" s="145">
        <f t="shared" si="2"/>
        <v>1085328.1199999999</v>
      </c>
      <c r="AY19" s="145">
        <f t="shared" si="2"/>
        <v>1085328.1199999999</v>
      </c>
      <c r="AZ19" s="145">
        <f t="shared" si="2"/>
        <v>1085328.1199999999</v>
      </c>
      <c r="BA19" s="145">
        <f t="shared" si="2"/>
        <v>1085328.1199999999</v>
      </c>
      <c r="BB19" s="145">
        <f t="shared" si="2"/>
        <v>1085328.1199999999</v>
      </c>
      <c r="BC19" s="145">
        <f t="shared" si="2"/>
        <v>1085328.1199999999</v>
      </c>
      <c r="BD19" s="145">
        <f t="shared" si="2"/>
        <v>1085328.1199999999</v>
      </c>
      <c r="BE19" s="145">
        <f t="shared" si="2"/>
        <v>1085328.1199999999</v>
      </c>
      <c r="BF19" s="145">
        <f t="shared" si="2"/>
        <v>1085328.1199999999</v>
      </c>
      <c r="BG19" s="146">
        <f t="shared" si="3"/>
        <v>13023937.439999996</v>
      </c>
      <c r="BH19" s="145" t="b">
        <f t="shared" si="4"/>
        <v>1</v>
      </c>
    </row>
    <row r="20" spans="1:60" ht="52" x14ac:dyDescent="0.3">
      <c r="A20" s="138">
        <v>18</v>
      </c>
      <c r="B20" s="147" t="s">
        <v>171</v>
      </c>
      <c r="C20" s="147" t="s">
        <v>205</v>
      </c>
      <c r="D20" s="148" t="s">
        <v>649</v>
      </c>
      <c r="E20" s="148" t="s">
        <v>650</v>
      </c>
      <c r="F20" s="139" t="s">
        <v>654</v>
      </c>
      <c r="G20" s="147" t="s">
        <v>183</v>
      </c>
      <c r="H20" s="139" t="s">
        <v>655</v>
      </c>
      <c r="I20" s="139" t="s">
        <v>542</v>
      </c>
      <c r="J20" s="147" t="s">
        <v>184</v>
      </c>
      <c r="K20" s="147" t="s">
        <v>545</v>
      </c>
      <c r="L20" s="141" t="s">
        <v>423</v>
      </c>
      <c r="M20" s="142" t="s">
        <v>407</v>
      </c>
      <c r="N20" s="142" t="s">
        <v>424</v>
      </c>
      <c r="O20" s="149">
        <v>3385320</v>
      </c>
      <c r="P20" s="142" t="s">
        <v>188</v>
      </c>
      <c r="Q20" s="142" t="s">
        <v>118</v>
      </c>
      <c r="R20" s="143"/>
      <c r="S20" s="142"/>
      <c r="T20" s="142"/>
      <c r="U20" s="142"/>
      <c r="V20" s="144" t="s">
        <v>104</v>
      </c>
      <c r="W20" s="124"/>
      <c r="X20" s="124"/>
      <c r="Y20" s="124"/>
      <c r="Z20" s="124"/>
      <c r="AA20" s="124"/>
      <c r="AB20" s="124"/>
      <c r="AC20" s="124"/>
      <c r="AD20" s="124"/>
      <c r="AE20" s="124"/>
      <c r="AF20" s="124"/>
      <c r="AG20" s="124"/>
      <c r="AH20" s="139" t="s">
        <v>104</v>
      </c>
      <c r="AI20" s="139" t="s">
        <v>104</v>
      </c>
      <c r="AJ20" s="139" t="s">
        <v>104</v>
      </c>
      <c r="AK20" s="139" t="s">
        <v>104</v>
      </c>
      <c r="AL20" s="139" t="s">
        <v>104</v>
      </c>
      <c r="AM20" s="139" t="s">
        <v>104</v>
      </c>
      <c r="AN20" s="139" t="s">
        <v>104</v>
      </c>
      <c r="AO20" s="139" t="s">
        <v>104</v>
      </c>
      <c r="AP20" s="139" t="s">
        <v>104</v>
      </c>
      <c r="AQ20" s="139" t="s">
        <v>104</v>
      </c>
      <c r="AR20" s="139" t="s">
        <v>104</v>
      </c>
      <c r="AS20" s="139" t="s">
        <v>104</v>
      </c>
      <c r="AT20" s="144">
        <f t="shared" si="1"/>
        <v>12</v>
      </c>
      <c r="AU20" s="145">
        <f t="shared" si="2"/>
        <v>282110</v>
      </c>
      <c r="AV20" s="145">
        <f t="shared" si="2"/>
        <v>282110</v>
      </c>
      <c r="AW20" s="145">
        <f t="shared" si="2"/>
        <v>282110</v>
      </c>
      <c r="AX20" s="145">
        <f t="shared" si="2"/>
        <v>282110</v>
      </c>
      <c r="AY20" s="145">
        <f t="shared" si="2"/>
        <v>282110</v>
      </c>
      <c r="AZ20" s="145">
        <f t="shared" si="2"/>
        <v>282110</v>
      </c>
      <c r="BA20" s="145">
        <f t="shared" si="2"/>
        <v>282110</v>
      </c>
      <c r="BB20" s="145">
        <f t="shared" si="2"/>
        <v>282110</v>
      </c>
      <c r="BC20" s="145">
        <f t="shared" si="2"/>
        <v>282110</v>
      </c>
      <c r="BD20" s="145">
        <f t="shared" si="2"/>
        <v>282110</v>
      </c>
      <c r="BE20" s="145">
        <f t="shared" si="2"/>
        <v>282110</v>
      </c>
      <c r="BF20" s="145">
        <f t="shared" si="2"/>
        <v>282110</v>
      </c>
      <c r="BG20" s="146">
        <f t="shared" si="3"/>
        <v>3385320</v>
      </c>
      <c r="BH20" s="145" t="b">
        <f t="shared" si="4"/>
        <v>1</v>
      </c>
    </row>
    <row r="21" spans="1:60" ht="52" x14ac:dyDescent="0.3">
      <c r="A21" s="138">
        <v>19</v>
      </c>
      <c r="B21" s="147" t="s">
        <v>171</v>
      </c>
      <c r="C21" s="147" t="s">
        <v>205</v>
      </c>
      <c r="D21" s="148" t="s">
        <v>649</v>
      </c>
      <c r="E21" s="148" t="s">
        <v>650</v>
      </c>
      <c r="F21" s="139" t="s">
        <v>654</v>
      </c>
      <c r="G21" s="147" t="s">
        <v>183</v>
      </c>
      <c r="H21" s="139" t="s">
        <v>655</v>
      </c>
      <c r="I21" s="139" t="s">
        <v>542</v>
      </c>
      <c r="J21" s="147" t="s">
        <v>184</v>
      </c>
      <c r="K21" s="147" t="s">
        <v>545</v>
      </c>
      <c r="L21" s="141" t="s">
        <v>425</v>
      </c>
      <c r="M21" s="142" t="s">
        <v>407</v>
      </c>
      <c r="N21" s="142" t="s">
        <v>426</v>
      </c>
      <c r="O21" s="149">
        <v>15312.000000000002</v>
      </c>
      <c r="P21" s="142" t="s">
        <v>188</v>
      </c>
      <c r="Q21" s="142" t="s">
        <v>118</v>
      </c>
      <c r="R21" s="143"/>
      <c r="S21" s="142"/>
      <c r="T21" s="142"/>
      <c r="U21" s="142"/>
      <c r="V21" s="144" t="s">
        <v>104</v>
      </c>
      <c r="W21" s="124"/>
      <c r="X21" s="124"/>
      <c r="Y21" s="124"/>
      <c r="Z21" s="124"/>
      <c r="AA21" s="124"/>
      <c r="AB21" s="124"/>
      <c r="AC21" s="124"/>
      <c r="AD21" s="124"/>
      <c r="AE21" s="124"/>
      <c r="AF21" s="124"/>
      <c r="AG21" s="124"/>
      <c r="AH21" s="139" t="s">
        <v>104</v>
      </c>
      <c r="AI21" s="139" t="s">
        <v>104</v>
      </c>
      <c r="AJ21" s="139" t="s">
        <v>104</v>
      </c>
      <c r="AK21" s="139" t="s">
        <v>104</v>
      </c>
      <c r="AL21" s="139" t="s">
        <v>104</v>
      </c>
      <c r="AM21" s="139" t="s">
        <v>104</v>
      </c>
      <c r="AN21" s="139" t="s">
        <v>104</v>
      </c>
      <c r="AO21" s="139" t="s">
        <v>104</v>
      </c>
      <c r="AP21" s="139" t="s">
        <v>104</v>
      </c>
      <c r="AQ21" s="139" t="s">
        <v>104</v>
      </c>
      <c r="AR21" s="139" t="s">
        <v>104</v>
      </c>
      <c r="AS21" s="139" t="s">
        <v>104</v>
      </c>
      <c r="AT21" s="144">
        <f t="shared" si="1"/>
        <v>12</v>
      </c>
      <c r="AU21" s="145">
        <f t="shared" si="2"/>
        <v>1276.0000000000002</v>
      </c>
      <c r="AV21" s="145">
        <f t="shared" si="2"/>
        <v>1276.0000000000002</v>
      </c>
      <c r="AW21" s="145">
        <f t="shared" si="2"/>
        <v>1276.0000000000002</v>
      </c>
      <c r="AX21" s="145">
        <f t="shared" si="2"/>
        <v>1276.0000000000002</v>
      </c>
      <c r="AY21" s="145">
        <f t="shared" si="2"/>
        <v>1276.0000000000002</v>
      </c>
      <c r="AZ21" s="145">
        <f t="shared" si="2"/>
        <v>1276.0000000000002</v>
      </c>
      <c r="BA21" s="145">
        <f t="shared" si="2"/>
        <v>1276.0000000000002</v>
      </c>
      <c r="BB21" s="145">
        <f t="shared" si="2"/>
        <v>1276.0000000000002</v>
      </c>
      <c r="BC21" s="145">
        <f t="shared" si="2"/>
        <v>1276.0000000000002</v>
      </c>
      <c r="BD21" s="145">
        <f t="shared" si="2"/>
        <v>1276.0000000000002</v>
      </c>
      <c r="BE21" s="145">
        <f t="shared" si="2"/>
        <v>1276.0000000000002</v>
      </c>
      <c r="BF21" s="145">
        <f t="shared" si="2"/>
        <v>1276.0000000000002</v>
      </c>
      <c r="BG21" s="146">
        <f t="shared" si="3"/>
        <v>15312.000000000002</v>
      </c>
      <c r="BH21" s="145" t="b">
        <f t="shared" si="4"/>
        <v>1</v>
      </c>
    </row>
    <row r="22" spans="1:60" ht="52" x14ac:dyDescent="0.3">
      <c r="A22" s="138">
        <v>20</v>
      </c>
      <c r="B22" s="147" t="s">
        <v>171</v>
      </c>
      <c r="C22" s="147" t="s">
        <v>205</v>
      </c>
      <c r="D22" s="148" t="s">
        <v>649</v>
      </c>
      <c r="E22" s="148" t="s">
        <v>650</v>
      </c>
      <c r="F22" s="139" t="s">
        <v>654</v>
      </c>
      <c r="G22" s="147" t="s">
        <v>183</v>
      </c>
      <c r="H22" s="139" t="s">
        <v>655</v>
      </c>
      <c r="I22" s="139" t="s">
        <v>542</v>
      </c>
      <c r="J22" s="147" t="s">
        <v>184</v>
      </c>
      <c r="K22" s="147" t="s">
        <v>545</v>
      </c>
      <c r="L22" s="141" t="s">
        <v>427</v>
      </c>
      <c r="M22" s="142" t="s">
        <v>407</v>
      </c>
      <c r="N22" s="142" t="s">
        <v>428</v>
      </c>
      <c r="O22" s="149">
        <v>331910.80050000153</v>
      </c>
      <c r="P22" s="142" t="s">
        <v>188</v>
      </c>
      <c r="Q22" s="142" t="s">
        <v>118</v>
      </c>
      <c r="R22" s="143"/>
      <c r="S22" s="142"/>
      <c r="T22" s="142"/>
      <c r="U22" s="142"/>
      <c r="V22" s="144" t="s">
        <v>104</v>
      </c>
      <c r="W22" s="124"/>
      <c r="X22" s="124"/>
      <c r="Y22" s="124"/>
      <c r="Z22" s="124"/>
      <c r="AA22" s="124"/>
      <c r="AB22" s="124"/>
      <c r="AC22" s="124"/>
      <c r="AD22" s="124"/>
      <c r="AE22" s="124"/>
      <c r="AF22" s="124"/>
      <c r="AG22" s="124"/>
      <c r="AH22" s="139" t="s">
        <v>104</v>
      </c>
      <c r="AI22" s="139" t="s">
        <v>104</v>
      </c>
      <c r="AJ22" s="139" t="s">
        <v>104</v>
      </c>
      <c r="AK22" s="139" t="s">
        <v>104</v>
      </c>
      <c r="AL22" s="139" t="s">
        <v>104</v>
      </c>
      <c r="AM22" s="139" t="s">
        <v>104</v>
      </c>
      <c r="AN22" s="139" t="s">
        <v>104</v>
      </c>
      <c r="AO22" s="139" t="s">
        <v>104</v>
      </c>
      <c r="AP22" s="139" t="s">
        <v>104</v>
      </c>
      <c r="AQ22" s="139" t="s">
        <v>104</v>
      </c>
      <c r="AR22" s="139" t="s">
        <v>104</v>
      </c>
      <c r="AS22" s="139" t="s">
        <v>104</v>
      </c>
      <c r="AT22" s="144">
        <f t="shared" si="1"/>
        <v>12</v>
      </c>
      <c r="AU22" s="145">
        <f t="shared" si="2"/>
        <v>27659.233375000127</v>
      </c>
      <c r="AV22" s="145">
        <f t="shared" si="2"/>
        <v>27659.233375000127</v>
      </c>
      <c r="AW22" s="145">
        <f t="shared" si="2"/>
        <v>27659.233375000127</v>
      </c>
      <c r="AX22" s="145">
        <f t="shared" si="2"/>
        <v>27659.233375000127</v>
      </c>
      <c r="AY22" s="145">
        <f t="shared" si="2"/>
        <v>27659.233375000127</v>
      </c>
      <c r="AZ22" s="145">
        <f t="shared" si="2"/>
        <v>27659.233375000127</v>
      </c>
      <c r="BA22" s="145">
        <f t="shared" si="2"/>
        <v>27659.233375000127</v>
      </c>
      <c r="BB22" s="145">
        <f t="shared" si="2"/>
        <v>27659.233375000127</v>
      </c>
      <c r="BC22" s="145">
        <f t="shared" si="2"/>
        <v>27659.233375000127</v>
      </c>
      <c r="BD22" s="145">
        <f t="shared" si="2"/>
        <v>27659.233375000127</v>
      </c>
      <c r="BE22" s="145">
        <f t="shared" si="2"/>
        <v>27659.233375000127</v>
      </c>
      <c r="BF22" s="145">
        <f t="shared" si="2"/>
        <v>27659.233375000127</v>
      </c>
      <c r="BG22" s="146">
        <f t="shared" si="3"/>
        <v>331910.80050000153</v>
      </c>
      <c r="BH22" s="145" t="b">
        <f t="shared" si="4"/>
        <v>1</v>
      </c>
    </row>
    <row r="23" spans="1:60" ht="52" x14ac:dyDescent="0.3">
      <c r="A23" s="138">
        <v>21</v>
      </c>
      <c r="B23" s="147" t="s">
        <v>171</v>
      </c>
      <c r="C23" s="147" t="s">
        <v>205</v>
      </c>
      <c r="D23" s="148" t="s">
        <v>649</v>
      </c>
      <c r="E23" s="148" t="s">
        <v>650</v>
      </c>
      <c r="F23" s="139" t="s">
        <v>654</v>
      </c>
      <c r="G23" s="147" t="s">
        <v>183</v>
      </c>
      <c r="H23" s="139" t="s">
        <v>655</v>
      </c>
      <c r="I23" s="139" t="s">
        <v>542</v>
      </c>
      <c r="J23" s="147" t="s">
        <v>184</v>
      </c>
      <c r="K23" s="147" t="s">
        <v>545</v>
      </c>
      <c r="L23" s="141" t="s">
        <v>429</v>
      </c>
      <c r="M23" s="142" t="s">
        <v>407</v>
      </c>
      <c r="N23" s="142" t="s">
        <v>430</v>
      </c>
      <c r="O23" s="149">
        <v>1500000</v>
      </c>
      <c r="P23" s="142" t="s">
        <v>188</v>
      </c>
      <c r="Q23" s="142" t="s">
        <v>118</v>
      </c>
      <c r="R23" s="143"/>
      <c r="S23" s="142"/>
      <c r="T23" s="142"/>
      <c r="U23" s="142"/>
      <c r="V23" s="144" t="s">
        <v>104</v>
      </c>
      <c r="W23" s="124"/>
      <c r="X23" s="124"/>
      <c r="Y23" s="124"/>
      <c r="Z23" s="124"/>
      <c r="AA23" s="124"/>
      <c r="AB23" s="124"/>
      <c r="AC23" s="124"/>
      <c r="AD23" s="124"/>
      <c r="AE23" s="124"/>
      <c r="AF23" s="124"/>
      <c r="AG23" s="124"/>
      <c r="AH23" s="139" t="s">
        <v>104</v>
      </c>
      <c r="AI23" s="139" t="s">
        <v>104</v>
      </c>
      <c r="AJ23" s="139" t="s">
        <v>104</v>
      </c>
      <c r="AK23" s="139" t="s">
        <v>104</v>
      </c>
      <c r="AL23" s="139" t="s">
        <v>104</v>
      </c>
      <c r="AM23" s="139" t="s">
        <v>104</v>
      </c>
      <c r="AN23" s="139" t="s">
        <v>104</v>
      </c>
      <c r="AO23" s="139" t="s">
        <v>104</v>
      </c>
      <c r="AP23" s="139" t="s">
        <v>104</v>
      </c>
      <c r="AQ23" s="139" t="s">
        <v>104</v>
      </c>
      <c r="AR23" s="139" t="s">
        <v>104</v>
      </c>
      <c r="AS23" s="139" t="s">
        <v>104</v>
      </c>
      <c r="AT23" s="144">
        <f t="shared" si="1"/>
        <v>12</v>
      </c>
      <c r="AU23" s="145">
        <f t="shared" si="2"/>
        <v>125000</v>
      </c>
      <c r="AV23" s="145">
        <f t="shared" si="2"/>
        <v>125000</v>
      </c>
      <c r="AW23" s="145">
        <f t="shared" si="2"/>
        <v>125000</v>
      </c>
      <c r="AX23" s="145">
        <f t="shared" si="2"/>
        <v>125000</v>
      </c>
      <c r="AY23" s="145">
        <f t="shared" si="2"/>
        <v>125000</v>
      </c>
      <c r="AZ23" s="145">
        <f t="shared" si="2"/>
        <v>125000</v>
      </c>
      <c r="BA23" s="145">
        <f t="shared" si="2"/>
        <v>125000</v>
      </c>
      <c r="BB23" s="145">
        <f t="shared" si="2"/>
        <v>125000</v>
      </c>
      <c r="BC23" s="145">
        <f t="shared" si="2"/>
        <v>125000</v>
      </c>
      <c r="BD23" s="145">
        <f t="shared" si="2"/>
        <v>125000</v>
      </c>
      <c r="BE23" s="145">
        <f t="shared" si="2"/>
        <v>125000</v>
      </c>
      <c r="BF23" s="145">
        <f t="shared" si="2"/>
        <v>125000</v>
      </c>
      <c r="BG23" s="146">
        <f t="shared" si="3"/>
        <v>1500000</v>
      </c>
      <c r="BH23" s="145" t="b">
        <f t="shared" si="4"/>
        <v>1</v>
      </c>
    </row>
    <row r="24" spans="1:60" ht="52" x14ac:dyDescent="0.3">
      <c r="A24" s="138">
        <v>22</v>
      </c>
      <c r="B24" s="147" t="s">
        <v>171</v>
      </c>
      <c r="C24" s="147" t="s">
        <v>205</v>
      </c>
      <c r="D24" s="148" t="s">
        <v>649</v>
      </c>
      <c r="E24" s="148" t="s">
        <v>650</v>
      </c>
      <c r="F24" s="139" t="s">
        <v>654</v>
      </c>
      <c r="G24" s="147" t="s">
        <v>183</v>
      </c>
      <c r="H24" s="139" t="s">
        <v>655</v>
      </c>
      <c r="I24" s="139" t="s">
        <v>542</v>
      </c>
      <c r="J24" s="147" t="s">
        <v>184</v>
      </c>
      <c r="K24" s="147" t="s">
        <v>545</v>
      </c>
      <c r="L24" s="141" t="s">
        <v>431</v>
      </c>
      <c r="M24" s="142" t="s">
        <v>407</v>
      </c>
      <c r="N24" s="142" t="s">
        <v>432</v>
      </c>
      <c r="O24" s="149">
        <v>168540</v>
      </c>
      <c r="P24" s="142" t="s">
        <v>188</v>
      </c>
      <c r="Q24" s="142" t="s">
        <v>118</v>
      </c>
      <c r="R24" s="143"/>
      <c r="S24" s="142"/>
      <c r="T24" s="142"/>
      <c r="U24" s="142"/>
      <c r="V24" s="144" t="s">
        <v>104</v>
      </c>
      <c r="W24" s="124"/>
      <c r="X24" s="124"/>
      <c r="Y24" s="124"/>
      <c r="Z24" s="124"/>
      <c r="AA24" s="124"/>
      <c r="AB24" s="124"/>
      <c r="AC24" s="124"/>
      <c r="AD24" s="124"/>
      <c r="AE24" s="124"/>
      <c r="AF24" s="124"/>
      <c r="AG24" s="124"/>
      <c r="AH24" s="139" t="s">
        <v>104</v>
      </c>
      <c r="AI24" s="139" t="s">
        <v>104</v>
      </c>
      <c r="AJ24" s="139" t="s">
        <v>104</v>
      </c>
      <c r="AK24" s="139" t="s">
        <v>104</v>
      </c>
      <c r="AL24" s="139" t="s">
        <v>104</v>
      </c>
      <c r="AM24" s="139" t="s">
        <v>104</v>
      </c>
      <c r="AN24" s="139" t="s">
        <v>104</v>
      </c>
      <c r="AO24" s="139" t="s">
        <v>104</v>
      </c>
      <c r="AP24" s="139" t="s">
        <v>104</v>
      </c>
      <c r="AQ24" s="139" t="s">
        <v>104</v>
      </c>
      <c r="AR24" s="139" t="s">
        <v>104</v>
      </c>
      <c r="AS24" s="139" t="s">
        <v>104</v>
      </c>
      <c r="AT24" s="144">
        <f t="shared" si="1"/>
        <v>12</v>
      </c>
      <c r="AU24" s="145">
        <f t="shared" si="2"/>
        <v>14045</v>
      </c>
      <c r="AV24" s="145">
        <f t="shared" si="2"/>
        <v>14045</v>
      </c>
      <c r="AW24" s="145">
        <f t="shared" si="2"/>
        <v>14045</v>
      </c>
      <c r="AX24" s="145">
        <f t="shared" si="2"/>
        <v>14045</v>
      </c>
      <c r="AY24" s="145">
        <f t="shared" si="2"/>
        <v>14045</v>
      </c>
      <c r="AZ24" s="145">
        <f t="shared" si="2"/>
        <v>14045</v>
      </c>
      <c r="BA24" s="145">
        <f t="shared" si="2"/>
        <v>14045</v>
      </c>
      <c r="BB24" s="145">
        <f t="shared" si="2"/>
        <v>14045</v>
      </c>
      <c r="BC24" s="145">
        <f t="shared" si="2"/>
        <v>14045</v>
      </c>
      <c r="BD24" s="145">
        <f t="shared" si="2"/>
        <v>14045</v>
      </c>
      <c r="BE24" s="145">
        <f t="shared" si="2"/>
        <v>14045</v>
      </c>
      <c r="BF24" s="145">
        <f t="shared" si="2"/>
        <v>14045</v>
      </c>
      <c r="BG24" s="146">
        <f t="shared" si="3"/>
        <v>168540</v>
      </c>
      <c r="BH24" s="145" t="b">
        <f t="shared" si="4"/>
        <v>1</v>
      </c>
    </row>
    <row r="25" spans="1:60" ht="52" x14ac:dyDescent="0.3">
      <c r="A25" s="138">
        <v>23</v>
      </c>
      <c r="B25" s="147" t="s">
        <v>171</v>
      </c>
      <c r="C25" s="147" t="s">
        <v>205</v>
      </c>
      <c r="D25" s="148" t="s">
        <v>649</v>
      </c>
      <c r="E25" s="148" t="s">
        <v>650</v>
      </c>
      <c r="F25" s="139" t="s">
        <v>654</v>
      </c>
      <c r="G25" s="147" t="s">
        <v>183</v>
      </c>
      <c r="H25" s="139" t="s">
        <v>655</v>
      </c>
      <c r="I25" s="139" t="s">
        <v>542</v>
      </c>
      <c r="J25" s="147" t="s">
        <v>184</v>
      </c>
      <c r="K25" s="147" t="s">
        <v>545</v>
      </c>
      <c r="L25" s="141" t="s">
        <v>433</v>
      </c>
      <c r="M25" s="142" t="s">
        <v>407</v>
      </c>
      <c r="N25" s="142" t="s">
        <v>434</v>
      </c>
      <c r="O25" s="149">
        <v>168540</v>
      </c>
      <c r="P25" s="142" t="s">
        <v>188</v>
      </c>
      <c r="Q25" s="142" t="s">
        <v>118</v>
      </c>
      <c r="R25" s="143"/>
      <c r="S25" s="142"/>
      <c r="T25" s="142"/>
      <c r="U25" s="142"/>
      <c r="V25" s="144" t="s">
        <v>104</v>
      </c>
      <c r="W25" s="124"/>
      <c r="X25" s="124"/>
      <c r="Y25" s="124"/>
      <c r="Z25" s="124"/>
      <c r="AA25" s="124"/>
      <c r="AB25" s="124"/>
      <c r="AC25" s="124"/>
      <c r="AD25" s="124"/>
      <c r="AE25" s="124"/>
      <c r="AF25" s="124"/>
      <c r="AG25" s="124"/>
      <c r="AH25" s="139" t="s">
        <v>104</v>
      </c>
      <c r="AI25" s="139" t="s">
        <v>104</v>
      </c>
      <c r="AJ25" s="139" t="s">
        <v>104</v>
      </c>
      <c r="AK25" s="139" t="s">
        <v>104</v>
      </c>
      <c r="AL25" s="139" t="s">
        <v>104</v>
      </c>
      <c r="AM25" s="139" t="s">
        <v>104</v>
      </c>
      <c r="AN25" s="139" t="s">
        <v>104</v>
      </c>
      <c r="AO25" s="139" t="s">
        <v>104</v>
      </c>
      <c r="AP25" s="139" t="s">
        <v>104</v>
      </c>
      <c r="AQ25" s="139" t="s">
        <v>104</v>
      </c>
      <c r="AR25" s="139" t="s">
        <v>104</v>
      </c>
      <c r="AS25" s="139" t="s">
        <v>104</v>
      </c>
      <c r="AT25" s="144">
        <f t="shared" si="1"/>
        <v>12</v>
      </c>
      <c r="AU25" s="145">
        <f t="shared" si="2"/>
        <v>14045</v>
      </c>
      <c r="AV25" s="145">
        <f t="shared" si="2"/>
        <v>14045</v>
      </c>
      <c r="AW25" s="145">
        <f t="shared" si="2"/>
        <v>14045</v>
      </c>
      <c r="AX25" s="145">
        <f t="shared" si="2"/>
        <v>14045</v>
      </c>
      <c r="AY25" s="145">
        <f t="shared" si="2"/>
        <v>14045</v>
      </c>
      <c r="AZ25" s="145">
        <f t="shared" si="2"/>
        <v>14045</v>
      </c>
      <c r="BA25" s="145">
        <f t="shared" si="2"/>
        <v>14045</v>
      </c>
      <c r="BB25" s="145">
        <f t="shared" si="2"/>
        <v>14045</v>
      </c>
      <c r="BC25" s="145">
        <f t="shared" si="2"/>
        <v>14045</v>
      </c>
      <c r="BD25" s="145">
        <f t="shared" si="2"/>
        <v>14045</v>
      </c>
      <c r="BE25" s="145">
        <f t="shared" si="2"/>
        <v>14045</v>
      </c>
      <c r="BF25" s="145">
        <f t="shared" si="2"/>
        <v>14045</v>
      </c>
      <c r="BG25" s="146">
        <f t="shared" si="3"/>
        <v>168540</v>
      </c>
      <c r="BH25" s="145" t="b">
        <f t="shared" si="4"/>
        <v>1</v>
      </c>
    </row>
    <row r="26" spans="1:60" ht="52" x14ac:dyDescent="0.3">
      <c r="A26" s="138">
        <v>24</v>
      </c>
      <c r="B26" s="147" t="s">
        <v>171</v>
      </c>
      <c r="C26" s="147" t="s">
        <v>205</v>
      </c>
      <c r="D26" s="148" t="s">
        <v>649</v>
      </c>
      <c r="E26" s="148" t="s">
        <v>650</v>
      </c>
      <c r="F26" s="139" t="s">
        <v>654</v>
      </c>
      <c r="G26" s="147" t="s">
        <v>183</v>
      </c>
      <c r="H26" s="139" t="s">
        <v>655</v>
      </c>
      <c r="I26" s="139" t="s">
        <v>542</v>
      </c>
      <c r="J26" s="147" t="s">
        <v>184</v>
      </c>
      <c r="K26" s="147" t="s">
        <v>546</v>
      </c>
      <c r="L26" s="141" t="s">
        <v>435</v>
      </c>
      <c r="M26" s="142" t="s">
        <v>186</v>
      </c>
      <c r="N26" s="142" t="s">
        <v>436</v>
      </c>
      <c r="O26" s="149">
        <v>7280.3360000000002</v>
      </c>
      <c r="P26" s="142" t="s">
        <v>188</v>
      </c>
      <c r="Q26" s="142" t="s">
        <v>97</v>
      </c>
      <c r="R26" s="143"/>
      <c r="S26" s="142"/>
      <c r="T26" s="142"/>
      <c r="U26" s="142"/>
      <c r="V26" s="124"/>
      <c r="W26" s="124"/>
      <c r="X26" s="124"/>
      <c r="Y26" s="124"/>
      <c r="Z26" s="124"/>
      <c r="AA26" s="124"/>
      <c r="AB26" s="124"/>
      <c r="AC26" s="124"/>
      <c r="AD26" s="124"/>
      <c r="AE26" s="124"/>
      <c r="AF26" s="124"/>
      <c r="AG26" s="124"/>
      <c r="AH26" s="139" t="s">
        <v>104</v>
      </c>
      <c r="AI26" s="139" t="s">
        <v>104</v>
      </c>
      <c r="AJ26" s="139" t="s">
        <v>104</v>
      </c>
      <c r="AK26" s="139" t="s">
        <v>104</v>
      </c>
      <c r="AL26" s="139" t="s">
        <v>104</v>
      </c>
      <c r="AM26" s="139" t="s">
        <v>104</v>
      </c>
      <c r="AN26" s="139" t="s">
        <v>104</v>
      </c>
      <c r="AO26" s="139" t="s">
        <v>104</v>
      </c>
      <c r="AP26" s="139" t="s">
        <v>104</v>
      </c>
      <c r="AQ26" s="139" t="s">
        <v>104</v>
      </c>
      <c r="AR26" s="139" t="s">
        <v>104</v>
      </c>
      <c r="AS26" s="139" t="s">
        <v>104</v>
      </c>
      <c r="AT26" s="144">
        <f t="shared" si="1"/>
        <v>12</v>
      </c>
      <c r="AU26" s="145">
        <f t="shared" si="2"/>
        <v>606.69466666666665</v>
      </c>
      <c r="AV26" s="145">
        <f t="shared" si="2"/>
        <v>606.69466666666665</v>
      </c>
      <c r="AW26" s="145">
        <f t="shared" si="2"/>
        <v>606.69466666666665</v>
      </c>
      <c r="AX26" s="145">
        <f t="shared" si="2"/>
        <v>606.69466666666665</v>
      </c>
      <c r="AY26" s="145">
        <f t="shared" si="2"/>
        <v>606.69466666666665</v>
      </c>
      <c r="AZ26" s="145">
        <f t="shared" si="2"/>
        <v>606.69466666666665</v>
      </c>
      <c r="BA26" s="145">
        <f t="shared" si="2"/>
        <v>606.69466666666665</v>
      </c>
      <c r="BB26" s="145">
        <f t="shared" si="2"/>
        <v>606.69466666666665</v>
      </c>
      <c r="BC26" s="145">
        <f t="shared" si="2"/>
        <v>606.69466666666665</v>
      </c>
      <c r="BD26" s="145">
        <f t="shared" si="2"/>
        <v>606.69466666666665</v>
      </c>
      <c r="BE26" s="145">
        <f t="shared" si="2"/>
        <v>606.69466666666665</v>
      </c>
      <c r="BF26" s="145">
        <f t="shared" si="2"/>
        <v>606.69466666666665</v>
      </c>
      <c r="BG26" s="146">
        <f t="shared" si="3"/>
        <v>7280.3359999999984</v>
      </c>
      <c r="BH26" s="145" t="b">
        <f t="shared" si="4"/>
        <v>1</v>
      </c>
    </row>
    <row r="27" spans="1:60" ht="52" x14ac:dyDescent="0.3">
      <c r="A27" s="138">
        <v>25</v>
      </c>
      <c r="B27" s="147" t="s">
        <v>171</v>
      </c>
      <c r="C27" s="147" t="s">
        <v>205</v>
      </c>
      <c r="D27" s="148" t="s">
        <v>649</v>
      </c>
      <c r="E27" s="148" t="s">
        <v>650</v>
      </c>
      <c r="F27" s="139" t="s">
        <v>654</v>
      </c>
      <c r="G27" s="147" t="s">
        <v>183</v>
      </c>
      <c r="H27" s="139" t="s">
        <v>655</v>
      </c>
      <c r="I27" s="139" t="s">
        <v>542</v>
      </c>
      <c r="J27" s="147" t="s">
        <v>184</v>
      </c>
      <c r="K27" s="147" t="s">
        <v>546</v>
      </c>
      <c r="L27" s="141" t="s">
        <v>437</v>
      </c>
      <c r="M27" s="142" t="s">
        <v>186</v>
      </c>
      <c r="N27" s="142" t="s">
        <v>438</v>
      </c>
      <c r="O27" s="149">
        <v>299649.61600000004</v>
      </c>
      <c r="P27" s="142" t="s">
        <v>188</v>
      </c>
      <c r="Q27" s="142" t="s">
        <v>97</v>
      </c>
      <c r="R27" s="143"/>
      <c r="S27" s="142" t="s">
        <v>98</v>
      </c>
      <c r="T27" s="142" t="s">
        <v>99</v>
      </c>
      <c r="U27" s="142" t="s">
        <v>38</v>
      </c>
      <c r="V27" s="124"/>
      <c r="W27" s="124"/>
      <c r="X27" s="142" t="s">
        <v>104</v>
      </c>
      <c r="Y27" s="124"/>
      <c r="Z27" s="124"/>
      <c r="AA27" s="124"/>
      <c r="AB27" s="124"/>
      <c r="AC27" s="124"/>
      <c r="AD27" s="124"/>
      <c r="AE27" s="124"/>
      <c r="AF27" s="124"/>
      <c r="AG27" s="124"/>
      <c r="AH27" s="139"/>
      <c r="AI27" s="139"/>
      <c r="AJ27" s="139"/>
      <c r="AK27" s="139"/>
      <c r="AL27" s="139"/>
      <c r="AM27" s="139"/>
      <c r="AN27" s="139"/>
      <c r="AO27" s="139"/>
      <c r="AP27" s="139" t="s">
        <v>104</v>
      </c>
      <c r="AQ27" s="139"/>
      <c r="AR27" s="139"/>
      <c r="AS27" s="139"/>
      <c r="AT27" s="144">
        <f t="shared" si="1"/>
        <v>1</v>
      </c>
      <c r="AU27" s="145">
        <f t="shared" si="2"/>
        <v>0</v>
      </c>
      <c r="AV27" s="145">
        <f t="shared" si="2"/>
        <v>0</v>
      </c>
      <c r="AW27" s="145">
        <f t="shared" si="2"/>
        <v>0</v>
      </c>
      <c r="AX27" s="145">
        <f t="shared" si="2"/>
        <v>0</v>
      </c>
      <c r="AY27" s="145">
        <f t="shared" si="2"/>
        <v>0</v>
      </c>
      <c r="AZ27" s="145">
        <f t="shared" si="2"/>
        <v>0</v>
      </c>
      <c r="BA27" s="145">
        <f t="shared" si="2"/>
        <v>0</v>
      </c>
      <c r="BB27" s="145">
        <f t="shared" si="2"/>
        <v>0</v>
      </c>
      <c r="BC27" s="145">
        <f t="shared" si="2"/>
        <v>299649.61600000004</v>
      </c>
      <c r="BD27" s="145">
        <f t="shared" si="2"/>
        <v>0</v>
      </c>
      <c r="BE27" s="145">
        <f t="shared" si="2"/>
        <v>0</v>
      </c>
      <c r="BF27" s="145">
        <f t="shared" si="2"/>
        <v>0</v>
      </c>
      <c r="BG27" s="146">
        <f t="shared" si="3"/>
        <v>299649.61600000004</v>
      </c>
      <c r="BH27" s="145" t="b">
        <f t="shared" si="4"/>
        <v>1</v>
      </c>
    </row>
    <row r="28" spans="1:60" ht="52" x14ac:dyDescent="0.3">
      <c r="A28" s="138">
        <v>26</v>
      </c>
      <c r="B28" s="147" t="s">
        <v>171</v>
      </c>
      <c r="C28" s="147" t="s">
        <v>205</v>
      </c>
      <c r="D28" s="148" t="s">
        <v>649</v>
      </c>
      <c r="E28" s="148" t="s">
        <v>650</v>
      </c>
      <c r="F28" s="139" t="s">
        <v>654</v>
      </c>
      <c r="G28" s="147" t="s">
        <v>183</v>
      </c>
      <c r="H28" s="139" t="s">
        <v>655</v>
      </c>
      <c r="I28" s="139" t="s">
        <v>542</v>
      </c>
      <c r="J28" s="147" t="s">
        <v>184</v>
      </c>
      <c r="K28" s="147" t="s">
        <v>545</v>
      </c>
      <c r="L28" s="141" t="s">
        <v>439</v>
      </c>
      <c r="M28" s="142" t="s">
        <v>407</v>
      </c>
      <c r="N28" s="142" t="s">
        <v>440</v>
      </c>
      <c r="O28" s="149">
        <v>551315.77228529495</v>
      </c>
      <c r="P28" s="142" t="s">
        <v>188</v>
      </c>
      <c r="Q28" s="142" t="s">
        <v>118</v>
      </c>
      <c r="R28" s="143"/>
      <c r="S28" s="142"/>
      <c r="T28" s="142"/>
      <c r="U28" s="142"/>
      <c r="V28" s="144" t="s">
        <v>104</v>
      </c>
      <c r="W28" s="124"/>
      <c r="X28" s="124"/>
      <c r="Y28" s="124"/>
      <c r="Z28" s="124"/>
      <c r="AA28" s="124"/>
      <c r="AB28" s="124"/>
      <c r="AC28" s="124"/>
      <c r="AD28" s="124"/>
      <c r="AE28" s="124"/>
      <c r="AF28" s="124"/>
      <c r="AG28" s="124"/>
      <c r="AH28" s="139" t="s">
        <v>104</v>
      </c>
      <c r="AI28" s="139" t="s">
        <v>104</v>
      </c>
      <c r="AJ28" s="139" t="s">
        <v>104</v>
      </c>
      <c r="AK28" s="139" t="s">
        <v>104</v>
      </c>
      <c r="AL28" s="139" t="s">
        <v>104</v>
      </c>
      <c r="AM28" s="139" t="s">
        <v>104</v>
      </c>
      <c r="AN28" s="139" t="s">
        <v>104</v>
      </c>
      <c r="AO28" s="139" t="s">
        <v>104</v>
      </c>
      <c r="AP28" s="139" t="s">
        <v>104</v>
      </c>
      <c r="AQ28" s="139" t="s">
        <v>104</v>
      </c>
      <c r="AR28" s="139" t="s">
        <v>104</v>
      </c>
      <c r="AS28" s="139" t="s">
        <v>104</v>
      </c>
      <c r="AT28" s="144">
        <f t="shared" si="1"/>
        <v>12</v>
      </c>
      <c r="AU28" s="145">
        <f t="shared" si="2"/>
        <v>45942.981023774577</v>
      </c>
      <c r="AV28" s="145">
        <f t="shared" si="2"/>
        <v>45942.981023774577</v>
      </c>
      <c r="AW28" s="145">
        <f t="shared" si="2"/>
        <v>45942.981023774577</v>
      </c>
      <c r="AX28" s="145">
        <f t="shared" si="2"/>
        <v>45942.981023774577</v>
      </c>
      <c r="AY28" s="145">
        <f t="shared" si="2"/>
        <v>45942.981023774577</v>
      </c>
      <c r="AZ28" s="145">
        <f t="shared" si="2"/>
        <v>45942.981023774577</v>
      </c>
      <c r="BA28" s="145">
        <f t="shared" si="2"/>
        <v>45942.981023774577</v>
      </c>
      <c r="BB28" s="145">
        <f t="shared" si="2"/>
        <v>45942.981023774577</v>
      </c>
      <c r="BC28" s="145">
        <f t="shared" si="2"/>
        <v>45942.981023774577</v>
      </c>
      <c r="BD28" s="145">
        <f t="shared" si="2"/>
        <v>45942.981023774577</v>
      </c>
      <c r="BE28" s="145">
        <f t="shared" si="2"/>
        <v>45942.981023774577</v>
      </c>
      <c r="BF28" s="145">
        <f t="shared" si="2"/>
        <v>45942.981023774577</v>
      </c>
      <c r="BG28" s="146">
        <f t="shared" si="3"/>
        <v>551315.77228529507</v>
      </c>
      <c r="BH28" s="145" t="b">
        <f t="shared" si="4"/>
        <v>1</v>
      </c>
    </row>
    <row r="29" spans="1:60" ht="52" x14ac:dyDescent="0.3">
      <c r="A29" s="138">
        <v>27</v>
      </c>
      <c r="B29" s="147" t="s">
        <v>171</v>
      </c>
      <c r="C29" s="147" t="s">
        <v>205</v>
      </c>
      <c r="D29" s="148" t="s">
        <v>649</v>
      </c>
      <c r="E29" s="148" t="s">
        <v>650</v>
      </c>
      <c r="F29" s="139" t="s">
        <v>654</v>
      </c>
      <c r="G29" s="147" t="s">
        <v>183</v>
      </c>
      <c r="H29" s="139" t="s">
        <v>655</v>
      </c>
      <c r="I29" s="139" t="s">
        <v>542</v>
      </c>
      <c r="J29" s="147" t="s">
        <v>184</v>
      </c>
      <c r="K29" s="147" t="s">
        <v>547</v>
      </c>
      <c r="L29" s="141" t="s">
        <v>441</v>
      </c>
      <c r="M29" s="142" t="s">
        <v>186</v>
      </c>
      <c r="N29" s="142" t="s">
        <v>442</v>
      </c>
      <c r="O29" s="149">
        <v>49397.600000000006</v>
      </c>
      <c r="P29" s="142" t="s">
        <v>188</v>
      </c>
      <c r="Q29" s="142" t="s">
        <v>118</v>
      </c>
      <c r="R29" s="143"/>
      <c r="S29" s="142"/>
      <c r="T29" s="142"/>
      <c r="U29" s="142"/>
      <c r="V29" s="144" t="s">
        <v>104</v>
      </c>
      <c r="W29" s="124"/>
      <c r="X29" s="124"/>
      <c r="Y29" s="124"/>
      <c r="Z29" s="124"/>
      <c r="AA29" s="124"/>
      <c r="AB29" s="124"/>
      <c r="AC29" s="124"/>
      <c r="AD29" s="124"/>
      <c r="AE29" s="124"/>
      <c r="AF29" s="124"/>
      <c r="AG29" s="124"/>
      <c r="AH29" s="139" t="s">
        <v>495</v>
      </c>
      <c r="AI29" s="139" t="s">
        <v>104</v>
      </c>
      <c r="AJ29" s="139" t="s">
        <v>104</v>
      </c>
      <c r="AK29" s="139" t="s">
        <v>104</v>
      </c>
      <c r="AL29" s="139" t="s">
        <v>104</v>
      </c>
      <c r="AM29" s="139" t="s">
        <v>104</v>
      </c>
      <c r="AN29" s="139" t="s">
        <v>104</v>
      </c>
      <c r="AO29" s="139" t="s">
        <v>104</v>
      </c>
      <c r="AP29" s="139" t="s">
        <v>104</v>
      </c>
      <c r="AQ29" s="139" t="s">
        <v>104</v>
      </c>
      <c r="AR29" s="139" t="s">
        <v>104</v>
      </c>
      <c r="AS29" s="139" t="s">
        <v>104</v>
      </c>
      <c r="AT29" s="144">
        <f t="shared" si="1"/>
        <v>12</v>
      </c>
      <c r="AU29" s="145">
        <f t="shared" si="2"/>
        <v>4116.4666666666672</v>
      </c>
      <c r="AV29" s="145">
        <f t="shared" si="2"/>
        <v>4116.4666666666672</v>
      </c>
      <c r="AW29" s="145">
        <f t="shared" si="2"/>
        <v>4116.4666666666672</v>
      </c>
      <c r="AX29" s="145">
        <f t="shared" si="2"/>
        <v>4116.4666666666672</v>
      </c>
      <c r="AY29" s="145">
        <f t="shared" si="2"/>
        <v>4116.4666666666672</v>
      </c>
      <c r="AZ29" s="145">
        <f t="shared" si="2"/>
        <v>4116.4666666666672</v>
      </c>
      <c r="BA29" s="145">
        <f t="shared" si="2"/>
        <v>4116.4666666666672</v>
      </c>
      <c r="BB29" s="145">
        <f t="shared" si="2"/>
        <v>4116.4666666666672</v>
      </c>
      <c r="BC29" s="145">
        <f t="shared" si="2"/>
        <v>4116.4666666666672</v>
      </c>
      <c r="BD29" s="145">
        <f t="shared" si="2"/>
        <v>4116.4666666666672</v>
      </c>
      <c r="BE29" s="145">
        <f t="shared" si="2"/>
        <v>4116.4666666666672</v>
      </c>
      <c r="BF29" s="145">
        <f t="shared" si="2"/>
        <v>4116.4666666666672</v>
      </c>
      <c r="BG29" s="146">
        <f t="shared" si="3"/>
        <v>49397.600000000006</v>
      </c>
      <c r="BH29" s="145" t="b">
        <f t="shared" si="4"/>
        <v>1</v>
      </c>
    </row>
    <row r="30" spans="1:60" ht="52" x14ac:dyDescent="0.3">
      <c r="A30" s="138">
        <v>28</v>
      </c>
      <c r="B30" s="147" t="s">
        <v>171</v>
      </c>
      <c r="C30" s="147" t="s">
        <v>205</v>
      </c>
      <c r="D30" s="148" t="s">
        <v>649</v>
      </c>
      <c r="E30" s="148" t="s">
        <v>650</v>
      </c>
      <c r="F30" s="139" t="s">
        <v>654</v>
      </c>
      <c r="G30" s="147" t="s">
        <v>183</v>
      </c>
      <c r="H30" s="139" t="s">
        <v>655</v>
      </c>
      <c r="I30" s="139" t="s">
        <v>542</v>
      </c>
      <c r="J30" s="147" t="s">
        <v>184</v>
      </c>
      <c r="K30" s="147" t="s">
        <v>547</v>
      </c>
      <c r="L30" s="141" t="s">
        <v>443</v>
      </c>
      <c r="M30" s="142" t="s">
        <v>186</v>
      </c>
      <c r="N30" s="142" t="s">
        <v>444</v>
      </c>
      <c r="O30" s="149">
        <v>712440</v>
      </c>
      <c r="P30" s="142" t="s">
        <v>188</v>
      </c>
      <c r="Q30" s="142" t="s">
        <v>118</v>
      </c>
      <c r="R30" s="143"/>
      <c r="S30" s="142"/>
      <c r="T30" s="142"/>
      <c r="U30" s="142"/>
      <c r="V30" s="144" t="s">
        <v>104</v>
      </c>
      <c r="W30" s="124"/>
      <c r="X30" s="124"/>
      <c r="Y30" s="124"/>
      <c r="Z30" s="124"/>
      <c r="AA30" s="124"/>
      <c r="AB30" s="124"/>
      <c r="AC30" s="124"/>
      <c r="AD30" s="124"/>
      <c r="AE30" s="124"/>
      <c r="AF30" s="124"/>
      <c r="AG30" s="124"/>
      <c r="AH30" s="139" t="s">
        <v>104</v>
      </c>
      <c r="AI30" s="139" t="s">
        <v>104</v>
      </c>
      <c r="AJ30" s="139" t="s">
        <v>104</v>
      </c>
      <c r="AK30" s="139" t="s">
        <v>104</v>
      </c>
      <c r="AL30" s="139" t="s">
        <v>104</v>
      </c>
      <c r="AM30" s="139" t="s">
        <v>104</v>
      </c>
      <c r="AN30" s="139" t="s">
        <v>104</v>
      </c>
      <c r="AO30" s="139" t="s">
        <v>104</v>
      </c>
      <c r="AP30" s="139" t="s">
        <v>104</v>
      </c>
      <c r="AQ30" s="139" t="s">
        <v>104</v>
      </c>
      <c r="AR30" s="139" t="s">
        <v>104</v>
      </c>
      <c r="AS30" s="139" t="s">
        <v>104</v>
      </c>
      <c r="AT30" s="144">
        <f t="shared" si="1"/>
        <v>12</v>
      </c>
      <c r="AU30" s="145">
        <f t="shared" si="2"/>
        <v>59370</v>
      </c>
      <c r="AV30" s="145">
        <f t="shared" si="2"/>
        <v>59370</v>
      </c>
      <c r="AW30" s="145">
        <f t="shared" si="2"/>
        <v>59370</v>
      </c>
      <c r="AX30" s="145">
        <f t="shared" si="2"/>
        <v>59370</v>
      </c>
      <c r="AY30" s="145">
        <f t="shared" si="2"/>
        <v>59370</v>
      </c>
      <c r="AZ30" s="145">
        <f t="shared" si="2"/>
        <v>59370</v>
      </c>
      <c r="BA30" s="145">
        <f t="shared" si="2"/>
        <v>59370</v>
      </c>
      <c r="BB30" s="145">
        <f t="shared" si="2"/>
        <v>59370</v>
      </c>
      <c r="BC30" s="145">
        <f t="shared" si="2"/>
        <v>59370</v>
      </c>
      <c r="BD30" s="145">
        <f t="shared" si="2"/>
        <v>59370</v>
      </c>
      <c r="BE30" s="145">
        <f t="shared" si="2"/>
        <v>59370</v>
      </c>
      <c r="BF30" s="145">
        <f t="shared" si="2"/>
        <v>59370</v>
      </c>
      <c r="BG30" s="146">
        <f t="shared" si="3"/>
        <v>712440</v>
      </c>
      <c r="BH30" s="145" t="b">
        <f t="shared" si="4"/>
        <v>1</v>
      </c>
    </row>
    <row r="31" spans="1:60" ht="52" x14ac:dyDescent="0.3">
      <c r="A31" s="138">
        <v>29</v>
      </c>
      <c r="B31" s="147" t="s">
        <v>171</v>
      </c>
      <c r="C31" s="147" t="s">
        <v>205</v>
      </c>
      <c r="D31" s="148" t="s">
        <v>649</v>
      </c>
      <c r="E31" s="148" t="s">
        <v>650</v>
      </c>
      <c r="F31" s="139" t="s">
        <v>654</v>
      </c>
      <c r="G31" s="147" t="s">
        <v>183</v>
      </c>
      <c r="H31" s="139" t="s">
        <v>655</v>
      </c>
      <c r="I31" s="139" t="s">
        <v>542</v>
      </c>
      <c r="J31" s="147" t="s">
        <v>184</v>
      </c>
      <c r="K31" s="147" t="s">
        <v>185</v>
      </c>
      <c r="L31" s="141" t="s">
        <v>445</v>
      </c>
      <c r="M31" s="142" t="s">
        <v>186</v>
      </c>
      <c r="N31" s="142" t="s">
        <v>446</v>
      </c>
      <c r="O31" s="149">
        <v>312709.29760000011</v>
      </c>
      <c r="P31" s="142" t="s">
        <v>188</v>
      </c>
      <c r="Q31" s="142" t="s">
        <v>97</v>
      </c>
      <c r="R31" s="143">
        <v>282500033</v>
      </c>
      <c r="S31" s="142" t="s">
        <v>98</v>
      </c>
      <c r="T31" s="142" t="s">
        <v>99</v>
      </c>
      <c r="U31" s="142" t="s">
        <v>38</v>
      </c>
      <c r="V31" s="124"/>
      <c r="W31" s="124"/>
      <c r="X31" s="142" t="s">
        <v>104</v>
      </c>
      <c r="Y31" s="124"/>
      <c r="Z31" s="124"/>
      <c r="AA31" s="124"/>
      <c r="AB31" s="124"/>
      <c r="AC31" s="124"/>
      <c r="AD31" s="124"/>
      <c r="AE31" s="124"/>
      <c r="AF31" s="124"/>
      <c r="AG31" s="124"/>
      <c r="AH31" s="139"/>
      <c r="AI31" s="139"/>
      <c r="AJ31" s="139"/>
      <c r="AK31" s="139"/>
      <c r="AL31" s="139"/>
      <c r="AM31" s="139"/>
      <c r="AN31" s="139"/>
      <c r="AO31" s="139" t="s">
        <v>104</v>
      </c>
      <c r="AP31" s="139"/>
      <c r="AQ31" s="139"/>
      <c r="AR31" s="139"/>
      <c r="AS31" s="139"/>
      <c r="AT31" s="144">
        <f t="shared" si="1"/>
        <v>1</v>
      </c>
      <c r="AU31" s="145">
        <f t="shared" si="2"/>
        <v>0</v>
      </c>
      <c r="AV31" s="145">
        <f t="shared" si="2"/>
        <v>0</v>
      </c>
      <c r="AW31" s="145">
        <f t="shared" si="2"/>
        <v>0</v>
      </c>
      <c r="AX31" s="145">
        <f t="shared" si="2"/>
        <v>0</v>
      </c>
      <c r="AY31" s="145">
        <f t="shared" si="2"/>
        <v>0</v>
      </c>
      <c r="AZ31" s="145">
        <f t="shared" si="2"/>
        <v>0</v>
      </c>
      <c r="BA31" s="145">
        <f t="shared" si="2"/>
        <v>0</v>
      </c>
      <c r="BB31" s="145">
        <f t="shared" si="2"/>
        <v>312709.29760000011</v>
      </c>
      <c r="BC31" s="145">
        <f t="shared" si="2"/>
        <v>0</v>
      </c>
      <c r="BD31" s="145">
        <f t="shared" si="2"/>
        <v>0</v>
      </c>
      <c r="BE31" s="145">
        <f t="shared" si="2"/>
        <v>0</v>
      </c>
      <c r="BF31" s="145">
        <f t="shared" si="2"/>
        <v>0</v>
      </c>
      <c r="BG31" s="146">
        <f t="shared" si="3"/>
        <v>312709.29760000011</v>
      </c>
      <c r="BH31" s="145" t="b">
        <f t="shared" si="4"/>
        <v>1</v>
      </c>
    </row>
    <row r="32" spans="1:60" ht="52" x14ac:dyDescent="0.3">
      <c r="A32" s="138">
        <v>30</v>
      </c>
      <c r="B32" s="147" t="s">
        <v>171</v>
      </c>
      <c r="C32" s="147" t="s">
        <v>205</v>
      </c>
      <c r="D32" s="148" t="s">
        <v>649</v>
      </c>
      <c r="E32" s="148" t="s">
        <v>650</v>
      </c>
      <c r="F32" s="139" t="s">
        <v>654</v>
      </c>
      <c r="G32" s="147" t="s">
        <v>183</v>
      </c>
      <c r="H32" s="139" t="s">
        <v>655</v>
      </c>
      <c r="I32" s="139" t="s">
        <v>542</v>
      </c>
      <c r="J32" s="147" t="s">
        <v>184</v>
      </c>
      <c r="K32" s="147" t="s">
        <v>547</v>
      </c>
      <c r="L32" s="141" t="s">
        <v>447</v>
      </c>
      <c r="M32" s="142" t="s">
        <v>186</v>
      </c>
      <c r="N32" s="142" t="s">
        <v>446</v>
      </c>
      <c r="O32" s="149">
        <v>40000</v>
      </c>
      <c r="P32" s="142" t="s">
        <v>188</v>
      </c>
      <c r="Q32" s="142" t="s">
        <v>97</v>
      </c>
      <c r="R32" s="143"/>
      <c r="S32" s="142" t="s">
        <v>98</v>
      </c>
      <c r="T32" s="142" t="s">
        <v>99</v>
      </c>
      <c r="U32" s="142" t="s">
        <v>39</v>
      </c>
      <c r="V32" s="124"/>
      <c r="W32" s="124"/>
      <c r="X32" s="124"/>
      <c r="Y32" s="144" t="s">
        <v>104</v>
      </c>
      <c r="Z32" s="124"/>
      <c r="AA32" s="124"/>
      <c r="AB32" s="124"/>
      <c r="AC32" s="124"/>
      <c r="AD32" s="124"/>
      <c r="AE32" s="124"/>
      <c r="AF32" s="124"/>
      <c r="AG32" s="124"/>
      <c r="AH32" s="139"/>
      <c r="AI32" s="139"/>
      <c r="AJ32" s="139"/>
      <c r="AK32" s="139"/>
      <c r="AL32" s="139"/>
      <c r="AM32" s="139"/>
      <c r="AN32" s="139"/>
      <c r="AO32" s="139"/>
      <c r="AP32" s="139" t="s">
        <v>104</v>
      </c>
      <c r="AQ32" s="139"/>
      <c r="AR32" s="139"/>
      <c r="AS32" s="139"/>
      <c r="AT32" s="144">
        <f t="shared" si="1"/>
        <v>1</v>
      </c>
      <c r="AU32" s="145">
        <f t="shared" si="2"/>
        <v>0</v>
      </c>
      <c r="AV32" s="145">
        <f t="shared" si="2"/>
        <v>0</v>
      </c>
      <c r="AW32" s="145">
        <f t="shared" si="2"/>
        <v>0</v>
      </c>
      <c r="AX32" s="145">
        <f t="shared" si="2"/>
        <v>0</v>
      </c>
      <c r="AY32" s="145">
        <f t="shared" si="2"/>
        <v>0</v>
      </c>
      <c r="AZ32" s="145">
        <f t="shared" si="2"/>
        <v>0</v>
      </c>
      <c r="BA32" s="145">
        <f t="shared" si="2"/>
        <v>0</v>
      </c>
      <c r="BB32" s="145">
        <f t="shared" si="2"/>
        <v>0</v>
      </c>
      <c r="BC32" s="145">
        <f t="shared" si="2"/>
        <v>40000</v>
      </c>
      <c r="BD32" s="145">
        <f t="shared" si="2"/>
        <v>0</v>
      </c>
      <c r="BE32" s="145">
        <f t="shared" si="2"/>
        <v>0</v>
      </c>
      <c r="BF32" s="145">
        <f t="shared" si="2"/>
        <v>0</v>
      </c>
      <c r="BG32" s="146">
        <f t="shared" si="3"/>
        <v>40000</v>
      </c>
      <c r="BH32" s="145" t="b">
        <f t="shared" si="4"/>
        <v>1</v>
      </c>
    </row>
    <row r="33" spans="1:60" ht="52" x14ac:dyDescent="0.3">
      <c r="A33" s="138">
        <v>31</v>
      </c>
      <c r="B33" s="147" t="s">
        <v>171</v>
      </c>
      <c r="C33" s="147" t="s">
        <v>205</v>
      </c>
      <c r="D33" s="148" t="s">
        <v>649</v>
      </c>
      <c r="E33" s="148" t="s">
        <v>650</v>
      </c>
      <c r="F33" s="139" t="s">
        <v>654</v>
      </c>
      <c r="G33" s="147" t="s">
        <v>183</v>
      </c>
      <c r="H33" s="139" t="s">
        <v>655</v>
      </c>
      <c r="I33" s="139" t="s">
        <v>542</v>
      </c>
      <c r="J33" s="147" t="s">
        <v>184</v>
      </c>
      <c r="K33" s="147" t="s">
        <v>185</v>
      </c>
      <c r="L33" s="141" t="s">
        <v>448</v>
      </c>
      <c r="M33" s="142" t="s">
        <v>186</v>
      </c>
      <c r="N33" s="142" t="s">
        <v>526</v>
      </c>
      <c r="O33" s="149">
        <v>33600</v>
      </c>
      <c r="P33" s="142" t="s">
        <v>188</v>
      </c>
      <c r="Q33" s="142" t="s">
        <v>97</v>
      </c>
      <c r="R33" s="143"/>
      <c r="S33" s="142" t="s">
        <v>98</v>
      </c>
      <c r="T33" s="142" t="s">
        <v>105</v>
      </c>
      <c r="U33" s="142" t="s">
        <v>34</v>
      </c>
      <c r="V33" s="142" t="s">
        <v>104</v>
      </c>
      <c r="W33" s="124"/>
      <c r="X33" s="124"/>
      <c r="Y33" s="124"/>
      <c r="Z33" s="124"/>
      <c r="AA33" s="124"/>
      <c r="AB33" s="124"/>
      <c r="AC33" s="124"/>
      <c r="AD33" s="124"/>
      <c r="AE33" s="124"/>
      <c r="AF33" s="124"/>
      <c r="AG33" s="124"/>
      <c r="AH33" s="139" t="s">
        <v>104</v>
      </c>
      <c r="AI33" s="139" t="s">
        <v>104</v>
      </c>
      <c r="AJ33" s="139" t="s">
        <v>104</v>
      </c>
      <c r="AK33" s="139" t="s">
        <v>104</v>
      </c>
      <c r="AL33" s="139" t="s">
        <v>104</v>
      </c>
      <c r="AM33" s="139" t="s">
        <v>104</v>
      </c>
      <c r="AN33" s="139" t="s">
        <v>104</v>
      </c>
      <c r="AO33" s="139" t="s">
        <v>104</v>
      </c>
      <c r="AP33" s="139" t="s">
        <v>104</v>
      </c>
      <c r="AQ33" s="139" t="s">
        <v>104</v>
      </c>
      <c r="AR33" s="139" t="s">
        <v>104</v>
      </c>
      <c r="AS33" s="139" t="s">
        <v>104</v>
      </c>
      <c r="AT33" s="144">
        <f t="shared" si="1"/>
        <v>12</v>
      </c>
      <c r="AU33" s="145">
        <f t="shared" si="2"/>
        <v>2800</v>
      </c>
      <c r="AV33" s="145">
        <f t="shared" si="2"/>
        <v>2800</v>
      </c>
      <c r="AW33" s="145">
        <f t="shared" si="2"/>
        <v>2800</v>
      </c>
      <c r="AX33" s="145">
        <f t="shared" si="2"/>
        <v>2800</v>
      </c>
      <c r="AY33" s="145">
        <f t="shared" si="2"/>
        <v>2800</v>
      </c>
      <c r="AZ33" s="145">
        <f t="shared" si="2"/>
        <v>2800</v>
      </c>
      <c r="BA33" s="145">
        <f t="shared" si="2"/>
        <v>2800</v>
      </c>
      <c r="BB33" s="145">
        <f t="shared" si="2"/>
        <v>2800</v>
      </c>
      <c r="BC33" s="145">
        <f t="shared" si="2"/>
        <v>2800</v>
      </c>
      <c r="BD33" s="145">
        <f t="shared" si="2"/>
        <v>2800</v>
      </c>
      <c r="BE33" s="145">
        <f t="shared" si="2"/>
        <v>2800</v>
      </c>
      <c r="BF33" s="145">
        <f t="shared" si="2"/>
        <v>2800</v>
      </c>
      <c r="BG33" s="146">
        <f t="shared" si="3"/>
        <v>33600</v>
      </c>
      <c r="BH33" s="145" t="b">
        <f t="shared" si="4"/>
        <v>1</v>
      </c>
    </row>
    <row r="34" spans="1:60" ht="52" x14ac:dyDescent="0.3">
      <c r="A34" s="138">
        <v>32</v>
      </c>
      <c r="B34" s="147" t="s">
        <v>171</v>
      </c>
      <c r="C34" s="147" t="s">
        <v>205</v>
      </c>
      <c r="D34" s="148" t="s">
        <v>649</v>
      </c>
      <c r="E34" s="148" t="s">
        <v>650</v>
      </c>
      <c r="F34" s="139" t="s">
        <v>654</v>
      </c>
      <c r="G34" s="147" t="s">
        <v>183</v>
      </c>
      <c r="H34" s="139" t="s">
        <v>655</v>
      </c>
      <c r="I34" s="139" t="s">
        <v>542</v>
      </c>
      <c r="J34" s="147" t="s">
        <v>184</v>
      </c>
      <c r="K34" s="147" t="s">
        <v>185</v>
      </c>
      <c r="L34" s="141" t="s">
        <v>449</v>
      </c>
      <c r="M34" s="142" t="s">
        <v>201</v>
      </c>
      <c r="N34" s="142" t="s">
        <v>450</v>
      </c>
      <c r="O34" s="149">
        <v>200000</v>
      </c>
      <c r="P34" s="142" t="s">
        <v>188</v>
      </c>
      <c r="Q34" s="142" t="s">
        <v>97</v>
      </c>
      <c r="R34" s="143"/>
      <c r="S34" s="142" t="s">
        <v>98</v>
      </c>
      <c r="T34" s="142" t="s">
        <v>99</v>
      </c>
      <c r="U34" s="142" t="s">
        <v>39</v>
      </c>
      <c r="V34" s="124"/>
      <c r="W34" s="124"/>
      <c r="X34" s="124"/>
      <c r="Y34" s="144" t="s">
        <v>104</v>
      </c>
      <c r="Z34" s="124"/>
      <c r="AA34" s="124"/>
      <c r="AB34" s="124"/>
      <c r="AC34" s="124"/>
      <c r="AD34" s="124"/>
      <c r="AE34" s="124"/>
      <c r="AF34" s="124"/>
      <c r="AG34" s="124"/>
      <c r="AH34" s="139"/>
      <c r="AI34" s="139"/>
      <c r="AJ34" s="139"/>
      <c r="AK34" s="139"/>
      <c r="AL34" s="139"/>
      <c r="AM34" s="139"/>
      <c r="AN34" s="139"/>
      <c r="AO34" s="139"/>
      <c r="AP34" s="139" t="s">
        <v>104</v>
      </c>
      <c r="AQ34" s="139"/>
      <c r="AR34" s="139"/>
      <c r="AS34" s="139"/>
      <c r="AT34" s="144">
        <f t="shared" si="1"/>
        <v>1</v>
      </c>
      <c r="AU34" s="145">
        <f t="shared" si="2"/>
        <v>0</v>
      </c>
      <c r="AV34" s="145">
        <f t="shared" si="2"/>
        <v>0</v>
      </c>
      <c r="AW34" s="145">
        <f t="shared" si="2"/>
        <v>0</v>
      </c>
      <c r="AX34" s="145">
        <f t="shared" si="2"/>
        <v>0</v>
      </c>
      <c r="AY34" s="145">
        <f t="shared" si="2"/>
        <v>0</v>
      </c>
      <c r="AZ34" s="145">
        <f t="shared" si="2"/>
        <v>0</v>
      </c>
      <c r="BA34" s="145">
        <f t="shared" si="2"/>
        <v>0</v>
      </c>
      <c r="BB34" s="145">
        <f t="shared" si="2"/>
        <v>0</v>
      </c>
      <c r="BC34" s="145">
        <f t="shared" si="2"/>
        <v>200000</v>
      </c>
      <c r="BD34" s="145">
        <f t="shared" si="2"/>
        <v>0</v>
      </c>
      <c r="BE34" s="145">
        <f t="shared" si="2"/>
        <v>0</v>
      </c>
      <c r="BF34" s="145">
        <f t="shared" si="2"/>
        <v>0</v>
      </c>
      <c r="BG34" s="146">
        <f t="shared" si="3"/>
        <v>200000</v>
      </c>
      <c r="BH34" s="145" t="b">
        <f t="shared" si="4"/>
        <v>1</v>
      </c>
    </row>
    <row r="35" spans="1:60" ht="52" x14ac:dyDescent="0.3">
      <c r="A35" s="138">
        <v>33</v>
      </c>
      <c r="B35" s="147" t="s">
        <v>171</v>
      </c>
      <c r="C35" s="147" t="s">
        <v>205</v>
      </c>
      <c r="D35" s="148" t="s">
        <v>649</v>
      </c>
      <c r="E35" s="148" t="s">
        <v>650</v>
      </c>
      <c r="F35" s="139" t="s">
        <v>654</v>
      </c>
      <c r="G35" s="147" t="s">
        <v>183</v>
      </c>
      <c r="H35" s="139" t="s">
        <v>655</v>
      </c>
      <c r="I35" s="139" t="s">
        <v>542</v>
      </c>
      <c r="J35" s="147" t="s">
        <v>184</v>
      </c>
      <c r="K35" s="147" t="s">
        <v>185</v>
      </c>
      <c r="L35" s="141" t="s">
        <v>451</v>
      </c>
      <c r="M35" s="142" t="s">
        <v>186</v>
      </c>
      <c r="N35" s="142" t="s">
        <v>452</v>
      </c>
      <c r="O35" s="149">
        <v>11898.460000000001</v>
      </c>
      <c r="P35" s="142" t="s">
        <v>188</v>
      </c>
      <c r="Q35" s="142" t="s">
        <v>97</v>
      </c>
      <c r="R35" s="143"/>
      <c r="S35" s="142" t="s">
        <v>98</v>
      </c>
      <c r="T35" s="142" t="s">
        <v>105</v>
      </c>
      <c r="U35" s="142" t="s">
        <v>34</v>
      </c>
      <c r="V35" s="142" t="s">
        <v>104</v>
      </c>
      <c r="W35" s="124"/>
      <c r="X35" s="124"/>
      <c r="Y35" s="124"/>
      <c r="Z35" s="124"/>
      <c r="AA35" s="124"/>
      <c r="AB35" s="124"/>
      <c r="AC35" s="124"/>
      <c r="AD35" s="124"/>
      <c r="AE35" s="124"/>
      <c r="AF35" s="124"/>
      <c r="AG35" s="124"/>
      <c r="AH35" s="139"/>
      <c r="AI35" s="139"/>
      <c r="AJ35" s="139"/>
      <c r="AK35" s="139" t="s">
        <v>104</v>
      </c>
      <c r="AL35" s="139"/>
      <c r="AM35" s="139"/>
      <c r="AN35" s="139"/>
      <c r="AO35" s="139"/>
      <c r="AP35" s="139"/>
      <c r="AQ35" s="139"/>
      <c r="AR35" s="139"/>
      <c r="AS35" s="139"/>
      <c r="AT35" s="144">
        <f t="shared" si="1"/>
        <v>1</v>
      </c>
      <c r="AU35" s="145">
        <f t="shared" si="2"/>
        <v>0</v>
      </c>
      <c r="AV35" s="145">
        <f t="shared" si="2"/>
        <v>0</v>
      </c>
      <c r="AW35" s="145">
        <f t="shared" si="2"/>
        <v>0</v>
      </c>
      <c r="AX35" s="145">
        <f t="shared" si="2"/>
        <v>11898.460000000001</v>
      </c>
      <c r="AY35" s="145">
        <f t="shared" si="2"/>
        <v>0</v>
      </c>
      <c r="AZ35" s="145">
        <f t="shared" si="2"/>
        <v>0</v>
      </c>
      <c r="BA35" s="145">
        <f t="shared" si="2"/>
        <v>0</v>
      </c>
      <c r="BB35" s="145">
        <f t="shared" si="2"/>
        <v>0</v>
      </c>
      <c r="BC35" s="145">
        <f t="shared" si="2"/>
        <v>0</v>
      </c>
      <c r="BD35" s="145">
        <f t="shared" si="2"/>
        <v>0</v>
      </c>
      <c r="BE35" s="145">
        <f t="shared" si="2"/>
        <v>0</v>
      </c>
      <c r="BF35" s="145">
        <f t="shared" si="2"/>
        <v>0</v>
      </c>
      <c r="BG35" s="146">
        <f t="shared" si="3"/>
        <v>11898.460000000001</v>
      </c>
      <c r="BH35" s="145" t="b">
        <f t="shared" si="4"/>
        <v>1</v>
      </c>
    </row>
    <row r="36" spans="1:60" ht="52" x14ac:dyDescent="0.3">
      <c r="A36" s="138">
        <v>34</v>
      </c>
      <c r="B36" s="147" t="s">
        <v>171</v>
      </c>
      <c r="C36" s="147" t="s">
        <v>205</v>
      </c>
      <c r="D36" s="148" t="s">
        <v>649</v>
      </c>
      <c r="E36" s="148" t="s">
        <v>650</v>
      </c>
      <c r="F36" s="139" t="s">
        <v>654</v>
      </c>
      <c r="G36" s="147" t="s">
        <v>183</v>
      </c>
      <c r="H36" s="139" t="s">
        <v>655</v>
      </c>
      <c r="I36" s="139" t="s">
        <v>542</v>
      </c>
      <c r="J36" s="147" t="s">
        <v>184</v>
      </c>
      <c r="K36" s="150" t="s">
        <v>185</v>
      </c>
      <c r="L36" s="141" t="s">
        <v>453</v>
      </c>
      <c r="M36" s="142" t="s">
        <v>201</v>
      </c>
      <c r="N36" s="142" t="s">
        <v>450</v>
      </c>
      <c r="O36" s="149">
        <v>70000</v>
      </c>
      <c r="P36" s="142" t="s">
        <v>188</v>
      </c>
      <c r="Q36" s="142" t="s">
        <v>97</v>
      </c>
      <c r="R36" s="143"/>
      <c r="S36" s="142" t="s">
        <v>98</v>
      </c>
      <c r="T36" s="142" t="s">
        <v>99</v>
      </c>
      <c r="U36" s="142" t="s">
        <v>38</v>
      </c>
      <c r="V36" s="124"/>
      <c r="W36" s="124"/>
      <c r="X36" s="142" t="s">
        <v>104</v>
      </c>
      <c r="Y36" s="124"/>
      <c r="Z36" s="124"/>
      <c r="AA36" s="124"/>
      <c r="AB36" s="124"/>
      <c r="AC36" s="124"/>
      <c r="AD36" s="124"/>
      <c r="AE36" s="124"/>
      <c r="AF36" s="124"/>
      <c r="AG36" s="124"/>
      <c r="AH36" s="139"/>
      <c r="AI36" s="139"/>
      <c r="AJ36" s="139"/>
      <c r="AK36" s="139"/>
      <c r="AL36" s="139"/>
      <c r="AM36" s="139"/>
      <c r="AN36" s="139"/>
      <c r="AO36" s="139"/>
      <c r="AP36" s="139" t="s">
        <v>104</v>
      </c>
      <c r="AQ36" s="139"/>
      <c r="AR36" s="139"/>
      <c r="AS36" s="139"/>
      <c r="AT36" s="144">
        <f t="shared" si="1"/>
        <v>1</v>
      </c>
      <c r="AU36" s="145">
        <f t="shared" si="2"/>
        <v>0</v>
      </c>
      <c r="AV36" s="145">
        <f t="shared" si="2"/>
        <v>0</v>
      </c>
      <c r="AW36" s="145">
        <f t="shared" si="2"/>
        <v>0</v>
      </c>
      <c r="AX36" s="145">
        <f t="shared" si="2"/>
        <v>0</v>
      </c>
      <c r="AY36" s="145">
        <f t="shared" si="2"/>
        <v>0</v>
      </c>
      <c r="AZ36" s="145">
        <f t="shared" si="2"/>
        <v>0</v>
      </c>
      <c r="BA36" s="145">
        <f t="shared" si="2"/>
        <v>0</v>
      </c>
      <c r="BB36" s="145">
        <f t="shared" si="2"/>
        <v>0</v>
      </c>
      <c r="BC36" s="145">
        <f t="shared" si="2"/>
        <v>70000</v>
      </c>
      <c r="BD36" s="145">
        <f t="shared" si="2"/>
        <v>0</v>
      </c>
      <c r="BE36" s="145">
        <f t="shared" si="2"/>
        <v>0</v>
      </c>
      <c r="BF36" s="145">
        <f t="shared" si="2"/>
        <v>0</v>
      </c>
      <c r="BG36" s="146">
        <f t="shared" si="3"/>
        <v>70000</v>
      </c>
      <c r="BH36" s="145" t="b">
        <f t="shared" si="4"/>
        <v>1</v>
      </c>
    </row>
    <row r="37" spans="1:60" ht="52" x14ac:dyDescent="0.3">
      <c r="A37" s="138">
        <v>35</v>
      </c>
      <c r="B37" s="147" t="s">
        <v>171</v>
      </c>
      <c r="C37" s="147" t="s">
        <v>205</v>
      </c>
      <c r="D37" s="148" t="s">
        <v>649</v>
      </c>
      <c r="E37" s="148" t="s">
        <v>650</v>
      </c>
      <c r="F37" s="139" t="s">
        <v>654</v>
      </c>
      <c r="G37" s="147" t="s">
        <v>183</v>
      </c>
      <c r="H37" s="139" t="s">
        <v>655</v>
      </c>
      <c r="I37" s="139" t="s">
        <v>542</v>
      </c>
      <c r="J37" s="147" t="s">
        <v>184</v>
      </c>
      <c r="K37" s="147" t="s">
        <v>185</v>
      </c>
      <c r="L37" s="141" t="s">
        <v>454</v>
      </c>
      <c r="M37" s="142" t="s">
        <v>186</v>
      </c>
      <c r="N37" s="142" t="s">
        <v>527</v>
      </c>
      <c r="O37" s="149">
        <v>58500</v>
      </c>
      <c r="P37" s="142" t="s">
        <v>188</v>
      </c>
      <c r="Q37" s="142" t="s">
        <v>97</v>
      </c>
      <c r="R37" s="143"/>
      <c r="S37" s="142" t="s">
        <v>98</v>
      </c>
      <c r="T37" s="142" t="s">
        <v>99</v>
      </c>
      <c r="U37" s="142" t="s">
        <v>36</v>
      </c>
      <c r="V37" s="144" t="s">
        <v>104</v>
      </c>
      <c r="W37" s="124"/>
      <c r="X37" s="142"/>
      <c r="Y37" s="124"/>
      <c r="Z37" s="124"/>
      <c r="AA37" s="124"/>
      <c r="AB37" s="124"/>
      <c r="AC37" s="124"/>
      <c r="AD37" s="124"/>
      <c r="AE37" s="124"/>
      <c r="AF37" s="124"/>
      <c r="AG37" s="124"/>
      <c r="AH37" s="139"/>
      <c r="AI37" s="139"/>
      <c r="AJ37" s="139"/>
      <c r="AK37" s="139"/>
      <c r="AL37" s="139"/>
      <c r="AM37" s="139"/>
      <c r="AN37" s="139" t="s">
        <v>104</v>
      </c>
      <c r="AO37" s="139"/>
      <c r="AP37" s="139"/>
      <c r="AQ37" s="139"/>
      <c r="AR37" s="139"/>
      <c r="AS37" s="139"/>
      <c r="AT37" s="144">
        <f t="shared" si="1"/>
        <v>1</v>
      </c>
      <c r="AU37" s="145">
        <f t="shared" si="2"/>
        <v>0</v>
      </c>
      <c r="AV37" s="145">
        <f t="shared" si="2"/>
        <v>0</v>
      </c>
      <c r="AW37" s="145">
        <f t="shared" si="2"/>
        <v>0</v>
      </c>
      <c r="AX37" s="145">
        <f t="shared" si="2"/>
        <v>0</v>
      </c>
      <c r="AY37" s="145">
        <f t="shared" si="2"/>
        <v>0</v>
      </c>
      <c r="AZ37" s="145">
        <f t="shared" si="2"/>
        <v>0</v>
      </c>
      <c r="BA37" s="145">
        <f t="shared" si="2"/>
        <v>58500</v>
      </c>
      <c r="BB37" s="145">
        <f t="shared" si="2"/>
        <v>0</v>
      </c>
      <c r="BC37" s="145">
        <f t="shared" si="2"/>
        <v>0</v>
      </c>
      <c r="BD37" s="145">
        <f t="shared" si="2"/>
        <v>0</v>
      </c>
      <c r="BE37" s="145">
        <f t="shared" si="2"/>
        <v>0</v>
      </c>
      <c r="BF37" s="145">
        <f t="shared" si="2"/>
        <v>0</v>
      </c>
      <c r="BG37" s="146">
        <f t="shared" si="3"/>
        <v>58500</v>
      </c>
      <c r="BH37" s="145" t="b">
        <f t="shared" si="4"/>
        <v>1</v>
      </c>
    </row>
    <row r="38" spans="1:60" ht="52" x14ac:dyDescent="0.3">
      <c r="A38" s="138">
        <v>36</v>
      </c>
      <c r="B38" s="147" t="s">
        <v>171</v>
      </c>
      <c r="C38" s="147" t="s">
        <v>205</v>
      </c>
      <c r="D38" s="148" t="s">
        <v>649</v>
      </c>
      <c r="E38" s="148" t="s">
        <v>650</v>
      </c>
      <c r="F38" s="139" t="s">
        <v>654</v>
      </c>
      <c r="G38" s="147" t="s">
        <v>183</v>
      </c>
      <c r="H38" s="139" t="s">
        <v>655</v>
      </c>
      <c r="I38" s="139" t="s">
        <v>542</v>
      </c>
      <c r="J38" s="147" t="s">
        <v>184</v>
      </c>
      <c r="K38" s="147" t="s">
        <v>185</v>
      </c>
      <c r="L38" s="141" t="s">
        <v>455</v>
      </c>
      <c r="M38" s="142" t="s">
        <v>186</v>
      </c>
      <c r="N38" s="142" t="s">
        <v>204</v>
      </c>
      <c r="O38" s="149">
        <v>19432</v>
      </c>
      <c r="P38" s="142" t="s">
        <v>188</v>
      </c>
      <c r="Q38" s="142" t="s">
        <v>97</v>
      </c>
      <c r="R38" s="143"/>
      <c r="S38" s="142" t="s">
        <v>98</v>
      </c>
      <c r="T38" s="142" t="s">
        <v>99</v>
      </c>
      <c r="U38" s="142" t="s">
        <v>38</v>
      </c>
      <c r="V38" s="124"/>
      <c r="W38" s="124"/>
      <c r="X38" s="142" t="s">
        <v>104</v>
      </c>
      <c r="Y38" s="124"/>
      <c r="Z38" s="124"/>
      <c r="AA38" s="124"/>
      <c r="AB38" s="124"/>
      <c r="AC38" s="124"/>
      <c r="AD38" s="124"/>
      <c r="AE38" s="124"/>
      <c r="AF38" s="124"/>
      <c r="AG38" s="124"/>
      <c r="AH38" s="139"/>
      <c r="AI38" s="139"/>
      <c r="AJ38" s="139"/>
      <c r="AK38" s="139"/>
      <c r="AL38" s="139"/>
      <c r="AM38" s="139"/>
      <c r="AN38" s="139"/>
      <c r="AO38" s="139" t="s">
        <v>104</v>
      </c>
      <c r="AP38" s="139"/>
      <c r="AQ38" s="139"/>
      <c r="AR38" s="139"/>
      <c r="AS38" s="139"/>
      <c r="AT38" s="144">
        <f t="shared" si="1"/>
        <v>1</v>
      </c>
      <c r="AU38" s="145">
        <f t="shared" si="2"/>
        <v>0</v>
      </c>
      <c r="AV38" s="145">
        <f t="shared" si="2"/>
        <v>0</v>
      </c>
      <c r="AW38" s="145">
        <f t="shared" si="2"/>
        <v>0</v>
      </c>
      <c r="AX38" s="145">
        <f t="shared" si="2"/>
        <v>0</v>
      </c>
      <c r="AY38" s="145">
        <f t="shared" si="2"/>
        <v>0</v>
      </c>
      <c r="AZ38" s="145">
        <f t="shared" si="2"/>
        <v>0</v>
      </c>
      <c r="BA38" s="145">
        <f t="shared" si="2"/>
        <v>0</v>
      </c>
      <c r="BB38" s="145">
        <f t="shared" si="2"/>
        <v>19432</v>
      </c>
      <c r="BC38" s="145">
        <f t="shared" si="2"/>
        <v>0</v>
      </c>
      <c r="BD38" s="145">
        <f t="shared" si="2"/>
        <v>0</v>
      </c>
      <c r="BE38" s="145">
        <f t="shared" si="2"/>
        <v>0</v>
      </c>
      <c r="BF38" s="145">
        <f t="shared" si="2"/>
        <v>0</v>
      </c>
      <c r="BG38" s="146">
        <f t="shared" si="3"/>
        <v>19432</v>
      </c>
      <c r="BH38" s="145" t="b">
        <f t="shared" si="4"/>
        <v>1</v>
      </c>
    </row>
    <row r="39" spans="1:60" ht="52" x14ac:dyDescent="0.3">
      <c r="A39" s="138">
        <v>37</v>
      </c>
      <c r="B39" s="147" t="s">
        <v>171</v>
      </c>
      <c r="C39" s="147" t="s">
        <v>205</v>
      </c>
      <c r="D39" s="148" t="s">
        <v>649</v>
      </c>
      <c r="E39" s="148" t="s">
        <v>650</v>
      </c>
      <c r="F39" s="139" t="s">
        <v>654</v>
      </c>
      <c r="G39" s="147" t="s">
        <v>183</v>
      </c>
      <c r="H39" s="139" t="s">
        <v>655</v>
      </c>
      <c r="I39" s="139" t="s">
        <v>542</v>
      </c>
      <c r="J39" s="147" t="s">
        <v>184</v>
      </c>
      <c r="K39" s="147" t="s">
        <v>185</v>
      </c>
      <c r="L39" s="141" t="s">
        <v>456</v>
      </c>
      <c r="M39" s="142" t="s">
        <v>186</v>
      </c>
      <c r="N39" s="142" t="s">
        <v>457</v>
      </c>
      <c r="O39" s="149">
        <v>1523.2000000000003</v>
      </c>
      <c r="P39" s="142" t="s">
        <v>188</v>
      </c>
      <c r="Q39" s="142" t="s">
        <v>97</v>
      </c>
      <c r="R39" s="143"/>
      <c r="S39" s="142" t="s">
        <v>301</v>
      </c>
      <c r="T39" s="142" t="s">
        <v>99</v>
      </c>
      <c r="U39" s="142" t="s">
        <v>40</v>
      </c>
      <c r="V39" s="124"/>
      <c r="W39" s="124"/>
      <c r="X39" s="124"/>
      <c r="Y39" s="124"/>
      <c r="Z39" s="144" t="s">
        <v>104</v>
      </c>
      <c r="AA39" s="124"/>
      <c r="AB39" s="124"/>
      <c r="AC39" s="124"/>
      <c r="AD39" s="124"/>
      <c r="AE39" s="124"/>
      <c r="AF39" s="124"/>
      <c r="AG39" s="124"/>
      <c r="AH39" s="139"/>
      <c r="AI39" s="139"/>
      <c r="AJ39" s="139"/>
      <c r="AK39" s="139"/>
      <c r="AL39" s="139"/>
      <c r="AM39" s="139"/>
      <c r="AN39" s="139"/>
      <c r="AO39" s="139" t="s">
        <v>104</v>
      </c>
      <c r="AP39" s="139"/>
      <c r="AQ39" s="139"/>
      <c r="AR39" s="139"/>
      <c r="AS39" s="139"/>
      <c r="AT39" s="144">
        <f t="shared" si="1"/>
        <v>1</v>
      </c>
      <c r="AU39" s="145">
        <f t="shared" ref="AU39:BF102" si="5">IF(AH39="X",$O39/$AT39,0)</f>
        <v>0</v>
      </c>
      <c r="AV39" s="145">
        <f t="shared" si="5"/>
        <v>0</v>
      </c>
      <c r="AW39" s="145">
        <f t="shared" si="5"/>
        <v>0</v>
      </c>
      <c r="AX39" s="145">
        <f t="shared" si="5"/>
        <v>0</v>
      </c>
      <c r="AY39" s="145">
        <f t="shared" si="5"/>
        <v>0</v>
      </c>
      <c r="AZ39" s="145">
        <f t="shared" si="5"/>
        <v>0</v>
      </c>
      <c r="BA39" s="145">
        <f t="shared" si="5"/>
        <v>0</v>
      </c>
      <c r="BB39" s="145">
        <f t="shared" si="5"/>
        <v>1523.2000000000003</v>
      </c>
      <c r="BC39" s="145">
        <f t="shared" si="5"/>
        <v>0</v>
      </c>
      <c r="BD39" s="145">
        <f t="shared" si="5"/>
        <v>0</v>
      </c>
      <c r="BE39" s="145">
        <f t="shared" si="5"/>
        <v>0</v>
      </c>
      <c r="BF39" s="145">
        <f t="shared" si="5"/>
        <v>0</v>
      </c>
      <c r="BG39" s="146">
        <f t="shared" si="3"/>
        <v>1523.2000000000003</v>
      </c>
      <c r="BH39" s="145" t="b">
        <f t="shared" si="4"/>
        <v>1</v>
      </c>
    </row>
    <row r="40" spans="1:60" ht="52" x14ac:dyDescent="0.3">
      <c r="A40" s="138">
        <v>38</v>
      </c>
      <c r="B40" s="147" t="s">
        <v>171</v>
      </c>
      <c r="C40" s="147" t="s">
        <v>205</v>
      </c>
      <c r="D40" s="148" t="s">
        <v>649</v>
      </c>
      <c r="E40" s="148" t="s">
        <v>650</v>
      </c>
      <c r="F40" s="139" t="s">
        <v>654</v>
      </c>
      <c r="G40" s="147" t="s">
        <v>183</v>
      </c>
      <c r="H40" s="139" t="s">
        <v>655</v>
      </c>
      <c r="I40" s="139" t="s">
        <v>542</v>
      </c>
      <c r="J40" s="147" t="s">
        <v>184</v>
      </c>
      <c r="K40" s="147" t="s">
        <v>185</v>
      </c>
      <c r="L40" s="141" t="s">
        <v>458</v>
      </c>
      <c r="M40" s="142" t="s">
        <v>186</v>
      </c>
      <c r="N40" s="142" t="s">
        <v>528</v>
      </c>
      <c r="O40" s="149">
        <v>89579</v>
      </c>
      <c r="P40" s="142" t="s">
        <v>188</v>
      </c>
      <c r="Q40" s="142" t="s">
        <v>97</v>
      </c>
      <c r="R40" s="143"/>
      <c r="S40" s="142" t="s">
        <v>98</v>
      </c>
      <c r="T40" s="142" t="s">
        <v>99</v>
      </c>
      <c r="U40" s="142" t="s">
        <v>39</v>
      </c>
      <c r="V40" s="124"/>
      <c r="W40" s="124"/>
      <c r="X40" s="124"/>
      <c r="Y40" s="144" t="s">
        <v>104</v>
      </c>
      <c r="Z40" s="124"/>
      <c r="AA40" s="124"/>
      <c r="AB40" s="124"/>
      <c r="AC40" s="124"/>
      <c r="AD40" s="124"/>
      <c r="AE40" s="124"/>
      <c r="AF40" s="124"/>
      <c r="AG40" s="124"/>
      <c r="AH40" s="139"/>
      <c r="AI40" s="139"/>
      <c r="AJ40" s="139"/>
      <c r="AK40" s="139"/>
      <c r="AL40" s="139"/>
      <c r="AM40" s="139"/>
      <c r="AN40" s="139"/>
      <c r="AO40" s="139"/>
      <c r="AP40" s="139" t="s">
        <v>104</v>
      </c>
      <c r="AQ40" s="139"/>
      <c r="AR40" s="139"/>
      <c r="AS40" s="139"/>
      <c r="AT40" s="144">
        <f t="shared" si="1"/>
        <v>1</v>
      </c>
      <c r="AU40" s="145">
        <f t="shared" si="5"/>
        <v>0</v>
      </c>
      <c r="AV40" s="145">
        <f t="shared" si="5"/>
        <v>0</v>
      </c>
      <c r="AW40" s="145">
        <f t="shared" si="5"/>
        <v>0</v>
      </c>
      <c r="AX40" s="145">
        <f t="shared" si="5"/>
        <v>0</v>
      </c>
      <c r="AY40" s="145">
        <f t="shared" si="5"/>
        <v>0</v>
      </c>
      <c r="AZ40" s="145">
        <f t="shared" si="5"/>
        <v>0</v>
      </c>
      <c r="BA40" s="145">
        <f t="shared" si="5"/>
        <v>0</v>
      </c>
      <c r="BB40" s="145">
        <f t="shared" si="5"/>
        <v>0</v>
      </c>
      <c r="BC40" s="145">
        <f t="shared" si="5"/>
        <v>89579</v>
      </c>
      <c r="BD40" s="145">
        <f t="shared" si="5"/>
        <v>0</v>
      </c>
      <c r="BE40" s="145">
        <f t="shared" si="5"/>
        <v>0</v>
      </c>
      <c r="BF40" s="145">
        <f t="shared" si="5"/>
        <v>0</v>
      </c>
      <c r="BG40" s="146">
        <f t="shared" si="3"/>
        <v>89579</v>
      </c>
      <c r="BH40" s="145" t="b">
        <f t="shared" si="4"/>
        <v>1</v>
      </c>
    </row>
    <row r="41" spans="1:60" ht="52" x14ac:dyDescent="0.3">
      <c r="A41" s="138">
        <v>39</v>
      </c>
      <c r="B41" s="147" t="s">
        <v>171</v>
      </c>
      <c r="C41" s="147" t="s">
        <v>205</v>
      </c>
      <c r="D41" s="148" t="s">
        <v>649</v>
      </c>
      <c r="E41" s="148" t="s">
        <v>650</v>
      </c>
      <c r="F41" s="139" t="s">
        <v>654</v>
      </c>
      <c r="G41" s="147" t="s">
        <v>183</v>
      </c>
      <c r="H41" s="139" t="s">
        <v>655</v>
      </c>
      <c r="I41" s="139" t="s">
        <v>542</v>
      </c>
      <c r="J41" s="147" t="s">
        <v>184</v>
      </c>
      <c r="K41" s="147" t="s">
        <v>185</v>
      </c>
      <c r="L41" s="141" t="s">
        <v>458</v>
      </c>
      <c r="M41" s="142" t="s">
        <v>186</v>
      </c>
      <c r="N41" s="142" t="s">
        <v>457</v>
      </c>
      <c r="O41" s="149">
        <v>5152</v>
      </c>
      <c r="P41" s="142" t="s">
        <v>188</v>
      </c>
      <c r="Q41" s="142" t="s">
        <v>97</v>
      </c>
      <c r="R41" s="143"/>
      <c r="S41" s="142" t="s">
        <v>301</v>
      </c>
      <c r="T41" s="142" t="s">
        <v>99</v>
      </c>
      <c r="U41" s="142" t="s">
        <v>39</v>
      </c>
      <c r="V41" s="124"/>
      <c r="W41" s="124"/>
      <c r="X41" s="124"/>
      <c r="Y41" s="144" t="s">
        <v>104</v>
      </c>
      <c r="Z41" s="124"/>
      <c r="AA41" s="124"/>
      <c r="AB41" s="124"/>
      <c r="AC41" s="124"/>
      <c r="AD41" s="124"/>
      <c r="AE41" s="124"/>
      <c r="AF41" s="124"/>
      <c r="AG41" s="124"/>
      <c r="AH41" s="139"/>
      <c r="AI41" s="139"/>
      <c r="AJ41" s="139"/>
      <c r="AK41" s="139"/>
      <c r="AL41" s="139"/>
      <c r="AM41" s="139"/>
      <c r="AN41" s="139"/>
      <c r="AO41" s="139"/>
      <c r="AP41" s="139" t="s">
        <v>104</v>
      </c>
      <c r="AQ41" s="139"/>
      <c r="AR41" s="139"/>
      <c r="AS41" s="139"/>
      <c r="AT41" s="144">
        <f t="shared" si="1"/>
        <v>1</v>
      </c>
      <c r="AU41" s="145">
        <f t="shared" si="5"/>
        <v>0</v>
      </c>
      <c r="AV41" s="145">
        <f t="shared" si="5"/>
        <v>0</v>
      </c>
      <c r="AW41" s="145">
        <f t="shared" si="5"/>
        <v>0</v>
      </c>
      <c r="AX41" s="145">
        <f t="shared" si="5"/>
        <v>0</v>
      </c>
      <c r="AY41" s="145">
        <f t="shared" si="5"/>
        <v>0</v>
      </c>
      <c r="AZ41" s="145">
        <f t="shared" si="5"/>
        <v>0</v>
      </c>
      <c r="BA41" s="145">
        <f t="shared" si="5"/>
        <v>0</v>
      </c>
      <c r="BB41" s="145">
        <f t="shared" si="5"/>
        <v>0</v>
      </c>
      <c r="BC41" s="145">
        <f t="shared" si="5"/>
        <v>5152</v>
      </c>
      <c r="BD41" s="145">
        <f t="shared" si="5"/>
        <v>0</v>
      </c>
      <c r="BE41" s="145">
        <f t="shared" si="5"/>
        <v>0</v>
      </c>
      <c r="BF41" s="145">
        <f t="shared" si="5"/>
        <v>0</v>
      </c>
      <c r="BG41" s="146">
        <f t="shared" si="3"/>
        <v>5152</v>
      </c>
      <c r="BH41" s="145" t="b">
        <f t="shared" si="4"/>
        <v>1</v>
      </c>
    </row>
    <row r="42" spans="1:60" ht="52" x14ac:dyDescent="0.3">
      <c r="A42" s="138">
        <v>40</v>
      </c>
      <c r="B42" s="147" t="s">
        <v>171</v>
      </c>
      <c r="C42" s="147" t="s">
        <v>205</v>
      </c>
      <c r="D42" s="148" t="s">
        <v>649</v>
      </c>
      <c r="E42" s="148" t="s">
        <v>650</v>
      </c>
      <c r="F42" s="139" t="s">
        <v>654</v>
      </c>
      <c r="G42" s="147" t="s">
        <v>183</v>
      </c>
      <c r="H42" s="139" t="s">
        <v>655</v>
      </c>
      <c r="I42" s="139" t="s">
        <v>542</v>
      </c>
      <c r="J42" s="147" t="s">
        <v>184</v>
      </c>
      <c r="K42" s="150" t="s">
        <v>185</v>
      </c>
      <c r="L42" s="141" t="s">
        <v>459</v>
      </c>
      <c r="M42" s="142" t="s">
        <v>186</v>
      </c>
      <c r="N42" s="142" t="s">
        <v>528</v>
      </c>
      <c r="O42" s="149">
        <v>59179.679999999993</v>
      </c>
      <c r="P42" s="142" t="s">
        <v>188</v>
      </c>
      <c r="Q42" s="142" t="s">
        <v>97</v>
      </c>
      <c r="R42" s="143"/>
      <c r="S42" s="142" t="s">
        <v>98</v>
      </c>
      <c r="T42" s="142" t="s">
        <v>99</v>
      </c>
      <c r="U42" s="142" t="s">
        <v>37</v>
      </c>
      <c r="V42" s="124"/>
      <c r="W42" s="144" t="s">
        <v>104</v>
      </c>
      <c r="X42" s="124"/>
      <c r="Y42" s="124"/>
      <c r="Z42" s="124"/>
      <c r="AA42" s="124"/>
      <c r="AB42" s="124"/>
      <c r="AC42" s="124"/>
      <c r="AD42" s="124"/>
      <c r="AE42" s="124"/>
      <c r="AF42" s="124"/>
      <c r="AG42" s="124"/>
      <c r="AH42" s="139"/>
      <c r="AI42" s="139"/>
      <c r="AJ42" s="139"/>
      <c r="AK42" s="139"/>
      <c r="AL42" s="139"/>
      <c r="AM42" s="139"/>
      <c r="AN42" s="139" t="s">
        <v>104</v>
      </c>
      <c r="AO42" s="139"/>
      <c r="AP42" s="139"/>
      <c r="AQ42" s="139"/>
      <c r="AR42" s="139"/>
      <c r="AS42" s="139"/>
      <c r="AT42" s="144">
        <f t="shared" si="1"/>
        <v>1</v>
      </c>
      <c r="AU42" s="145">
        <f t="shared" si="5"/>
        <v>0</v>
      </c>
      <c r="AV42" s="145">
        <f t="shared" si="5"/>
        <v>0</v>
      </c>
      <c r="AW42" s="145">
        <f t="shared" si="5"/>
        <v>0</v>
      </c>
      <c r="AX42" s="145">
        <f t="shared" si="5"/>
        <v>0</v>
      </c>
      <c r="AY42" s="145">
        <f t="shared" si="5"/>
        <v>0</v>
      </c>
      <c r="AZ42" s="145">
        <f t="shared" si="5"/>
        <v>0</v>
      </c>
      <c r="BA42" s="145">
        <f t="shared" si="5"/>
        <v>59179.679999999993</v>
      </c>
      <c r="BB42" s="145">
        <f t="shared" si="5"/>
        <v>0</v>
      </c>
      <c r="BC42" s="145">
        <f t="shared" si="5"/>
        <v>0</v>
      </c>
      <c r="BD42" s="145">
        <f t="shared" si="5"/>
        <v>0</v>
      </c>
      <c r="BE42" s="145">
        <f t="shared" si="5"/>
        <v>0</v>
      </c>
      <c r="BF42" s="145">
        <f t="shared" si="5"/>
        <v>0</v>
      </c>
      <c r="BG42" s="146">
        <f t="shared" si="3"/>
        <v>59179.679999999993</v>
      </c>
      <c r="BH42" s="145" t="b">
        <f t="shared" si="4"/>
        <v>1</v>
      </c>
    </row>
    <row r="43" spans="1:60" ht="52" x14ac:dyDescent="0.3">
      <c r="A43" s="138">
        <v>41</v>
      </c>
      <c r="B43" s="147" t="s">
        <v>171</v>
      </c>
      <c r="C43" s="147" t="s">
        <v>205</v>
      </c>
      <c r="D43" s="148" t="s">
        <v>649</v>
      </c>
      <c r="E43" s="148" t="s">
        <v>650</v>
      </c>
      <c r="F43" s="139" t="s">
        <v>654</v>
      </c>
      <c r="G43" s="147" t="s">
        <v>183</v>
      </c>
      <c r="H43" s="139" t="s">
        <v>655</v>
      </c>
      <c r="I43" s="139" t="s">
        <v>542</v>
      </c>
      <c r="J43" s="147" t="s">
        <v>184</v>
      </c>
      <c r="K43" s="147" t="s">
        <v>185</v>
      </c>
      <c r="L43" s="141" t="s">
        <v>460</v>
      </c>
      <c r="M43" s="142" t="s">
        <v>186</v>
      </c>
      <c r="N43" s="142" t="s">
        <v>528</v>
      </c>
      <c r="O43" s="149">
        <v>82104.960000000006</v>
      </c>
      <c r="P43" s="142" t="s">
        <v>188</v>
      </c>
      <c r="Q43" s="142" t="s">
        <v>97</v>
      </c>
      <c r="R43" s="143"/>
      <c r="S43" s="142" t="s">
        <v>224</v>
      </c>
      <c r="T43" s="142" t="s">
        <v>99</v>
      </c>
      <c r="U43" s="142" t="s">
        <v>39</v>
      </c>
      <c r="V43" s="124"/>
      <c r="W43" s="124"/>
      <c r="X43" s="124"/>
      <c r="Y43" s="144" t="s">
        <v>104</v>
      </c>
      <c r="Z43" s="124"/>
      <c r="AA43" s="124"/>
      <c r="AB43" s="124"/>
      <c r="AC43" s="124"/>
      <c r="AD43" s="124"/>
      <c r="AE43" s="124"/>
      <c r="AF43" s="124"/>
      <c r="AG43" s="124"/>
      <c r="AH43" s="139"/>
      <c r="AI43" s="139"/>
      <c r="AJ43" s="139"/>
      <c r="AK43" s="139"/>
      <c r="AL43" s="139"/>
      <c r="AM43" s="139"/>
      <c r="AN43" s="139" t="s">
        <v>104</v>
      </c>
      <c r="AO43" s="139"/>
      <c r="AP43" s="139"/>
      <c r="AQ43" s="139"/>
      <c r="AR43" s="139"/>
      <c r="AS43" s="139"/>
      <c r="AT43" s="144">
        <f t="shared" si="1"/>
        <v>1</v>
      </c>
      <c r="AU43" s="145">
        <f t="shared" si="5"/>
        <v>0</v>
      </c>
      <c r="AV43" s="145">
        <f t="shared" si="5"/>
        <v>0</v>
      </c>
      <c r="AW43" s="145">
        <f t="shared" si="5"/>
        <v>0</v>
      </c>
      <c r="AX43" s="145">
        <f t="shared" si="5"/>
        <v>0</v>
      </c>
      <c r="AY43" s="145">
        <f t="shared" si="5"/>
        <v>0</v>
      </c>
      <c r="AZ43" s="145">
        <f t="shared" si="5"/>
        <v>0</v>
      </c>
      <c r="BA43" s="145">
        <f t="shared" si="5"/>
        <v>82104.960000000006</v>
      </c>
      <c r="BB43" s="145">
        <f t="shared" si="5"/>
        <v>0</v>
      </c>
      <c r="BC43" s="145">
        <f t="shared" si="5"/>
        <v>0</v>
      </c>
      <c r="BD43" s="145">
        <f t="shared" si="5"/>
        <v>0</v>
      </c>
      <c r="BE43" s="145">
        <f t="shared" si="5"/>
        <v>0</v>
      </c>
      <c r="BF43" s="145">
        <f t="shared" si="5"/>
        <v>0</v>
      </c>
      <c r="BG43" s="146">
        <f t="shared" si="3"/>
        <v>82104.960000000006</v>
      </c>
      <c r="BH43" s="145" t="b">
        <f t="shared" si="4"/>
        <v>1</v>
      </c>
    </row>
    <row r="44" spans="1:60" ht="52" x14ac:dyDescent="0.3">
      <c r="A44" s="138">
        <v>42</v>
      </c>
      <c r="B44" s="147" t="s">
        <v>171</v>
      </c>
      <c r="C44" s="147" t="s">
        <v>176</v>
      </c>
      <c r="D44" s="148" t="s">
        <v>649</v>
      </c>
      <c r="E44" s="148" t="s">
        <v>650</v>
      </c>
      <c r="F44" s="139" t="s">
        <v>654</v>
      </c>
      <c r="G44" s="147" t="s">
        <v>191</v>
      </c>
      <c r="H44" s="139" t="s">
        <v>657</v>
      </c>
      <c r="I44" s="139" t="s">
        <v>520</v>
      </c>
      <c r="J44" s="147" t="s">
        <v>192</v>
      </c>
      <c r="K44" s="147" t="s">
        <v>217</v>
      </c>
      <c r="L44" s="141" t="s">
        <v>461</v>
      </c>
      <c r="M44" s="142" t="s">
        <v>186</v>
      </c>
      <c r="N44" s="142" t="s">
        <v>462</v>
      </c>
      <c r="O44" s="149">
        <v>65000</v>
      </c>
      <c r="P44" s="142" t="s">
        <v>188</v>
      </c>
      <c r="Q44" s="142" t="s">
        <v>118</v>
      </c>
      <c r="R44" s="143"/>
      <c r="S44" s="142"/>
      <c r="T44" s="142"/>
      <c r="U44" s="142"/>
      <c r="V44" s="144" t="s">
        <v>104</v>
      </c>
      <c r="W44" s="144"/>
      <c r="X44" s="144"/>
      <c r="Y44" s="144"/>
      <c r="Z44" s="144"/>
      <c r="AA44" s="144"/>
      <c r="AB44" s="144"/>
      <c r="AC44" s="144"/>
      <c r="AD44" s="144"/>
      <c r="AE44" s="144"/>
      <c r="AF44" s="144"/>
      <c r="AG44" s="144"/>
      <c r="AH44" s="139" t="s">
        <v>104</v>
      </c>
      <c r="AI44" s="139" t="s">
        <v>104</v>
      </c>
      <c r="AJ44" s="139" t="s">
        <v>104</v>
      </c>
      <c r="AK44" s="139" t="s">
        <v>104</v>
      </c>
      <c r="AL44" s="139" t="s">
        <v>104</v>
      </c>
      <c r="AM44" s="139" t="s">
        <v>104</v>
      </c>
      <c r="AN44" s="139" t="s">
        <v>104</v>
      </c>
      <c r="AO44" s="139" t="s">
        <v>104</v>
      </c>
      <c r="AP44" s="139" t="s">
        <v>104</v>
      </c>
      <c r="AQ44" s="139" t="s">
        <v>104</v>
      </c>
      <c r="AR44" s="139" t="s">
        <v>104</v>
      </c>
      <c r="AS44" s="139" t="s">
        <v>104</v>
      </c>
      <c r="AT44" s="144">
        <f t="shared" si="1"/>
        <v>12</v>
      </c>
      <c r="AU44" s="145">
        <f t="shared" si="5"/>
        <v>5416.666666666667</v>
      </c>
      <c r="AV44" s="145">
        <f t="shared" si="5"/>
        <v>5416.666666666667</v>
      </c>
      <c r="AW44" s="145">
        <f t="shared" si="5"/>
        <v>5416.666666666667</v>
      </c>
      <c r="AX44" s="145">
        <f t="shared" si="5"/>
        <v>5416.666666666667</v>
      </c>
      <c r="AY44" s="145">
        <f t="shared" si="5"/>
        <v>5416.666666666667</v>
      </c>
      <c r="AZ44" s="145">
        <f t="shared" si="5"/>
        <v>5416.666666666667</v>
      </c>
      <c r="BA44" s="145">
        <f t="shared" si="5"/>
        <v>5416.666666666667</v>
      </c>
      <c r="BB44" s="145">
        <f t="shared" si="5"/>
        <v>5416.666666666667</v>
      </c>
      <c r="BC44" s="145">
        <f t="shared" si="5"/>
        <v>5416.666666666667</v>
      </c>
      <c r="BD44" s="145">
        <f t="shared" si="5"/>
        <v>5416.666666666667</v>
      </c>
      <c r="BE44" s="145">
        <f t="shared" si="5"/>
        <v>5416.666666666667</v>
      </c>
      <c r="BF44" s="145">
        <f t="shared" si="5"/>
        <v>5416.666666666667</v>
      </c>
      <c r="BG44" s="146">
        <f t="shared" si="3"/>
        <v>64999.999999999993</v>
      </c>
      <c r="BH44" s="145" t="b">
        <f t="shared" si="4"/>
        <v>1</v>
      </c>
    </row>
    <row r="45" spans="1:60" ht="52" x14ac:dyDescent="0.3">
      <c r="A45" s="138">
        <v>43</v>
      </c>
      <c r="B45" s="147" t="s">
        <v>171</v>
      </c>
      <c r="C45" s="147" t="s">
        <v>176</v>
      </c>
      <c r="D45" s="148" t="s">
        <v>649</v>
      </c>
      <c r="E45" s="148" t="s">
        <v>650</v>
      </c>
      <c r="F45" s="139" t="s">
        <v>654</v>
      </c>
      <c r="G45" s="147" t="s">
        <v>191</v>
      </c>
      <c r="H45" s="139" t="s">
        <v>657</v>
      </c>
      <c r="I45" s="139" t="s">
        <v>520</v>
      </c>
      <c r="J45" s="147" t="s">
        <v>192</v>
      </c>
      <c r="K45" s="147" t="s">
        <v>217</v>
      </c>
      <c r="L45" s="141" t="s">
        <v>463</v>
      </c>
      <c r="M45" s="142" t="s">
        <v>186</v>
      </c>
      <c r="N45" s="142" t="s">
        <v>464</v>
      </c>
      <c r="O45" s="149">
        <v>6600</v>
      </c>
      <c r="P45" s="142" t="s">
        <v>188</v>
      </c>
      <c r="Q45" s="142" t="s">
        <v>97</v>
      </c>
      <c r="R45" s="143"/>
      <c r="S45" s="142" t="s">
        <v>301</v>
      </c>
      <c r="T45" s="142" t="s">
        <v>105</v>
      </c>
      <c r="U45" s="142" t="s">
        <v>34</v>
      </c>
      <c r="V45" s="142" t="s">
        <v>104</v>
      </c>
      <c r="W45" s="124"/>
      <c r="X45" s="124"/>
      <c r="Y45" s="124"/>
      <c r="Z45" s="124"/>
      <c r="AA45" s="124"/>
      <c r="AB45" s="124"/>
      <c r="AC45" s="124"/>
      <c r="AD45" s="124"/>
      <c r="AE45" s="124"/>
      <c r="AF45" s="124"/>
      <c r="AG45" s="124"/>
      <c r="AH45" s="139"/>
      <c r="AI45" s="139" t="s">
        <v>104</v>
      </c>
      <c r="AJ45" s="139" t="s">
        <v>104</v>
      </c>
      <c r="AK45" s="139" t="s">
        <v>104</v>
      </c>
      <c r="AL45" s="139" t="s">
        <v>104</v>
      </c>
      <c r="AM45" s="139" t="s">
        <v>104</v>
      </c>
      <c r="AN45" s="139" t="s">
        <v>104</v>
      </c>
      <c r="AO45" s="139" t="s">
        <v>104</v>
      </c>
      <c r="AP45" s="139" t="s">
        <v>104</v>
      </c>
      <c r="AQ45" s="139" t="s">
        <v>104</v>
      </c>
      <c r="AR45" s="139" t="s">
        <v>104</v>
      </c>
      <c r="AS45" s="139" t="s">
        <v>104</v>
      </c>
      <c r="AT45" s="144">
        <f t="shared" si="1"/>
        <v>11</v>
      </c>
      <c r="AU45" s="145">
        <f t="shared" si="5"/>
        <v>0</v>
      </c>
      <c r="AV45" s="145">
        <f t="shared" si="5"/>
        <v>600</v>
      </c>
      <c r="AW45" s="145">
        <f t="shared" si="5"/>
        <v>600</v>
      </c>
      <c r="AX45" s="145">
        <f t="shared" si="5"/>
        <v>600</v>
      </c>
      <c r="AY45" s="145">
        <f t="shared" si="5"/>
        <v>600</v>
      </c>
      <c r="AZ45" s="145">
        <f t="shared" si="5"/>
        <v>600</v>
      </c>
      <c r="BA45" s="145">
        <f t="shared" si="5"/>
        <v>600</v>
      </c>
      <c r="BB45" s="145">
        <f t="shared" si="5"/>
        <v>600</v>
      </c>
      <c r="BC45" s="145">
        <f t="shared" si="5"/>
        <v>600</v>
      </c>
      <c r="BD45" s="145">
        <f t="shared" si="5"/>
        <v>600</v>
      </c>
      <c r="BE45" s="145">
        <f t="shared" si="5"/>
        <v>600</v>
      </c>
      <c r="BF45" s="145">
        <f t="shared" si="5"/>
        <v>600</v>
      </c>
      <c r="BG45" s="146">
        <f t="shared" si="3"/>
        <v>6600</v>
      </c>
      <c r="BH45" s="145" t="b">
        <f t="shared" si="4"/>
        <v>1</v>
      </c>
    </row>
    <row r="46" spans="1:60" ht="52" x14ac:dyDescent="0.3">
      <c r="A46" s="138">
        <v>44</v>
      </c>
      <c r="B46" s="147" t="s">
        <v>171</v>
      </c>
      <c r="C46" s="147" t="s">
        <v>176</v>
      </c>
      <c r="D46" s="148" t="s">
        <v>649</v>
      </c>
      <c r="E46" s="148" t="s">
        <v>650</v>
      </c>
      <c r="F46" s="139" t="s">
        <v>654</v>
      </c>
      <c r="G46" s="147" t="s">
        <v>191</v>
      </c>
      <c r="H46" s="139" t="s">
        <v>657</v>
      </c>
      <c r="I46" s="139" t="s">
        <v>520</v>
      </c>
      <c r="J46" s="147" t="s">
        <v>192</v>
      </c>
      <c r="K46" s="147" t="s">
        <v>217</v>
      </c>
      <c r="L46" s="141" t="s">
        <v>465</v>
      </c>
      <c r="M46" s="142" t="s">
        <v>186</v>
      </c>
      <c r="N46" s="142" t="s">
        <v>464</v>
      </c>
      <c r="O46" s="149">
        <v>2400</v>
      </c>
      <c r="P46" s="142" t="s">
        <v>188</v>
      </c>
      <c r="Q46" s="142" t="s">
        <v>118</v>
      </c>
      <c r="R46" s="143"/>
      <c r="S46" s="142"/>
      <c r="T46" s="142"/>
      <c r="U46" s="142"/>
      <c r="V46" s="144" t="s">
        <v>104</v>
      </c>
      <c r="W46" s="144"/>
      <c r="X46" s="144"/>
      <c r="Y46" s="144"/>
      <c r="Z46" s="144"/>
      <c r="AA46" s="144"/>
      <c r="AB46" s="144"/>
      <c r="AC46" s="144"/>
      <c r="AD46" s="144"/>
      <c r="AE46" s="144"/>
      <c r="AF46" s="144"/>
      <c r="AG46" s="144"/>
      <c r="AH46" s="139" t="s">
        <v>104</v>
      </c>
      <c r="AI46" s="139" t="s">
        <v>104</v>
      </c>
      <c r="AJ46" s="139" t="s">
        <v>104</v>
      </c>
      <c r="AK46" s="139" t="s">
        <v>104</v>
      </c>
      <c r="AL46" s="139" t="s">
        <v>104</v>
      </c>
      <c r="AM46" s="139" t="s">
        <v>104</v>
      </c>
      <c r="AN46" s="139" t="s">
        <v>104</v>
      </c>
      <c r="AO46" s="139" t="s">
        <v>104</v>
      </c>
      <c r="AP46" s="139" t="s">
        <v>104</v>
      </c>
      <c r="AQ46" s="139" t="s">
        <v>104</v>
      </c>
      <c r="AR46" s="139" t="s">
        <v>104</v>
      </c>
      <c r="AS46" s="139" t="s">
        <v>104</v>
      </c>
      <c r="AT46" s="144">
        <f t="shared" si="1"/>
        <v>12</v>
      </c>
      <c r="AU46" s="145">
        <f t="shared" si="5"/>
        <v>200</v>
      </c>
      <c r="AV46" s="145">
        <f t="shared" si="5"/>
        <v>200</v>
      </c>
      <c r="AW46" s="145">
        <f t="shared" si="5"/>
        <v>200</v>
      </c>
      <c r="AX46" s="145">
        <f t="shared" si="5"/>
        <v>200</v>
      </c>
      <c r="AY46" s="145">
        <f t="shared" si="5"/>
        <v>200</v>
      </c>
      <c r="AZ46" s="145">
        <f t="shared" si="5"/>
        <v>200</v>
      </c>
      <c r="BA46" s="145">
        <f t="shared" si="5"/>
        <v>200</v>
      </c>
      <c r="BB46" s="145">
        <f t="shared" si="5"/>
        <v>200</v>
      </c>
      <c r="BC46" s="145">
        <f t="shared" si="5"/>
        <v>200</v>
      </c>
      <c r="BD46" s="145">
        <f t="shared" si="5"/>
        <v>200</v>
      </c>
      <c r="BE46" s="145">
        <f t="shared" si="5"/>
        <v>200</v>
      </c>
      <c r="BF46" s="145">
        <f t="shared" si="5"/>
        <v>200</v>
      </c>
      <c r="BG46" s="146">
        <f t="shared" si="3"/>
        <v>2400</v>
      </c>
      <c r="BH46" s="145" t="b">
        <f t="shared" si="4"/>
        <v>1</v>
      </c>
    </row>
    <row r="47" spans="1:60" ht="52" x14ac:dyDescent="0.3">
      <c r="A47" s="138">
        <v>45</v>
      </c>
      <c r="B47" s="147" t="s">
        <v>171</v>
      </c>
      <c r="C47" s="147" t="s">
        <v>176</v>
      </c>
      <c r="D47" s="148" t="s">
        <v>649</v>
      </c>
      <c r="E47" s="148" t="s">
        <v>650</v>
      </c>
      <c r="F47" s="139" t="s">
        <v>654</v>
      </c>
      <c r="G47" s="147" t="s">
        <v>191</v>
      </c>
      <c r="H47" s="139" t="s">
        <v>657</v>
      </c>
      <c r="I47" s="139" t="s">
        <v>520</v>
      </c>
      <c r="J47" s="147" t="s">
        <v>192</v>
      </c>
      <c r="K47" s="150" t="s">
        <v>217</v>
      </c>
      <c r="L47" s="141" t="s">
        <v>466</v>
      </c>
      <c r="M47" s="142" t="s">
        <v>186</v>
      </c>
      <c r="N47" s="142" t="s">
        <v>464</v>
      </c>
      <c r="O47" s="149">
        <v>4200</v>
      </c>
      <c r="P47" s="142" t="s">
        <v>188</v>
      </c>
      <c r="Q47" s="142" t="s">
        <v>118</v>
      </c>
      <c r="R47" s="143"/>
      <c r="S47" s="142"/>
      <c r="T47" s="142"/>
      <c r="U47" s="142"/>
      <c r="V47" s="144" t="s">
        <v>104</v>
      </c>
      <c r="W47" s="144"/>
      <c r="X47" s="144"/>
      <c r="Y47" s="144"/>
      <c r="Z47" s="144"/>
      <c r="AA47" s="144"/>
      <c r="AB47" s="144"/>
      <c r="AC47" s="144"/>
      <c r="AD47" s="144"/>
      <c r="AE47" s="144"/>
      <c r="AF47" s="144"/>
      <c r="AG47" s="144"/>
      <c r="AH47" s="139" t="s">
        <v>104</v>
      </c>
      <c r="AI47" s="139" t="s">
        <v>104</v>
      </c>
      <c r="AJ47" s="139" t="s">
        <v>104</v>
      </c>
      <c r="AK47" s="139" t="s">
        <v>104</v>
      </c>
      <c r="AL47" s="139" t="s">
        <v>104</v>
      </c>
      <c r="AM47" s="139" t="s">
        <v>104</v>
      </c>
      <c r="AN47" s="139" t="s">
        <v>104</v>
      </c>
      <c r="AO47" s="139" t="s">
        <v>104</v>
      </c>
      <c r="AP47" s="139" t="s">
        <v>104</v>
      </c>
      <c r="AQ47" s="139" t="s">
        <v>104</v>
      </c>
      <c r="AR47" s="139" t="s">
        <v>104</v>
      </c>
      <c r="AS47" s="139" t="s">
        <v>104</v>
      </c>
      <c r="AT47" s="144">
        <f t="shared" si="1"/>
        <v>12</v>
      </c>
      <c r="AU47" s="145">
        <f t="shared" si="5"/>
        <v>350</v>
      </c>
      <c r="AV47" s="145">
        <f t="shared" si="5"/>
        <v>350</v>
      </c>
      <c r="AW47" s="145">
        <f t="shared" si="5"/>
        <v>350</v>
      </c>
      <c r="AX47" s="145">
        <f t="shared" si="5"/>
        <v>350</v>
      </c>
      <c r="AY47" s="145">
        <f t="shared" si="5"/>
        <v>350</v>
      </c>
      <c r="AZ47" s="145">
        <f t="shared" si="5"/>
        <v>350</v>
      </c>
      <c r="BA47" s="145">
        <f t="shared" si="5"/>
        <v>350</v>
      </c>
      <c r="BB47" s="145">
        <f t="shared" si="5"/>
        <v>350</v>
      </c>
      <c r="BC47" s="145">
        <f t="shared" si="5"/>
        <v>350</v>
      </c>
      <c r="BD47" s="145">
        <f t="shared" si="5"/>
        <v>350</v>
      </c>
      <c r="BE47" s="145">
        <f t="shared" si="5"/>
        <v>350</v>
      </c>
      <c r="BF47" s="145">
        <f t="shared" si="5"/>
        <v>350</v>
      </c>
      <c r="BG47" s="146">
        <f t="shared" si="3"/>
        <v>4200</v>
      </c>
      <c r="BH47" s="145" t="b">
        <f t="shared" si="4"/>
        <v>1</v>
      </c>
    </row>
    <row r="48" spans="1:60" ht="52" x14ac:dyDescent="0.3">
      <c r="A48" s="138">
        <v>46</v>
      </c>
      <c r="B48" s="147" t="s">
        <v>171</v>
      </c>
      <c r="C48" s="147" t="s">
        <v>176</v>
      </c>
      <c r="D48" s="148" t="s">
        <v>649</v>
      </c>
      <c r="E48" s="148" t="s">
        <v>650</v>
      </c>
      <c r="F48" s="139" t="s">
        <v>654</v>
      </c>
      <c r="G48" s="147" t="s">
        <v>191</v>
      </c>
      <c r="H48" s="139" t="s">
        <v>657</v>
      </c>
      <c r="I48" s="139" t="s">
        <v>520</v>
      </c>
      <c r="J48" s="147" t="s">
        <v>192</v>
      </c>
      <c r="K48" s="147" t="s">
        <v>217</v>
      </c>
      <c r="L48" s="141" t="s">
        <v>467</v>
      </c>
      <c r="M48" s="142" t="s">
        <v>186</v>
      </c>
      <c r="N48" s="142" t="s">
        <v>357</v>
      </c>
      <c r="O48" s="149">
        <v>25000</v>
      </c>
      <c r="P48" s="142" t="s">
        <v>188</v>
      </c>
      <c r="Q48" s="142" t="s">
        <v>97</v>
      </c>
      <c r="R48" s="143">
        <v>3259000019</v>
      </c>
      <c r="S48" s="142" t="s">
        <v>98</v>
      </c>
      <c r="T48" s="142" t="s">
        <v>99</v>
      </c>
      <c r="U48" s="142" t="s">
        <v>39</v>
      </c>
      <c r="V48" s="124"/>
      <c r="W48" s="124"/>
      <c r="X48" s="124"/>
      <c r="Y48" s="144" t="s">
        <v>104</v>
      </c>
      <c r="Z48" s="124"/>
      <c r="AA48" s="124"/>
      <c r="AB48" s="124"/>
      <c r="AC48" s="124"/>
      <c r="AD48" s="124"/>
      <c r="AE48" s="124"/>
      <c r="AF48" s="124"/>
      <c r="AG48" s="124"/>
      <c r="AH48" s="139"/>
      <c r="AI48" s="139"/>
      <c r="AJ48" s="139"/>
      <c r="AK48" s="139"/>
      <c r="AL48" s="139"/>
      <c r="AM48" s="139"/>
      <c r="AN48" s="139"/>
      <c r="AO48" s="139"/>
      <c r="AP48" s="139" t="s">
        <v>104</v>
      </c>
      <c r="AQ48" s="139"/>
      <c r="AR48" s="139"/>
      <c r="AS48" s="139"/>
      <c r="AT48" s="144">
        <f t="shared" si="1"/>
        <v>1</v>
      </c>
      <c r="AU48" s="145">
        <f t="shared" si="5"/>
        <v>0</v>
      </c>
      <c r="AV48" s="145">
        <f t="shared" si="5"/>
        <v>0</v>
      </c>
      <c r="AW48" s="145">
        <f t="shared" si="5"/>
        <v>0</v>
      </c>
      <c r="AX48" s="145">
        <f t="shared" si="5"/>
        <v>0</v>
      </c>
      <c r="AY48" s="145">
        <f t="shared" si="5"/>
        <v>0</v>
      </c>
      <c r="AZ48" s="145">
        <f t="shared" si="5"/>
        <v>0</v>
      </c>
      <c r="BA48" s="145">
        <f t="shared" si="5"/>
        <v>0</v>
      </c>
      <c r="BB48" s="145">
        <f t="shared" si="5"/>
        <v>0</v>
      </c>
      <c r="BC48" s="145">
        <f t="shared" si="5"/>
        <v>25000</v>
      </c>
      <c r="BD48" s="145">
        <f t="shared" si="5"/>
        <v>0</v>
      </c>
      <c r="BE48" s="145">
        <f t="shared" si="5"/>
        <v>0</v>
      </c>
      <c r="BF48" s="145">
        <f t="shared" si="5"/>
        <v>0</v>
      </c>
      <c r="BG48" s="146">
        <f t="shared" si="3"/>
        <v>25000</v>
      </c>
      <c r="BH48" s="145" t="b">
        <f t="shared" si="4"/>
        <v>1</v>
      </c>
    </row>
    <row r="49" spans="1:60" ht="52" x14ac:dyDescent="0.3">
      <c r="A49" s="138">
        <v>47</v>
      </c>
      <c r="B49" s="147" t="s">
        <v>171</v>
      </c>
      <c r="C49" s="147" t="s">
        <v>176</v>
      </c>
      <c r="D49" s="148" t="s">
        <v>649</v>
      </c>
      <c r="E49" s="148" t="s">
        <v>650</v>
      </c>
      <c r="F49" s="139" t="s">
        <v>654</v>
      </c>
      <c r="G49" s="147" t="s">
        <v>191</v>
      </c>
      <c r="H49" s="139" t="s">
        <v>657</v>
      </c>
      <c r="I49" s="139" t="s">
        <v>520</v>
      </c>
      <c r="J49" s="147" t="s">
        <v>192</v>
      </c>
      <c r="K49" s="147" t="s">
        <v>217</v>
      </c>
      <c r="L49" s="141" t="s">
        <v>468</v>
      </c>
      <c r="M49" s="142" t="s">
        <v>186</v>
      </c>
      <c r="N49" s="142" t="s">
        <v>469</v>
      </c>
      <c r="O49" s="149">
        <v>6600</v>
      </c>
      <c r="P49" s="142" t="s">
        <v>188</v>
      </c>
      <c r="Q49" s="142" t="s">
        <v>97</v>
      </c>
      <c r="R49" s="143">
        <v>612910013</v>
      </c>
      <c r="S49" s="142" t="s">
        <v>301</v>
      </c>
      <c r="T49" s="142" t="s">
        <v>105</v>
      </c>
      <c r="U49" s="142" t="s">
        <v>34</v>
      </c>
      <c r="V49" s="142" t="s">
        <v>104</v>
      </c>
      <c r="W49" s="124"/>
      <c r="X49" s="124"/>
      <c r="Y49" s="124"/>
      <c r="Z49" s="124"/>
      <c r="AA49" s="124"/>
      <c r="AB49" s="124"/>
      <c r="AC49" s="124"/>
      <c r="AD49" s="124"/>
      <c r="AE49" s="124"/>
      <c r="AF49" s="124"/>
      <c r="AG49" s="124"/>
      <c r="AH49" s="139"/>
      <c r="AI49" s="139" t="s">
        <v>104</v>
      </c>
      <c r="AJ49" s="139" t="s">
        <v>104</v>
      </c>
      <c r="AK49" s="139" t="s">
        <v>104</v>
      </c>
      <c r="AL49" s="139" t="s">
        <v>104</v>
      </c>
      <c r="AM49" s="139" t="s">
        <v>104</v>
      </c>
      <c r="AN49" s="139" t="s">
        <v>104</v>
      </c>
      <c r="AO49" s="139" t="s">
        <v>104</v>
      </c>
      <c r="AP49" s="139" t="s">
        <v>104</v>
      </c>
      <c r="AQ49" s="139" t="s">
        <v>104</v>
      </c>
      <c r="AR49" s="139" t="s">
        <v>104</v>
      </c>
      <c r="AS49" s="139" t="s">
        <v>104</v>
      </c>
      <c r="AT49" s="144">
        <f t="shared" si="1"/>
        <v>11</v>
      </c>
      <c r="AU49" s="145">
        <f t="shared" si="5"/>
        <v>0</v>
      </c>
      <c r="AV49" s="145">
        <f t="shared" si="5"/>
        <v>600</v>
      </c>
      <c r="AW49" s="145">
        <f t="shared" si="5"/>
        <v>600</v>
      </c>
      <c r="AX49" s="145">
        <f t="shared" si="5"/>
        <v>600</v>
      </c>
      <c r="AY49" s="145">
        <f t="shared" si="5"/>
        <v>600</v>
      </c>
      <c r="AZ49" s="145">
        <f t="shared" si="5"/>
        <v>600</v>
      </c>
      <c r="BA49" s="145">
        <f t="shared" si="5"/>
        <v>600</v>
      </c>
      <c r="BB49" s="145">
        <f t="shared" si="5"/>
        <v>600</v>
      </c>
      <c r="BC49" s="145">
        <f t="shared" si="5"/>
        <v>600</v>
      </c>
      <c r="BD49" s="145">
        <f t="shared" si="5"/>
        <v>600</v>
      </c>
      <c r="BE49" s="145">
        <f t="shared" si="5"/>
        <v>600</v>
      </c>
      <c r="BF49" s="145">
        <f t="shared" si="5"/>
        <v>600</v>
      </c>
      <c r="BG49" s="146">
        <f t="shared" si="3"/>
        <v>6600</v>
      </c>
      <c r="BH49" s="145" t="b">
        <f t="shared" si="4"/>
        <v>1</v>
      </c>
    </row>
    <row r="50" spans="1:60" ht="52" x14ac:dyDescent="0.3">
      <c r="A50" s="138">
        <v>48</v>
      </c>
      <c r="B50" s="147" t="s">
        <v>171</v>
      </c>
      <c r="C50" s="147" t="s">
        <v>176</v>
      </c>
      <c r="D50" s="148" t="s">
        <v>649</v>
      </c>
      <c r="E50" s="148" t="s">
        <v>650</v>
      </c>
      <c r="F50" s="139" t="s">
        <v>654</v>
      </c>
      <c r="G50" s="147" t="s">
        <v>191</v>
      </c>
      <c r="H50" s="139" t="s">
        <v>657</v>
      </c>
      <c r="I50" s="139" t="s">
        <v>520</v>
      </c>
      <c r="J50" s="147" t="s">
        <v>192</v>
      </c>
      <c r="K50" s="150" t="s">
        <v>217</v>
      </c>
      <c r="L50" s="141" t="s">
        <v>470</v>
      </c>
      <c r="M50" s="142" t="s">
        <v>186</v>
      </c>
      <c r="N50" s="142" t="s">
        <v>471</v>
      </c>
      <c r="O50" s="149">
        <v>66964.281428571427</v>
      </c>
      <c r="P50" s="142" t="s">
        <v>188</v>
      </c>
      <c r="Q50" s="142" t="s">
        <v>97</v>
      </c>
      <c r="R50" s="143">
        <v>38912013307</v>
      </c>
      <c r="S50" s="142" t="s">
        <v>98</v>
      </c>
      <c r="T50" s="142" t="s">
        <v>99</v>
      </c>
      <c r="U50" s="142" t="s">
        <v>38</v>
      </c>
      <c r="V50" s="124"/>
      <c r="W50" s="124"/>
      <c r="X50" s="142" t="s">
        <v>104</v>
      </c>
      <c r="Y50" s="124"/>
      <c r="Z50" s="124"/>
      <c r="AA50" s="124"/>
      <c r="AB50" s="124"/>
      <c r="AC50" s="124"/>
      <c r="AD50" s="124"/>
      <c r="AE50" s="124"/>
      <c r="AF50" s="124"/>
      <c r="AG50" s="124"/>
      <c r="AH50" s="139"/>
      <c r="AI50" s="139"/>
      <c r="AJ50" s="139"/>
      <c r="AK50" s="139"/>
      <c r="AL50" s="139"/>
      <c r="AM50" s="139"/>
      <c r="AN50" s="139"/>
      <c r="AO50" s="139" t="s">
        <v>104</v>
      </c>
      <c r="AP50" s="139"/>
      <c r="AQ50" s="139"/>
      <c r="AR50" s="139"/>
      <c r="AS50" s="139"/>
      <c r="AT50" s="144">
        <f t="shared" si="1"/>
        <v>1</v>
      </c>
      <c r="AU50" s="145">
        <f t="shared" si="5"/>
        <v>0</v>
      </c>
      <c r="AV50" s="145">
        <f t="shared" si="5"/>
        <v>0</v>
      </c>
      <c r="AW50" s="145">
        <f t="shared" si="5"/>
        <v>0</v>
      </c>
      <c r="AX50" s="145">
        <f t="shared" si="5"/>
        <v>0</v>
      </c>
      <c r="AY50" s="145">
        <f t="shared" si="5"/>
        <v>0</v>
      </c>
      <c r="AZ50" s="145">
        <f t="shared" si="5"/>
        <v>0</v>
      </c>
      <c r="BA50" s="145">
        <f t="shared" si="5"/>
        <v>0</v>
      </c>
      <c r="BB50" s="145">
        <f t="shared" si="5"/>
        <v>66964.281428571427</v>
      </c>
      <c r="BC50" s="145">
        <f t="shared" si="5"/>
        <v>0</v>
      </c>
      <c r="BD50" s="145">
        <f t="shared" si="5"/>
        <v>0</v>
      </c>
      <c r="BE50" s="145">
        <f t="shared" si="5"/>
        <v>0</v>
      </c>
      <c r="BF50" s="145">
        <f t="shared" si="5"/>
        <v>0</v>
      </c>
      <c r="BG50" s="146">
        <f t="shared" si="3"/>
        <v>66964.281428571427</v>
      </c>
      <c r="BH50" s="145" t="b">
        <f t="shared" si="4"/>
        <v>1</v>
      </c>
    </row>
    <row r="51" spans="1:60" ht="52" x14ac:dyDescent="0.3">
      <c r="A51" s="138">
        <v>49</v>
      </c>
      <c r="B51" s="147" t="s">
        <v>171</v>
      </c>
      <c r="C51" s="147" t="s">
        <v>176</v>
      </c>
      <c r="D51" s="148" t="s">
        <v>649</v>
      </c>
      <c r="E51" s="148" t="s">
        <v>650</v>
      </c>
      <c r="F51" s="139" t="s">
        <v>654</v>
      </c>
      <c r="G51" s="147" t="s">
        <v>191</v>
      </c>
      <c r="H51" s="139" t="s">
        <v>657</v>
      </c>
      <c r="I51" s="139" t="s">
        <v>520</v>
      </c>
      <c r="J51" s="147" t="s">
        <v>192</v>
      </c>
      <c r="K51" s="147" t="s">
        <v>217</v>
      </c>
      <c r="L51" s="141" t="s">
        <v>474</v>
      </c>
      <c r="M51" s="142" t="s">
        <v>186</v>
      </c>
      <c r="N51" s="142" t="s">
        <v>471</v>
      </c>
      <c r="O51" s="149">
        <v>16800.143800000002</v>
      </c>
      <c r="P51" s="142" t="s">
        <v>188</v>
      </c>
      <c r="Q51" s="142" t="s">
        <v>97</v>
      </c>
      <c r="R51" s="143">
        <v>321290418</v>
      </c>
      <c r="S51" s="142" t="s">
        <v>224</v>
      </c>
      <c r="T51" s="142" t="s">
        <v>99</v>
      </c>
      <c r="U51" s="142" t="s">
        <v>36</v>
      </c>
      <c r="V51" s="144" t="s">
        <v>104</v>
      </c>
      <c r="W51" s="124"/>
      <c r="X51" s="142"/>
      <c r="Y51" s="124"/>
      <c r="Z51" s="124"/>
      <c r="AA51" s="124"/>
      <c r="AB51" s="124"/>
      <c r="AC51" s="124"/>
      <c r="AD51" s="124"/>
      <c r="AE51" s="124"/>
      <c r="AF51" s="124"/>
      <c r="AG51" s="124"/>
      <c r="AH51" s="139"/>
      <c r="AI51" s="139"/>
      <c r="AJ51" s="139"/>
      <c r="AK51" s="139" t="s">
        <v>104</v>
      </c>
      <c r="AL51" s="139"/>
      <c r="AM51" s="139"/>
      <c r="AN51" s="139"/>
      <c r="AO51" s="139"/>
      <c r="AP51" s="139"/>
      <c r="AQ51" s="139"/>
      <c r="AR51" s="139"/>
      <c r="AS51" s="139"/>
      <c r="AT51" s="144">
        <f t="shared" si="1"/>
        <v>1</v>
      </c>
      <c r="AU51" s="145">
        <f t="shared" si="5"/>
        <v>0</v>
      </c>
      <c r="AV51" s="145">
        <f t="shared" si="5"/>
        <v>0</v>
      </c>
      <c r="AW51" s="145">
        <f t="shared" si="5"/>
        <v>0</v>
      </c>
      <c r="AX51" s="145">
        <f t="shared" si="5"/>
        <v>16800.143800000002</v>
      </c>
      <c r="AY51" s="145">
        <f t="shared" si="5"/>
        <v>0</v>
      </c>
      <c r="AZ51" s="145">
        <f t="shared" si="5"/>
        <v>0</v>
      </c>
      <c r="BA51" s="145">
        <f t="shared" si="5"/>
        <v>0</v>
      </c>
      <c r="BB51" s="145">
        <f t="shared" si="5"/>
        <v>0</v>
      </c>
      <c r="BC51" s="145">
        <f t="shared" si="5"/>
        <v>0</v>
      </c>
      <c r="BD51" s="145">
        <f t="shared" si="5"/>
        <v>0</v>
      </c>
      <c r="BE51" s="145">
        <f t="shared" si="5"/>
        <v>0</v>
      </c>
      <c r="BF51" s="145">
        <f t="shared" si="5"/>
        <v>0</v>
      </c>
      <c r="BG51" s="146">
        <f t="shared" si="3"/>
        <v>16800.143800000002</v>
      </c>
      <c r="BH51" s="145" t="b">
        <f t="shared" si="4"/>
        <v>1</v>
      </c>
    </row>
    <row r="52" spans="1:60" ht="52" x14ac:dyDescent="0.3">
      <c r="A52" s="138">
        <v>50</v>
      </c>
      <c r="B52" s="147" t="s">
        <v>171</v>
      </c>
      <c r="C52" s="147" t="s">
        <v>176</v>
      </c>
      <c r="D52" s="148" t="s">
        <v>649</v>
      </c>
      <c r="E52" s="148" t="s">
        <v>650</v>
      </c>
      <c r="F52" s="139" t="s">
        <v>654</v>
      </c>
      <c r="G52" s="147" t="s">
        <v>191</v>
      </c>
      <c r="H52" s="139" t="s">
        <v>657</v>
      </c>
      <c r="I52" s="139" t="s">
        <v>520</v>
      </c>
      <c r="J52" s="147" t="s">
        <v>192</v>
      </c>
      <c r="K52" s="147" t="s">
        <v>217</v>
      </c>
      <c r="L52" s="141" t="s">
        <v>475</v>
      </c>
      <c r="M52" s="142" t="s">
        <v>186</v>
      </c>
      <c r="N52" s="142" t="s">
        <v>471</v>
      </c>
      <c r="O52" s="149">
        <v>2215</v>
      </c>
      <c r="P52" s="142" t="s">
        <v>188</v>
      </c>
      <c r="Q52" s="142" t="s">
        <v>97</v>
      </c>
      <c r="R52" s="143">
        <v>321290418</v>
      </c>
      <c r="S52" s="142" t="s">
        <v>301</v>
      </c>
      <c r="T52" s="142" t="s">
        <v>99</v>
      </c>
      <c r="U52" s="142" t="s">
        <v>36</v>
      </c>
      <c r="V52" s="144" t="s">
        <v>104</v>
      </c>
      <c r="W52" s="124"/>
      <c r="X52" s="142"/>
      <c r="Y52" s="124"/>
      <c r="Z52" s="124"/>
      <c r="AA52" s="124"/>
      <c r="AB52" s="124"/>
      <c r="AC52" s="124"/>
      <c r="AD52" s="124"/>
      <c r="AE52" s="124"/>
      <c r="AF52" s="124"/>
      <c r="AG52" s="124"/>
      <c r="AH52" s="139"/>
      <c r="AI52" s="139"/>
      <c r="AJ52" s="139"/>
      <c r="AK52" s="139" t="s">
        <v>104</v>
      </c>
      <c r="AL52" s="139"/>
      <c r="AM52" s="139"/>
      <c r="AN52" s="139"/>
      <c r="AO52" s="139"/>
      <c r="AP52" s="139"/>
      <c r="AQ52" s="139"/>
      <c r="AR52" s="139"/>
      <c r="AS52" s="139"/>
      <c r="AT52" s="144">
        <f t="shared" si="1"/>
        <v>1</v>
      </c>
      <c r="AU52" s="145">
        <f t="shared" si="5"/>
        <v>0</v>
      </c>
      <c r="AV52" s="145">
        <f t="shared" si="5"/>
        <v>0</v>
      </c>
      <c r="AW52" s="145">
        <f t="shared" si="5"/>
        <v>0</v>
      </c>
      <c r="AX52" s="145">
        <f t="shared" si="5"/>
        <v>2215</v>
      </c>
      <c r="AY52" s="145">
        <f t="shared" si="5"/>
        <v>0</v>
      </c>
      <c r="AZ52" s="145">
        <f t="shared" si="5"/>
        <v>0</v>
      </c>
      <c r="BA52" s="145">
        <f t="shared" si="5"/>
        <v>0</v>
      </c>
      <c r="BB52" s="145">
        <f t="shared" si="5"/>
        <v>0</v>
      </c>
      <c r="BC52" s="145">
        <f t="shared" si="5"/>
        <v>0</v>
      </c>
      <c r="BD52" s="145">
        <f t="shared" si="5"/>
        <v>0</v>
      </c>
      <c r="BE52" s="145">
        <f t="shared" si="5"/>
        <v>0</v>
      </c>
      <c r="BF52" s="145">
        <f t="shared" si="5"/>
        <v>0</v>
      </c>
      <c r="BG52" s="146">
        <f t="shared" si="3"/>
        <v>2215</v>
      </c>
      <c r="BH52" s="145" t="b">
        <f t="shared" si="4"/>
        <v>1</v>
      </c>
    </row>
    <row r="53" spans="1:60" ht="52" x14ac:dyDescent="0.3">
      <c r="A53" s="138">
        <v>51</v>
      </c>
      <c r="B53" s="147" t="s">
        <v>171</v>
      </c>
      <c r="C53" s="147" t="s">
        <v>176</v>
      </c>
      <c r="D53" s="148" t="s">
        <v>649</v>
      </c>
      <c r="E53" s="148" t="s">
        <v>650</v>
      </c>
      <c r="F53" s="139" t="s">
        <v>654</v>
      </c>
      <c r="G53" s="147" t="s">
        <v>191</v>
      </c>
      <c r="H53" s="139" t="s">
        <v>657</v>
      </c>
      <c r="I53" s="139" t="s">
        <v>520</v>
      </c>
      <c r="J53" s="147" t="s">
        <v>192</v>
      </c>
      <c r="K53" s="147" t="s">
        <v>217</v>
      </c>
      <c r="L53" s="141" t="s">
        <v>476</v>
      </c>
      <c r="M53" s="142" t="s">
        <v>227</v>
      </c>
      <c r="N53" s="142" t="s">
        <v>477</v>
      </c>
      <c r="O53" s="149">
        <v>1500</v>
      </c>
      <c r="P53" s="142" t="s">
        <v>188</v>
      </c>
      <c r="Q53" s="142" t="s">
        <v>118</v>
      </c>
      <c r="R53" s="143"/>
      <c r="S53" s="142"/>
      <c r="T53" s="142"/>
      <c r="U53" s="142"/>
      <c r="V53" s="144"/>
      <c r="W53" s="144" t="s">
        <v>104</v>
      </c>
      <c r="X53" s="144"/>
      <c r="Y53" s="144"/>
      <c r="Z53" s="144"/>
      <c r="AA53" s="144"/>
      <c r="AB53" s="144"/>
      <c r="AC53" s="144"/>
      <c r="AD53" s="144"/>
      <c r="AE53" s="144"/>
      <c r="AF53" s="144"/>
      <c r="AG53" s="144"/>
      <c r="AH53" s="139"/>
      <c r="AI53" s="139"/>
      <c r="AJ53" s="139"/>
      <c r="AK53" s="139" t="s">
        <v>104</v>
      </c>
      <c r="AL53" s="139"/>
      <c r="AM53" s="139"/>
      <c r="AN53" s="139"/>
      <c r="AO53" s="139"/>
      <c r="AP53" s="139"/>
      <c r="AQ53" s="139"/>
      <c r="AR53" s="139"/>
      <c r="AS53" s="139"/>
      <c r="AT53" s="144">
        <f t="shared" si="1"/>
        <v>1</v>
      </c>
      <c r="AU53" s="145">
        <f t="shared" si="5"/>
        <v>0</v>
      </c>
      <c r="AV53" s="145">
        <f t="shared" si="5"/>
        <v>0</v>
      </c>
      <c r="AW53" s="145">
        <f t="shared" si="5"/>
        <v>0</v>
      </c>
      <c r="AX53" s="145">
        <f t="shared" si="5"/>
        <v>1500</v>
      </c>
      <c r="AY53" s="145">
        <f t="shared" si="5"/>
        <v>0</v>
      </c>
      <c r="AZ53" s="145">
        <f t="shared" si="5"/>
        <v>0</v>
      </c>
      <c r="BA53" s="145">
        <f t="shared" si="5"/>
        <v>0</v>
      </c>
      <c r="BB53" s="145">
        <f t="shared" si="5"/>
        <v>0</v>
      </c>
      <c r="BC53" s="145">
        <f t="shared" si="5"/>
        <v>0</v>
      </c>
      <c r="BD53" s="145">
        <f t="shared" si="5"/>
        <v>0</v>
      </c>
      <c r="BE53" s="145">
        <f t="shared" si="5"/>
        <v>0</v>
      </c>
      <c r="BF53" s="145">
        <f t="shared" si="5"/>
        <v>0</v>
      </c>
      <c r="BG53" s="146">
        <f t="shared" si="3"/>
        <v>1500</v>
      </c>
      <c r="BH53" s="145" t="b">
        <f t="shared" si="4"/>
        <v>1</v>
      </c>
    </row>
    <row r="54" spans="1:60" ht="52" x14ac:dyDescent="0.3">
      <c r="A54" s="138">
        <v>52</v>
      </c>
      <c r="B54" s="147" t="s">
        <v>171</v>
      </c>
      <c r="C54" s="147" t="s">
        <v>176</v>
      </c>
      <c r="D54" s="148" t="s">
        <v>649</v>
      </c>
      <c r="E54" s="148" t="s">
        <v>650</v>
      </c>
      <c r="F54" s="139" t="s">
        <v>654</v>
      </c>
      <c r="G54" s="147" t="s">
        <v>191</v>
      </c>
      <c r="H54" s="139" t="s">
        <v>657</v>
      </c>
      <c r="I54" s="139" t="s">
        <v>520</v>
      </c>
      <c r="J54" s="147" t="s">
        <v>192</v>
      </c>
      <c r="K54" s="147" t="s">
        <v>217</v>
      </c>
      <c r="L54" s="141" t="s">
        <v>478</v>
      </c>
      <c r="M54" s="142" t="s">
        <v>227</v>
      </c>
      <c r="N54" s="142" t="s">
        <v>477</v>
      </c>
      <c r="O54" s="149">
        <v>40000</v>
      </c>
      <c r="P54" s="142" t="s">
        <v>188</v>
      </c>
      <c r="Q54" s="142" t="s">
        <v>118</v>
      </c>
      <c r="R54" s="143"/>
      <c r="S54" s="142"/>
      <c r="T54" s="142"/>
      <c r="U54" s="142"/>
      <c r="V54" s="144" t="s">
        <v>104</v>
      </c>
      <c r="W54" s="144"/>
      <c r="X54" s="144"/>
      <c r="Y54" s="144"/>
      <c r="Z54" s="144"/>
      <c r="AA54" s="144"/>
      <c r="AB54" s="144"/>
      <c r="AC54" s="144"/>
      <c r="AD54" s="144"/>
      <c r="AE54" s="144"/>
      <c r="AF54" s="144"/>
      <c r="AG54" s="144"/>
      <c r="AH54" s="139"/>
      <c r="AI54" s="139" t="s">
        <v>104</v>
      </c>
      <c r="AJ54" s="139"/>
      <c r="AK54" s="139"/>
      <c r="AL54" s="139"/>
      <c r="AM54" s="139"/>
      <c r="AN54" s="139"/>
      <c r="AO54" s="139"/>
      <c r="AP54" s="139"/>
      <c r="AQ54" s="139"/>
      <c r="AR54" s="139"/>
      <c r="AS54" s="139"/>
      <c r="AT54" s="144">
        <f t="shared" si="1"/>
        <v>1</v>
      </c>
      <c r="AU54" s="145">
        <f t="shared" si="5"/>
        <v>0</v>
      </c>
      <c r="AV54" s="145">
        <f t="shared" si="5"/>
        <v>40000</v>
      </c>
      <c r="AW54" s="145">
        <f t="shared" si="5"/>
        <v>0</v>
      </c>
      <c r="AX54" s="145">
        <f t="shared" si="5"/>
        <v>0</v>
      </c>
      <c r="AY54" s="145">
        <f t="shared" si="5"/>
        <v>0</v>
      </c>
      <c r="AZ54" s="145">
        <f t="shared" si="5"/>
        <v>0</v>
      </c>
      <c r="BA54" s="145">
        <f t="shared" si="5"/>
        <v>0</v>
      </c>
      <c r="BB54" s="145">
        <f t="shared" si="5"/>
        <v>0</v>
      </c>
      <c r="BC54" s="145">
        <f t="shared" si="5"/>
        <v>0</v>
      </c>
      <c r="BD54" s="145">
        <f t="shared" si="5"/>
        <v>0</v>
      </c>
      <c r="BE54" s="145">
        <f t="shared" si="5"/>
        <v>0</v>
      </c>
      <c r="BF54" s="145">
        <f t="shared" si="5"/>
        <v>0</v>
      </c>
      <c r="BG54" s="146">
        <f t="shared" si="3"/>
        <v>40000</v>
      </c>
      <c r="BH54" s="145" t="b">
        <f t="shared" si="4"/>
        <v>1</v>
      </c>
    </row>
    <row r="55" spans="1:60" ht="52" x14ac:dyDescent="0.3">
      <c r="A55" s="138">
        <v>53</v>
      </c>
      <c r="B55" s="147" t="s">
        <v>171</v>
      </c>
      <c r="C55" s="147" t="s">
        <v>176</v>
      </c>
      <c r="D55" s="148" t="s">
        <v>649</v>
      </c>
      <c r="E55" s="148" t="s">
        <v>650</v>
      </c>
      <c r="F55" s="139" t="s">
        <v>654</v>
      </c>
      <c r="G55" s="147" t="s">
        <v>191</v>
      </c>
      <c r="H55" s="139" t="s">
        <v>657</v>
      </c>
      <c r="I55" s="139" t="s">
        <v>520</v>
      </c>
      <c r="J55" s="147" t="s">
        <v>192</v>
      </c>
      <c r="K55" s="147" t="s">
        <v>479</v>
      </c>
      <c r="L55" s="141" t="s">
        <v>480</v>
      </c>
      <c r="M55" s="142" t="s">
        <v>227</v>
      </c>
      <c r="N55" s="142" t="s">
        <v>477</v>
      </c>
      <c r="O55" s="149">
        <v>10000</v>
      </c>
      <c r="P55" s="142" t="s">
        <v>188</v>
      </c>
      <c r="Q55" s="142" t="s">
        <v>118</v>
      </c>
      <c r="R55" s="143"/>
      <c r="S55" s="142"/>
      <c r="T55" s="142"/>
      <c r="U55" s="142"/>
      <c r="V55" s="144" t="s">
        <v>104</v>
      </c>
      <c r="W55" s="144"/>
      <c r="X55" s="144"/>
      <c r="Y55" s="144"/>
      <c r="Z55" s="144"/>
      <c r="AA55" s="144"/>
      <c r="AB55" s="144"/>
      <c r="AC55" s="144"/>
      <c r="AD55" s="144"/>
      <c r="AE55" s="144"/>
      <c r="AF55" s="144"/>
      <c r="AG55" s="144"/>
      <c r="AH55" s="139"/>
      <c r="AI55" s="139" t="s">
        <v>104</v>
      </c>
      <c r="AJ55" s="139"/>
      <c r="AK55" s="139"/>
      <c r="AL55" s="139"/>
      <c r="AM55" s="139"/>
      <c r="AN55" s="139"/>
      <c r="AO55" s="139"/>
      <c r="AP55" s="139"/>
      <c r="AQ55" s="139"/>
      <c r="AR55" s="139"/>
      <c r="AS55" s="139"/>
      <c r="AT55" s="144">
        <f t="shared" si="1"/>
        <v>1</v>
      </c>
      <c r="AU55" s="145">
        <f t="shared" si="5"/>
        <v>0</v>
      </c>
      <c r="AV55" s="145">
        <f t="shared" si="5"/>
        <v>10000</v>
      </c>
      <c r="AW55" s="145">
        <f t="shared" si="5"/>
        <v>0</v>
      </c>
      <c r="AX55" s="145">
        <f t="shared" si="5"/>
        <v>0</v>
      </c>
      <c r="AY55" s="145">
        <f t="shared" si="5"/>
        <v>0</v>
      </c>
      <c r="AZ55" s="145">
        <f t="shared" si="5"/>
        <v>0</v>
      </c>
      <c r="BA55" s="145">
        <f t="shared" si="5"/>
        <v>0</v>
      </c>
      <c r="BB55" s="145">
        <f t="shared" si="5"/>
        <v>0</v>
      </c>
      <c r="BC55" s="145">
        <f t="shared" si="5"/>
        <v>0</v>
      </c>
      <c r="BD55" s="145">
        <f t="shared" si="5"/>
        <v>0</v>
      </c>
      <c r="BE55" s="145">
        <f t="shared" si="5"/>
        <v>0</v>
      </c>
      <c r="BF55" s="145">
        <f t="shared" si="5"/>
        <v>0</v>
      </c>
      <c r="BG55" s="146">
        <f t="shared" si="3"/>
        <v>10000</v>
      </c>
      <c r="BH55" s="145" t="b">
        <f t="shared" si="4"/>
        <v>1</v>
      </c>
    </row>
    <row r="56" spans="1:60" ht="52" x14ac:dyDescent="0.3">
      <c r="A56" s="138">
        <v>54</v>
      </c>
      <c r="B56" s="147" t="s">
        <v>171</v>
      </c>
      <c r="C56" s="147" t="s">
        <v>176</v>
      </c>
      <c r="D56" s="148" t="s">
        <v>649</v>
      </c>
      <c r="E56" s="148" t="s">
        <v>650</v>
      </c>
      <c r="F56" s="139" t="s">
        <v>654</v>
      </c>
      <c r="G56" s="147" t="s">
        <v>191</v>
      </c>
      <c r="H56" s="139" t="s">
        <v>657</v>
      </c>
      <c r="I56" s="139" t="s">
        <v>520</v>
      </c>
      <c r="J56" s="147" t="s">
        <v>192</v>
      </c>
      <c r="K56" s="147" t="s">
        <v>217</v>
      </c>
      <c r="L56" s="141" t="s">
        <v>481</v>
      </c>
      <c r="M56" s="142" t="s">
        <v>227</v>
      </c>
      <c r="N56" s="142" t="s">
        <v>477</v>
      </c>
      <c r="O56" s="149">
        <v>40000</v>
      </c>
      <c r="P56" s="142" t="s">
        <v>188</v>
      </c>
      <c r="Q56" s="142" t="s">
        <v>118</v>
      </c>
      <c r="R56" s="143"/>
      <c r="S56" s="142"/>
      <c r="T56" s="142"/>
      <c r="U56" s="142"/>
      <c r="V56" s="144" t="s">
        <v>104</v>
      </c>
      <c r="W56" s="144"/>
      <c r="X56" s="144"/>
      <c r="Y56" s="144"/>
      <c r="Z56" s="144"/>
      <c r="AA56" s="144"/>
      <c r="AB56" s="144"/>
      <c r="AC56" s="144"/>
      <c r="AD56" s="144"/>
      <c r="AE56" s="144"/>
      <c r="AF56" s="144"/>
      <c r="AG56" s="144"/>
      <c r="AH56" s="139" t="s">
        <v>104</v>
      </c>
      <c r="AI56" s="139"/>
      <c r="AJ56" s="139"/>
      <c r="AK56" s="139"/>
      <c r="AL56" s="139"/>
      <c r="AM56" s="139"/>
      <c r="AN56" s="139"/>
      <c r="AO56" s="139"/>
      <c r="AP56" s="139"/>
      <c r="AQ56" s="139"/>
      <c r="AR56" s="139"/>
      <c r="AS56" s="139"/>
      <c r="AT56" s="144">
        <f t="shared" si="1"/>
        <v>1</v>
      </c>
      <c r="AU56" s="145">
        <f t="shared" si="5"/>
        <v>40000</v>
      </c>
      <c r="AV56" s="145">
        <f t="shared" si="5"/>
        <v>0</v>
      </c>
      <c r="AW56" s="145">
        <f t="shared" si="5"/>
        <v>0</v>
      </c>
      <c r="AX56" s="145">
        <f t="shared" si="5"/>
        <v>0</v>
      </c>
      <c r="AY56" s="145">
        <f t="shared" si="5"/>
        <v>0</v>
      </c>
      <c r="AZ56" s="145">
        <f t="shared" si="5"/>
        <v>0</v>
      </c>
      <c r="BA56" s="145">
        <f t="shared" si="5"/>
        <v>0</v>
      </c>
      <c r="BB56" s="145">
        <f t="shared" si="5"/>
        <v>0</v>
      </c>
      <c r="BC56" s="145">
        <f t="shared" si="5"/>
        <v>0</v>
      </c>
      <c r="BD56" s="145">
        <f t="shared" si="5"/>
        <v>0</v>
      </c>
      <c r="BE56" s="145">
        <f t="shared" si="5"/>
        <v>0</v>
      </c>
      <c r="BF56" s="145">
        <f t="shared" si="5"/>
        <v>0</v>
      </c>
      <c r="BG56" s="146">
        <f t="shared" si="3"/>
        <v>40000</v>
      </c>
      <c r="BH56" s="145" t="b">
        <f t="shared" si="4"/>
        <v>1</v>
      </c>
    </row>
    <row r="57" spans="1:60" ht="52" x14ac:dyDescent="0.3">
      <c r="A57" s="138">
        <v>55</v>
      </c>
      <c r="B57" s="147" t="s">
        <v>171</v>
      </c>
      <c r="C57" s="147" t="s">
        <v>176</v>
      </c>
      <c r="D57" s="148" t="s">
        <v>649</v>
      </c>
      <c r="E57" s="148" t="s">
        <v>650</v>
      </c>
      <c r="F57" s="139" t="s">
        <v>654</v>
      </c>
      <c r="G57" s="147" t="s">
        <v>191</v>
      </c>
      <c r="H57" s="139" t="s">
        <v>657</v>
      </c>
      <c r="I57" s="139" t="s">
        <v>520</v>
      </c>
      <c r="J57" s="147" t="s">
        <v>192</v>
      </c>
      <c r="K57" s="147" t="s">
        <v>479</v>
      </c>
      <c r="L57" s="141" t="s">
        <v>482</v>
      </c>
      <c r="M57" s="142" t="s">
        <v>227</v>
      </c>
      <c r="N57" s="142" t="s">
        <v>228</v>
      </c>
      <c r="O57" s="149">
        <v>40000</v>
      </c>
      <c r="P57" s="142" t="s">
        <v>188</v>
      </c>
      <c r="Q57" s="142" t="s">
        <v>118</v>
      </c>
      <c r="R57" s="143"/>
      <c r="S57" s="142"/>
      <c r="T57" s="142"/>
      <c r="U57" s="142"/>
      <c r="V57" s="144"/>
      <c r="W57" s="144" t="s">
        <v>104</v>
      </c>
      <c r="X57" s="144"/>
      <c r="Y57" s="144"/>
      <c r="Z57" s="144"/>
      <c r="AA57" s="144"/>
      <c r="AB57" s="144"/>
      <c r="AC57" s="144"/>
      <c r="AD57" s="144"/>
      <c r="AE57" s="144"/>
      <c r="AF57" s="144"/>
      <c r="AG57" s="144"/>
      <c r="AH57" s="139"/>
      <c r="AI57" s="139"/>
      <c r="AJ57" s="139"/>
      <c r="AK57" s="139" t="s">
        <v>104</v>
      </c>
      <c r="AL57" s="139"/>
      <c r="AM57" s="139"/>
      <c r="AN57" s="139" t="s">
        <v>104</v>
      </c>
      <c r="AO57" s="139"/>
      <c r="AP57" s="139"/>
      <c r="AQ57" s="139"/>
      <c r="AR57" s="139" t="s">
        <v>104</v>
      </c>
      <c r="AS57" s="139"/>
      <c r="AT57" s="144">
        <f t="shared" si="1"/>
        <v>3</v>
      </c>
      <c r="AU57" s="145">
        <f t="shared" si="5"/>
        <v>0</v>
      </c>
      <c r="AV57" s="145">
        <f t="shared" si="5"/>
        <v>0</v>
      </c>
      <c r="AW57" s="145">
        <f t="shared" si="5"/>
        <v>0</v>
      </c>
      <c r="AX57" s="145">
        <f t="shared" si="5"/>
        <v>13333.333333333334</v>
      </c>
      <c r="AY57" s="145">
        <f t="shared" si="5"/>
        <v>0</v>
      </c>
      <c r="AZ57" s="145">
        <f t="shared" si="5"/>
        <v>0</v>
      </c>
      <c r="BA57" s="145">
        <f t="shared" si="5"/>
        <v>13333.333333333334</v>
      </c>
      <c r="BB57" s="145">
        <f t="shared" si="5"/>
        <v>0</v>
      </c>
      <c r="BC57" s="145">
        <f t="shared" si="5"/>
        <v>0</v>
      </c>
      <c r="BD57" s="145">
        <f t="shared" si="5"/>
        <v>0</v>
      </c>
      <c r="BE57" s="145">
        <f t="shared" si="5"/>
        <v>13333.333333333334</v>
      </c>
      <c r="BF57" s="145">
        <f t="shared" si="5"/>
        <v>0</v>
      </c>
      <c r="BG57" s="146">
        <f t="shared" si="3"/>
        <v>40000</v>
      </c>
      <c r="BH57" s="145" t="b">
        <f t="shared" si="4"/>
        <v>1</v>
      </c>
    </row>
    <row r="58" spans="1:60" ht="52" x14ac:dyDescent="0.3">
      <c r="A58" s="138">
        <v>56</v>
      </c>
      <c r="B58" s="147" t="s">
        <v>171</v>
      </c>
      <c r="C58" s="147" t="s">
        <v>176</v>
      </c>
      <c r="D58" s="148" t="s">
        <v>649</v>
      </c>
      <c r="E58" s="148" t="s">
        <v>650</v>
      </c>
      <c r="F58" s="139" t="s">
        <v>654</v>
      </c>
      <c r="G58" s="147" t="s">
        <v>191</v>
      </c>
      <c r="H58" s="139" t="s">
        <v>657</v>
      </c>
      <c r="I58" s="139" t="s">
        <v>520</v>
      </c>
      <c r="J58" s="147" t="s">
        <v>192</v>
      </c>
      <c r="K58" s="147" t="s">
        <v>217</v>
      </c>
      <c r="L58" s="141" t="s">
        <v>483</v>
      </c>
      <c r="M58" s="142" t="s">
        <v>186</v>
      </c>
      <c r="N58" s="142" t="s">
        <v>529</v>
      </c>
      <c r="O58" s="149">
        <v>540000</v>
      </c>
      <c r="P58" s="142" t="s">
        <v>188</v>
      </c>
      <c r="Q58" s="142" t="s">
        <v>118</v>
      </c>
      <c r="R58" s="143"/>
      <c r="S58" s="142"/>
      <c r="T58" s="142"/>
      <c r="U58" s="142"/>
      <c r="V58" s="144" t="s">
        <v>104</v>
      </c>
      <c r="W58" s="144"/>
      <c r="X58" s="144"/>
      <c r="Y58" s="144"/>
      <c r="Z58" s="144"/>
      <c r="AA58" s="144"/>
      <c r="AB58" s="144"/>
      <c r="AC58" s="144"/>
      <c r="AD58" s="144"/>
      <c r="AE58" s="144"/>
      <c r="AF58" s="144"/>
      <c r="AG58" s="144"/>
      <c r="AH58" s="139" t="s">
        <v>104</v>
      </c>
      <c r="AI58" s="139" t="s">
        <v>104</v>
      </c>
      <c r="AJ58" s="139" t="s">
        <v>104</v>
      </c>
      <c r="AK58" s="139" t="s">
        <v>104</v>
      </c>
      <c r="AL58" s="139" t="s">
        <v>104</v>
      </c>
      <c r="AM58" s="139" t="s">
        <v>104</v>
      </c>
      <c r="AN58" s="139" t="s">
        <v>104</v>
      </c>
      <c r="AO58" s="139" t="s">
        <v>104</v>
      </c>
      <c r="AP58" s="139" t="s">
        <v>104</v>
      </c>
      <c r="AQ58" s="139" t="s">
        <v>104</v>
      </c>
      <c r="AR58" s="139" t="s">
        <v>104</v>
      </c>
      <c r="AS58" s="139" t="s">
        <v>104</v>
      </c>
      <c r="AT58" s="144">
        <f t="shared" si="1"/>
        <v>12</v>
      </c>
      <c r="AU58" s="145">
        <f t="shared" si="5"/>
        <v>45000</v>
      </c>
      <c r="AV58" s="145">
        <f t="shared" si="5"/>
        <v>45000</v>
      </c>
      <c r="AW58" s="145">
        <f t="shared" si="5"/>
        <v>45000</v>
      </c>
      <c r="AX58" s="145">
        <f t="shared" si="5"/>
        <v>45000</v>
      </c>
      <c r="AY58" s="145">
        <f t="shared" si="5"/>
        <v>45000</v>
      </c>
      <c r="AZ58" s="145">
        <f t="shared" si="5"/>
        <v>45000</v>
      </c>
      <c r="BA58" s="145">
        <f t="shared" si="5"/>
        <v>45000</v>
      </c>
      <c r="BB58" s="145">
        <f t="shared" si="5"/>
        <v>45000</v>
      </c>
      <c r="BC58" s="145">
        <f t="shared" si="5"/>
        <v>45000</v>
      </c>
      <c r="BD58" s="145">
        <f t="shared" si="5"/>
        <v>45000</v>
      </c>
      <c r="BE58" s="145">
        <f t="shared" si="5"/>
        <v>45000</v>
      </c>
      <c r="BF58" s="145">
        <f t="shared" si="5"/>
        <v>45000</v>
      </c>
      <c r="BG58" s="146">
        <f t="shared" si="3"/>
        <v>540000</v>
      </c>
      <c r="BH58" s="145" t="b">
        <f t="shared" si="4"/>
        <v>1</v>
      </c>
    </row>
    <row r="59" spans="1:60" ht="65" x14ac:dyDescent="0.3">
      <c r="A59" s="138">
        <v>57</v>
      </c>
      <c r="B59" s="147" t="s">
        <v>171</v>
      </c>
      <c r="C59" s="147" t="s">
        <v>176</v>
      </c>
      <c r="D59" s="148" t="s">
        <v>649</v>
      </c>
      <c r="E59" s="148" t="s">
        <v>650</v>
      </c>
      <c r="F59" s="147" t="s">
        <v>93</v>
      </c>
      <c r="G59" s="147" t="s">
        <v>94</v>
      </c>
      <c r="H59" s="139" t="s">
        <v>651</v>
      </c>
      <c r="I59" s="139" t="s">
        <v>652</v>
      </c>
      <c r="J59" s="147" t="s">
        <v>116</v>
      </c>
      <c r="K59" s="147" t="s">
        <v>173</v>
      </c>
      <c r="L59" s="141" t="s">
        <v>484</v>
      </c>
      <c r="M59" s="142" t="s">
        <v>101</v>
      </c>
      <c r="N59" s="142" t="s">
        <v>180</v>
      </c>
      <c r="O59" s="149">
        <v>610016.16</v>
      </c>
      <c r="P59" s="142" t="s">
        <v>188</v>
      </c>
      <c r="Q59" s="142" t="s">
        <v>97</v>
      </c>
      <c r="R59" s="143">
        <v>8533003110</v>
      </c>
      <c r="S59" s="142" t="s">
        <v>658</v>
      </c>
      <c r="T59" s="142" t="s">
        <v>105</v>
      </c>
      <c r="U59" s="142" t="s">
        <v>36</v>
      </c>
      <c r="V59" s="144" t="s">
        <v>104</v>
      </c>
      <c r="W59" s="124"/>
      <c r="X59" s="142"/>
      <c r="Y59" s="124"/>
      <c r="Z59" s="124"/>
      <c r="AA59" s="124"/>
      <c r="AB59" s="124"/>
      <c r="AC59" s="124"/>
      <c r="AD59" s="124"/>
      <c r="AE59" s="124"/>
      <c r="AF59" s="124"/>
      <c r="AG59" s="124"/>
      <c r="AH59" s="139"/>
      <c r="AI59" s="139"/>
      <c r="AJ59" s="139"/>
      <c r="AK59" s="139"/>
      <c r="AL59" s="139"/>
      <c r="AM59" s="139" t="s">
        <v>104</v>
      </c>
      <c r="AN59" s="139" t="s">
        <v>104</v>
      </c>
      <c r="AO59" s="139" t="s">
        <v>104</v>
      </c>
      <c r="AP59" s="139" t="s">
        <v>104</v>
      </c>
      <c r="AQ59" s="139" t="s">
        <v>104</v>
      </c>
      <c r="AR59" s="139" t="s">
        <v>104</v>
      </c>
      <c r="AS59" s="139" t="s">
        <v>104</v>
      </c>
      <c r="AT59" s="144">
        <f t="shared" si="1"/>
        <v>7</v>
      </c>
      <c r="AU59" s="145">
        <f t="shared" si="5"/>
        <v>0</v>
      </c>
      <c r="AV59" s="145">
        <f t="shared" si="5"/>
        <v>0</v>
      </c>
      <c r="AW59" s="145">
        <f t="shared" si="5"/>
        <v>0</v>
      </c>
      <c r="AX59" s="145">
        <f t="shared" si="5"/>
        <v>0</v>
      </c>
      <c r="AY59" s="145">
        <f t="shared" si="5"/>
        <v>0</v>
      </c>
      <c r="AZ59" s="145">
        <f t="shared" si="5"/>
        <v>87145.165714285715</v>
      </c>
      <c r="BA59" s="145">
        <f t="shared" si="5"/>
        <v>87145.165714285715</v>
      </c>
      <c r="BB59" s="145">
        <f t="shared" si="5"/>
        <v>87145.165714285715</v>
      </c>
      <c r="BC59" s="145">
        <f t="shared" si="5"/>
        <v>87145.165714285715</v>
      </c>
      <c r="BD59" s="145">
        <f t="shared" si="5"/>
        <v>87145.165714285715</v>
      </c>
      <c r="BE59" s="145">
        <f t="shared" si="5"/>
        <v>87145.165714285715</v>
      </c>
      <c r="BF59" s="145">
        <f t="shared" si="5"/>
        <v>87145.165714285715</v>
      </c>
      <c r="BG59" s="146">
        <f t="shared" si="3"/>
        <v>610016.15999999992</v>
      </c>
      <c r="BH59" s="145" t="b">
        <f t="shared" si="4"/>
        <v>1</v>
      </c>
    </row>
    <row r="60" spans="1:60" ht="52" x14ac:dyDescent="0.3">
      <c r="A60" s="138">
        <v>58</v>
      </c>
      <c r="B60" s="147" t="s">
        <v>171</v>
      </c>
      <c r="C60" s="147" t="s">
        <v>176</v>
      </c>
      <c r="D60" s="148" t="s">
        <v>649</v>
      </c>
      <c r="E60" s="148" t="s">
        <v>650</v>
      </c>
      <c r="F60" s="139" t="s">
        <v>654</v>
      </c>
      <c r="G60" s="147" t="s">
        <v>191</v>
      </c>
      <c r="H60" s="139" t="s">
        <v>657</v>
      </c>
      <c r="I60" s="139" t="s">
        <v>520</v>
      </c>
      <c r="J60" s="147" t="s">
        <v>192</v>
      </c>
      <c r="K60" s="139" t="s">
        <v>217</v>
      </c>
      <c r="L60" s="141" t="s">
        <v>485</v>
      </c>
      <c r="M60" s="142" t="s">
        <v>186</v>
      </c>
      <c r="N60" s="142" t="s">
        <v>378</v>
      </c>
      <c r="O60" s="149">
        <v>15000</v>
      </c>
      <c r="P60" s="142" t="s">
        <v>188</v>
      </c>
      <c r="Q60" s="142" t="s">
        <v>97</v>
      </c>
      <c r="R60" s="143"/>
      <c r="S60" s="142" t="s">
        <v>98</v>
      </c>
      <c r="T60" s="142" t="s">
        <v>105</v>
      </c>
      <c r="U60" s="142" t="s">
        <v>36</v>
      </c>
      <c r="V60" s="144" t="s">
        <v>104</v>
      </c>
      <c r="W60" s="124"/>
      <c r="X60" s="142"/>
      <c r="Y60" s="124"/>
      <c r="Z60" s="124"/>
      <c r="AA60" s="124"/>
      <c r="AB60" s="124"/>
      <c r="AC60" s="124"/>
      <c r="AD60" s="124"/>
      <c r="AE60" s="124"/>
      <c r="AF60" s="124"/>
      <c r="AG60" s="124"/>
      <c r="AH60" s="139"/>
      <c r="AI60" s="139"/>
      <c r="AJ60" s="139"/>
      <c r="AK60" s="139"/>
      <c r="AL60" s="139"/>
      <c r="AM60" s="139" t="s">
        <v>104</v>
      </c>
      <c r="AN60" s="139"/>
      <c r="AO60" s="139"/>
      <c r="AP60" s="139"/>
      <c r="AQ60" s="139"/>
      <c r="AR60" s="139"/>
      <c r="AS60" s="139"/>
      <c r="AT60" s="144">
        <f t="shared" si="1"/>
        <v>1</v>
      </c>
      <c r="AU60" s="145">
        <f t="shared" si="5"/>
        <v>0</v>
      </c>
      <c r="AV60" s="145">
        <f t="shared" si="5"/>
        <v>0</v>
      </c>
      <c r="AW60" s="145">
        <f t="shared" si="5"/>
        <v>0</v>
      </c>
      <c r="AX60" s="145">
        <f t="shared" ref="AX60:BF123" si="6">IF(AK60="X",$O60/$AT60,0)</f>
        <v>0</v>
      </c>
      <c r="AY60" s="145">
        <f t="shared" si="6"/>
        <v>0</v>
      </c>
      <c r="AZ60" s="145">
        <f t="shared" si="6"/>
        <v>15000</v>
      </c>
      <c r="BA60" s="145">
        <f t="shared" si="6"/>
        <v>0</v>
      </c>
      <c r="BB60" s="145">
        <f t="shared" si="6"/>
        <v>0</v>
      </c>
      <c r="BC60" s="145">
        <f t="shared" si="6"/>
        <v>0</v>
      </c>
      <c r="BD60" s="145">
        <f t="shared" si="6"/>
        <v>0</v>
      </c>
      <c r="BE60" s="145">
        <f t="shared" si="6"/>
        <v>0</v>
      </c>
      <c r="BF60" s="145">
        <f t="shared" si="6"/>
        <v>0</v>
      </c>
      <c r="BG60" s="146">
        <f t="shared" si="3"/>
        <v>15000</v>
      </c>
      <c r="BH60" s="145" t="b">
        <f t="shared" si="4"/>
        <v>1</v>
      </c>
    </row>
    <row r="61" spans="1:60" ht="52" x14ac:dyDescent="0.3">
      <c r="A61" s="138">
        <v>59</v>
      </c>
      <c r="B61" s="147" t="s">
        <v>171</v>
      </c>
      <c r="C61" s="147" t="s">
        <v>176</v>
      </c>
      <c r="D61" s="148" t="s">
        <v>649</v>
      </c>
      <c r="E61" s="148" t="s">
        <v>650</v>
      </c>
      <c r="F61" s="139" t="s">
        <v>654</v>
      </c>
      <c r="G61" s="147" t="s">
        <v>191</v>
      </c>
      <c r="H61" s="139" t="s">
        <v>657</v>
      </c>
      <c r="I61" s="139" t="s">
        <v>520</v>
      </c>
      <c r="J61" s="147" t="s">
        <v>192</v>
      </c>
      <c r="K61" s="139" t="s">
        <v>217</v>
      </c>
      <c r="L61" s="141" t="s">
        <v>488</v>
      </c>
      <c r="M61" s="142" t="s">
        <v>201</v>
      </c>
      <c r="N61" s="142" t="s">
        <v>202</v>
      </c>
      <c r="O61" s="149">
        <v>800</v>
      </c>
      <c r="P61" s="142" t="s">
        <v>188</v>
      </c>
      <c r="Q61" s="142" t="s">
        <v>97</v>
      </c>
      <c r="R61" s="143"/>
      <c r="S61" s="142" t="s">
        <v>301</v>
      </c>
      <c r="T61" s="142" t="s">
        <v>99</v>
      </c>
      <c r="U61" s="142" t="s">
        <v>37</v>
      </c>
      <c r="V61" s="124"/>
      <c r="W61" s="144" t="s">
        <v>104</v>
      </c>
      <c r="X61" s="124"/>
      <c r="Y61" s="124"/>
      <c r="Z61" s="124"/>
      <c r="AA61" s="124"/>
      <c r="AB61" s="124"/>
      <c r="AC61" s="124"/>
      <c r="AD61" s="124"/>
      <c r="AE61" s="124"/>
      <c r="AF61" s="124"/>
      <c r="AG61" s="124"/>
      <c r="AH61" s="139"/>
      <c r="AI61" s="139"/>
      <c r="AJ61" s="139"/>
      <c r="AK61" s="139"/>
      <c r="AL61" s="139" t="s">
        <v>104</v>
      </c>
      <c r="AM61" s="139"/>
      <c r="AN61" s="139"/>
      <c r="AO61" s="139"/>
      <c r="AP61" s="139"/>
      <c r="AQ61" s="139"/>
      <c r="AR61" s="139"/>
      <c r="AS61" s="139"/>
      <c r="AT61" s="144">
        <f t="shared" si="1"/>
        <v>1</v>
      </c>
      <c r="AU61" s="145">
        <f t="shared" ref="AU61:AZ124" si="7">IF(AH61="X",$O61/$AT61,0)</f>
        <v>0</v>
      </c>
      <c r="AV61" s="145">
        <f t="shared" si="7"/>
        <v>0</v>
      </c>
      <c r="AW61" s="145">
        <f t="shared" si="7"/>
        <v>0</v>
      </c>
      <c r="AX61" s="145">
        <f t="shared" si="6"/>
        <v>0</v>
      </c>
      <c r="AY61" s="145">
        <f t="shared" si="6"/>
        <v>800</v>
      </c>
      <c r="AZ61" s="145">
        <f t="shared" si="6"/>
        <v>0</v>
      </c>
      <c r="BA61" s="145">
        <f t="shared" si="6"/>
        <v>0</v>
      </c>
      <c r="BB61" s="145">
        <f t="shared" si="6"/>
        <v>0</v>
      </c>
      <c r="BC61" s="145">
        <f t="shared" si="6"/>
        <v>0</v>
      </c>
      <c r="BD61" s="145">
        <f t="shared" si="6"/>
        <v>0</v>
      </c>
      <c r="BE61" s="145">
        <f t="shared" si="6"/>
        <v>0</v>
      </c>
      <c r="BF61" s="145">
        <f t="shared" si="6"/>
        <v>0</v>
      </c>
      <c r="BG61" s="146">
        <f t="shared" si="3"/>
        <v>800</v>
      </c>
      <c r="BH61" s="145" t="b">
        <f t="shared" si="4"/>
        <v>1</v>
      </c>
    </row>
    <row r="62" spans="1:60" ht="65" x14ac:dyDescent="0.3">
      <c r="A62" s="138">
        <v>60</v>
      </c>
      <c r="B62" s="147" t="s">
        <v>171</v>
      </c>
      <c r="C62" s="147" t="s">
        <v>172</v>
      </c>
      <c r="D62" s="148" t="s">
        <v>649</v>
      </c>
      <c r="E62" s="148" t="s">
        <v>650</v>
      </c>
      <c r="F62" s="147" t="s">
        <v>93</v>
      </c>
      <c r="G62" s="147" t="s">
        <v>94</v>
      </c>
      <c r="H62" s="139" t="s">
        <v>651</v>
      </c>
      <c r="I62" s="139" t="s">
        <v>652</v>
      </c>
      <c r="J62" s="147" t="s">
        <v>116</v>
      </c>
      <c r="K62" s="139" t="s">
        <v>173</v>
      </c>
      <c r="L62" s="141" t="s">
        <v>511</v>
      </c>
      <c r="M62" s="142" t="s">
        <v>101</v>
      </c>
      <c r="N62" s="142" t="s">
        <v>512</v>
      </c>
      <c r="O62" s="149">
        <v>9295</v>
      </c>
      <c r="P62" s="142" t="s">
        <v>188</v>
      </c>
      <c r="Q62" s="142" t="s">
        <v>97</v>
      </c>
      <c r="R62" s="143"/>
      <c r="S62" s="142" t="s">
        <v>98</v>
      </c>
      <c r="T62" s="142" t="s">
        <v>99</v>
      </c>
      <c r="U62" s="142" t="s">
        <v>34</v>
      </c>
      <c r="V62" s="142" t="s">
        <v>104</v>
      </c>
      <c r="W62" s="124"/>
      <c r="X62" s="124"/>
      <c r="Y62" s="124"/>
      <c r="Z62" s="124"/>
      <c r="AA62" s="124"/>
      <c r="AB62" s="124"/>
      <c r="AC62" s="124"/>
      <c r="AD62" s="124"/>
      <c r="AE62" s="124"/>
      <c r="AF62" s="124"/>
      <c r="AG62" s="124"/>
      <c r="AH62" s="139"/>
      <c r="AI62" s="139"/>
      <c r="AJ62" s="139"/>
      <c r="AK62" s="139" t="s">
        <v>104</v>
      </c>
      <c r="AL62" s="139"/>
      <c r="AM62" s="139"/>
      <c r="AN62" s="139"/>
      <c r="AO62" s="139"/>
      <c r="AP62" s="139"/>
      <c r="AQ62" s="139"/>
      <c r="AR62" s="139"/>
      <c r="AS62" s="139"/>
      <c r="AT62" s="144">
        <f t="shared" si="1"/>
        <v>1</v>
      </c>
      <c r="AU62" s="145">
        <f t="shared" si="7"/>
        <v>0</v>
      </c>
      <c r="AV62" s="145">
        <f t="shared" si="7"/>
        <v>0</v>
      </c>
      <c r="AW62" s="145">
        <f t="shared" si="7"/>
        <v>0</v>
      </c>
      <c r="AX62" s="145">
        <f t="shared" si="6"/>
        <v>9295</v>
      </c>
      <c r="AY62" s="145">
        <f t="shared" si="6"/>
        <v>0</v>
      </c>
      <c r="AZ62" s="145">
        <f t="shared" si="6"/>
        <v>0</v>
      </c>
      <c r="BA62" s="145">
        <f t="shared" si="6"/>
        <v>0</v>
      </c>
      <c r="BB62" s="145">
        <f t="shared" si="6"/>
        <v>0</v>
      </c>
      <c r="BC62" s="145">
        <f t="shared" si="6"/>
        <v>0</v>
      </c>
      <c r="BD62" s="145">
        <f t="shared" si="6"/>
        <v>0</v>
      </c>
      <c r="BE62" s="145">
        <f t="shared" si="6"/>
        <v>0</v>
      </c>
      <c r="BF62" s="145">
        <f t="shared" si="6"/>
        <v>0</v>
      </c>
      <c r="BG62" s="146">
        <f t="shared" si="3"/>
        <v>9295</v>
      </c>
      <c r="BH62" s="145" t="b">
        <f t="shared" si="4"/>
        <v>1</v>
      </c>
    </row>
    <row r="63" spans="1:60" ht="52" x14ac:dyDescent="0.3">
      <c r="A63" s="138">
        <v>61</v>
      </c>
      <c r="B63" s="147" t="s">
        <v>171</v>
      </c>
      <c r="C63" s="147" t="s">
        <v>496</v>
      </c>
      <c r="D63" s="148" t="s">
        <v>649</v>
      </c>
      <c r="E63" s="148" t="s">
        <v>650</v>
      </c>
      <c r="F63" s="139" t="s">
        <v>654</v>
      </c>
      <c r="G63" s="147" t="s">
        <v>191</v>
      </c>
      <c r="H63" s="139" t="s">
        <v>657</v>
      </c>
      <c r="I63" s="139" t="s">
        <v>520</v>
      </c>
      <c r="J63" s="147" t="s">
        <v>192</v>
      </c>
      <c r="K63" s="139" t="s">
        <v>479</v>
      </c>
      <c r="L63" s="141" t="s">
        <v>497</v>
      </c>
      <c r="M63" s="142" t="s">
        <v>186</v>
      </c>
      <c r="N63" s="142" t="s">
        <v>498</v>
      </c>
      <c r="O63" s="149">
        <v>960</v>
      </c>
      <c r="P63" s="142" t="s">
        <v>188</v>
      </c>
      <c r="Q63" s="142" t="s">
        <v>118</v>
      </c>
      <c r="R63" s="143"/>
      <c r="S63" s="142"/>
      <c r="T63" s="142"/>
      <c r="U63" s="142"/>
      <c r="V63" s="144" t="s">
        <v>104</v>
      </c>
      <c r="W63" s="144"/>
      <c r="X63" s="144"/>
      <c r="Y63" s="144"/>
      <c r="Z63" s="144"/>
      <c r="AA63" s="144"/>
      <c r="AB63" s="144"/>
      <c r="AC63" s="144"/>
      <c r="AD63" s="144"/>
      <c r="AE63" s="144"/>
      <c r="AF63" s="144"/>
      <c r="AG63" s="144"/>
      <c r="AH63" s="139"/>
      <c r="AI63" s="139" t="s">
        <v>104</v>
      </c>
      <c r="AJ63" s="139"/>
      <c r="AK63" s="139" t="s">
        <v>104</v>
      </c>
      <c r="AL63" s="139"/>
      <c r="AM63" s="139" t="s">
        <v>104</v>
      </c>
      <c r="AN63" s="139"/>
      <c r="AO63" s="139" t="s">
        <v>104</v>
      </c>
      <c r="AP63" s="139"/>
      <c r="AQ63" s="139" t="s">
        <v>104</v>
      </c>
      <c r="AR63" s="139"/>
      <c r="AS63" s="139" t="s">
        <v>104</v>
      </c>
      <c r="AT63" s="144">
        <f t="shared" si="1"/>
        <v>6</v>
      </c>
      <c r="AU63" s="145">
        <f t="shared" si="7"/>
        <v>0</v>
      </c>
      <c r="AV63" s="145">
        <f t="shared" si="7"/>
        <v>160</v>
      </c>
      <c r="AW63" s="145">
        <f t="shared" si="7"/>
        <v>0</v>
      </c>
      <c r="AX63" s="145">
        <f t="shared" si="6"/>
        <v>160</v>
      </c>
      <c r="AY63" s="145">
        <f t="shared" si="6"/>
        <v>0</v>
      </c>
      <c r="AZ63" s="145">
        <f t="shared" si="6"/>
        <v>160</v>
      </c>
      <c r="BA63" s="145">
        <f t="shared" si="6"/>
        <v>0</v>
      </c>
      <c r="BB63" s="145">
        <f t="shared" si="6"/>
        <v>160</v>
      </c>
      <c r="BC63" s="145">
        <f t="shared" si="6"/>
        <v>0</v>
      </c>
      <c r="BD63" s="145">
        <f t="shared" si="6"/>
        <v>160</v>
      </c>
      <c r="BE63" s="145">
        <f t="shared" si="6"/>
        <v>0</v>
      </c>
      <c r="BF63" s="145">
        <f t="shared" si="6"/>
        <v>160</v>
      </c>
      <c r="BG63" s="146">
        <f t="shared" si="3"/>
        <v>960</v>
      </c>
      <c r="BH63" s="145" t="b">
        <f t="shared" si="4"/>
        <v>1</v>
      </c>
    </row>
    <row r="64" spans="1:60" ht="52" x14ac:dyDescent="0.3">
      <c r="A64" s="138">
        <v>62</v>
      </c>
      <c r="B64" s="147" t="s">
        <v>171</v>
      </c>
      <c r="C64" s="147" t="s">
        <v>496</v>
      </c>
      <c r="D64" s="148" t="s">
        <v>649</v>
      </c>
      <c r="E64" s="148" t="s">
        <v>650</v>
      </c>
      <c r="F64" s="139" t="s">
        <v>654</v>
      </c>
      <c r="G64" s="147" t="s">
        <v>191</v>
      </c>
      <c r="H64" s="139" t="s">
        <v>657</v>
      </c>
      <c r="I64" s="139" t="s">
        <v>520</v>
      </c>
      <c r="J64" s="147" t="s">
        <v>192</v>
      </c>
      <c r="K64" s="147" t="s">
        <v>479</v>
      </c>
      <c r="L64" s="141" t="s">
        <v>499</v>
      </c>
      <c r="M64" s="142" t="s">
        <v>186</v>
      </c>
      <c r="N64" s="142" t="s">
        <v>500</v>
      </c>
      <c r="O64" s="149">
        <v>22400</v>
      </c>
      <c r="P64" s="142" t="s">
        <v>188</v>
      </c>
      <c r="Q64" s="142" t="s">
        <v>118</v>
      </c>
      <c r="R64" s="143"/>
      <c r="S64" s="142"/>
      <c r="T64" s="142"/>
      <c r="U64" s="142"/>
      <c r="V64" s="144" t="s">
        <v>104</v>
      </c>
      <c r="W64" s="144"/>
      <c r="X64" s="144"/>
      <c r="Y64" s="144"/>
      <c r="Z64" s="144"/>
      <c r="AA64" s="144"/>
      <c r="AB64" s="144"/>
      <c r="AC64" s="144"/>
      <c r="AD64" s="144"/>
      <c r="AE64" s="144"/>
      <c r="AF64" s="144"/>
      <c r="AG64" s="144"/>
      <c r="AH64" s="139"/>
      <c r="AI64" s="139" t="s">
        <v>104</v>
      </c>
      <c r="AJ64" s="139"/>
      <c r="AK64" s="139"/>
      <c r="AL64" s="139"/>
      <c r="AM64" s="139"/>
      <c r="AN64" s="139"/>
      <c r="AO64" s="139"/>
      <c r="AP64" s="139"/>
      <c r="AQ64" s="139"/>
      <c r="AR64" s="139"/>
      <c r="AS64" s="139"/>
      <c r="AT64" s="144">
        <f t="shared" si="1"/>
        <v>1</v>
      </c>
      <c r="AU64" s="145">
        <f t="shared" si="7"/>
        <v>0</v>
      </c>
      <c r="AV64" s="145">
        <f t="shared" si="7"/>
        <v>22400</v>
      </c>
      <c r="AW64" s="145">
        <f t="shared" si="7"/>
        <v>0</v>
      </c>
      <c r="AX64" s="145">
        <f t="shared" si="6"/>
        <v>0</v>
      </c>
      <c r="AY64" s="145">
        <f t="shared" si="6"/>
        <v>0</v>
      </c>
      <c r="AZ64" s="145">
        <f t="shared" si="6"/>
        <v>0</v>
      </c>
      <c r="BA64" s="145">
        <f t="shared" si="6"/>
        <v>0</v>
      </c>
      <c r="BB64" s="145">
        <f t="shared" si="6"/>
        <v>0</v>
      </c>
      <c r="BC64" s="145">
        <f t="shared" si="6"/>
        <v>0</v>
      </c>
      <c r="BD64" s="145">
        <f t="shared" si="6"/>
        <v>0</v>
      </c>
      <c r="BE64" s="145">
        <f t="shared" si="6"/>
        <v>0</v>
      </c>
      <c r="BF64" s="145">
        <f t="shared" si="6"/>
        <v>0</v>
      </c>
      <c r="BG64" s="146">
        <f t="shared" si="3"/>
        <v>22400</v>
      </c>
      <c r="BH64" s="145" t="b">
        <f t="shared" si="4"/>
        <v>1</v>
      </c>
    </row>
    <row r="65" spans="1:60" ht="52" x14ac:dyDescent="0.3">
      <c r="A65" s="138">
        <v>63</v>
      </c>
      <c r="B65" s="147" t="s">
        <v>171</v>
      </c>
      <c r="C65" s="147" t="s">
        <v>496</v>
      </c>
      <c r="D65" s="148" t="s">
        <v>649</v>
      </c>
      <c r="E65" s="148" t="s">
        <v>650</v>
      </c>
      <c r="F65" s="139" t="s">
        <v>654</v>
      </c>
      <c r="G65" s="147" t="s">
        <v>191</v>
      </c>
      <c r="H65" s="139" t="s">
        <v>657</v>
      </c>
      <c r="I65" s="139" t="s">
        <v>520</v>
      </c>
      <c r="J65" s="147" t="s">
        <v>192</v>
      </c>
      <c r="K65" s="139" t="s">
        <v>479</v>
      </c>
      <c r="L65" s="141" t="s">
        <v>501</v>
      </c>
      <c r="M65" s="142" t="s">
        <v>186</v>
      </c>
      <c r="N65" s="142" t="s">
        <v>500</v>
      </c>
      <c r="O65" s="149">
        <v>22400</v>
      </c>
      <c r="P65" s="142" t="s">
        <v>188</v>
      </c>
      <c r="Q65" s="142" t="s">
        <v>97</v>
      </c>
      <c r="R65" s="143"/>
      <c r="S65" s="142" t="s">
        <v>317</v>
      </c>
      <c r="T65" s="142" t="s">
        <v>105</v>
      </c>
      <c r="U65" s="142" t="s">
        <v>41</v>
      </c>
      <c r="V65" s="124"/>
      <c r="W65" s="124"/>
      <c r="X65" s="124"/>
      <c r="Y65" s="124"/>
      <c r="Z65" s="124"/>
      <c r="AA65" s="144" t="s">
        <v>104</v>
      </c>
      <c r="AB65" s="124"/>
      <c r="AC65" s="124"/>
      <c r="AD65" s="124"/>
      <c r="AE65" s="124"/>
      <c r="AF65" s="124"/>
      <c r="AG65" s="124"/>
      <c r="AH65" s="139"/>
      <c r="AI65" s="139"/>
      <c r="AJ65" s="139"/>
      <c r="AK65" s="139"/>
      <c r="AL65" s="139"/>
      <c r="AM65" s="139"/>
      <c r="AN65" s="139"/>
      <c r="AO65" s="139"/>
      <c r="AP65" s="139"/>
      <c r="AQ65" s="139"/>
      <c r="AR65" s="139"/>
      <c r="AS65" s="139" t="s">
        <v>104</v>
      </c>
      <c r="AT65" s="144">
        <f t="shared" si="1"/>
        <v>1</v>
      </c>
      <c r="AU65" s="145">
        <f t="shared" si="7"/>
        <v>0</v>
      </c>
      <c r="AV65" s="145">
        <f t="shared" si="7"/>
        <v>0</v>
      </c>
      <c r="AW65" s="145">
        <f t="shared" si="7"/>
        <v>0</v>
      </c>
      <c r="AX65" s="145">
        <f t="shared" si="6"/>
        <v>0</v>
      </c>
      <c r="AY65" s="145">
        <f t="shared" si="6"/>
        <v>0</v>
      </c>
      <c r="AZ65" s="145">
        <f t="shared" si="6"/>
        <v>0</v>
      </c>
      <c r="BA65" s="145">
        <f t="shared" si="6"/>
        <v>0</v>
      </c>
      <c r="BB65" s="145">
        <f t="shared" si="6"/>
        <v>0</v>
      </c>
      <c r="BC65" s="145">
        <f t="shared" si="6"/>
        <v>0</v>
      </c>
      <c r="BD65" s="145">
        <f t="shared" si="6"/>
        <v>0</v>
      </c>
      <c r="BE65" s="145">
        <f t="shared" si="6"/>
        <v>0</v>
      </c>
      <c r="BF65" s="145">
        <f t="shared" si="6"/>
        <v>22400</v>
      </c>
      <c r="BG65" s="146">
        <f t="shared" si="3"/>
        <v>22400</v>
      </c>
      <c r="BH65" s="145" t="b">
        <f t="shared" si="4"/>
        <v>1</v>
      </c>
    </row>
    <row r="66" spans="1:60" ht="52" x14ac:dyDescent="0.3">
      <c r="A66" s="138">
        <v>64</v>
      </c>
      <c r="B66" s="147" t="s">
        <v>171</v>
      </c>
      <c r="C66" s="147" t="s">
        <v>496</v>
      </c>
      <c r="D66" s="148" t="s">
        <v>649</v>
      </c>
      <c r="E66" s="148" t="s">
        <v>650</v>
      </c>
      <c r="F66" s="139" t="s">
        <v>654</v>
      </c>
      <c r="G66" s="147" t="s">
        <v>191</v>
      </c>
      <c r="H66" s="139" t="s">
        <v>657</v>
      </c>
      <c r="I66" s="139" t="s">
        <v>520</v>
      </c>
      <c r="J66" s="147" t="s">
        <v>192</v>
      </c>
      <c r="K66" s="139" t="s">
        <v>479</v>
      </c>
      <c r="L66" s="141" t="s">
        <v>497</v>
      </c>
      <c r="M66" s="142" t="s">
        <v>186</v>
      </c>
      <c r="N66" s="142" t="s">
        <v>442</v>
      </c>
      <c r="O66" s="149">
        <v>780</v>
      </c>
      <c r="P66" s="142" t="s">
        <v>188</v>
      </c>
      <c r="Q66" s="142" t="s">
        <v>118</v>
      </c>
      <c r="R66" s="143"/>
      <c r="S66" s="142"/>
      <c r="T66" s="142"/>
      <c r="U66" s="142"/>
      <c r="V66" s="144" t="s">
        <v>104</v>
      </c>
      <c r="W66" s="144"/>
      <c r="X66" s="144"/>
      <c r="Y66" s="144"/>
      <c r="Z66" s="144"/>
      <c r="AA66" s="144"/>
      <c r="AB66" s="144"/>
      <c r="AC66" s="144"/>
      <c r="AD66" s="144"/>
      <c r="AE66" s="144"/>
      <c r="AF66" s="144"/>
      <c r="AG66" s="144"/>
      <c r="AH66" s="139"/>
      <c r="AI66" s="139" t="s">
        <v>104</v>
      </c>
      <c r="AJ66" s="139"/>
      <c r="AK66" s="139" t="s">
        <v>104</v>
      </c>
      <c r="AL66" s="139"/>
      <c r="AM66" s="139" t="s">
        <v>104</v>
      </c>
      <c r="AN66" s="139"/>
      <c r="AO66" s="139" t="s">
        <v>104</v>
      </c>
      <c r="AP66" s="139"/>
      <c r="AQ66" s="139" t="s">
        <v>104</v>
      </c>
      <c r="AR66" s="139"/>
      <c r="AS66" s="139" t="s">
        <v>104</v>
      </c>
      <c r="AT66" s="144">
        <f t="shared" si="1"/>
        <v>6</v>
      </c>
      <c r="AU66" s="145">
        <f t="shared" si="7"/>
        <v>0</v>
      </c>
      <c r="AV66" s="145">
        <f t="shared" si="7"/>
        <v>130</v>
      </c>
      <c r="AW66" s="145">
        <f t="shared" si="7"/>
        <v>0</v>
      </c>
      <c r="AX66" s="145">
        <f t="shared" si="6"/>
        <v>130</v>
      </c>
      <c r="AY66" s="145">
        <f t="shared" si="6"/>
        <v>0</v>
      </c>
      <c r="AZ66" s="145">
        <f t="shared" si="6"/>
        <v>130</v>
      </c>
      <c r="BA66" s="145">
        <f t="shared" si="6"/>
        <v>0</v>
      </c>
      <c r="BB66" s="145">
        <f t="shared" si="6"/>
        <v>130</v>
      </c>
      <c r="BC66" s="145">
        <f t="shared" si="6"/>
        <v>0</v>
      </c>
      <c r="BD66" s="145">
        <f t="shared" si="6"/>
        <v>130</v>
      </c>
      <c r="BE66" s="145">
        <f t="shared" si="6"/>
        <v>0</v>
      </c>
      <c r="BF66" s="145">
        <f t="shared" si="6"/>
        <v>130</v>
      </c>
      <c r="BG66" s="146">
        <f t="shared" si="3"/>
        <v>780</v>
      </c>
      <c r="BH66" s="145" t="b">
        <f t="shared" si="4"/>
        <v>1</v>
      </c>
    </row>
    <row r="67" spans="1:60" ht="52" x14ac:dyDescent="0.3">
      <c r="A67" s="138">
        <v>65</v>
      </c>
      <c r="B67" s="147" t="s">
        <v>171</v>
      </c>
      <c r="C67" s="147" t="s">
        <v>496</v>
      </c>
      <c r="D67" s="148" t="s">
        <v>649</v>
      </c>
      <c r="E67" s="148" t="s">
        <v>650</v>
      </c>
      <c r="F67" s="139" t="s">
        <v>654</v>
      </c>
      <c r="G67" s="147" t="s">
        <v>191</v>
      </c>
      <c r="H67" s="139" t="s">
        <v>657</v>
      </c>
      <c r="I67" s="139" t="s">
        <v>520</v>
      </c>
      <c r="J67" s="147" t="s">
        <v>192</v>
      </c>
      <c r="K67" s="147" t="s">
        <v>479</v>
      </c>
      <c r="L67" s="141" t="s">
        <v>497</v>
      </c>
      <c r="M67" s="142" t="s">
        <v>186</v>
      </c>
      <c r="N67" s="142" t="s">
        <v>502</v>
      </c>
      <c r="O67" s="149">
        <v>40</v>
      </c>
      <c r="P67" s="149" t="s">
        <v>188</v>
      </c>
      <c r="Q67" s="142" t="s">
        <v>118</v>
      </c>
      <c r="R67" s="143"/>
      <c r="S67" s="142"/>
      <c r="T67" s="142"/>
      <c r="U67" s="142"/>
      <c r="V67" s="144" t="s">
        <v>104</v>
      </c>
      <c r="W67" s="144"/>
      <c r="X67" s="144"/>
      <c r="Y67" s="144"/>
      <c r="Z67" s="144"/>
      <c r="AA67" s="144"/>
      <c r="AB67" s="144"/>
      <c r="AC67" s="144"/>
      <c r="AD67" s="144"/>
      <c r="AE67" s="144"/>
      <c r="AF67" s="144"/>
      <c r="AG67" s="144"/>
      <c r="AH67" s="139"/>
      <c r="AI67" s="139"/>
      <c r="AJ67" s="139" t="s">
        <v>104</v>
      </c>
      <c r="AK67" s="139"/>
      <c r="AL67" s="139"/>
      <c r="AM67" s="139" t="s">
        <v>104</v>
      </c>
      <c r="AN67" s="139"/>
      <c r="AO67" s="139"/>
      <c r="AP67" s="139" t="s">
        <v>104</v>
      </c>
      <c r="AQ67" s="139"/>
      <c r="AR67" s="139"/>
      <c r="AS67" s="139" t="s">
        <v>104</v>
      </c>
      <c r="AT67" s="144">
        <f t="shared" si="1"/>
        <v>4</v>
      </c>
      <c r="AU67" s="145">
        <f t="shared" si="7"/>
        <v>0</v>
      </c>
      <c r="AV67" s="145">
        <f t="shared" si="7"/>
        <v>0</v>
      </c>
      <c r="AW67" s="145">
        <f t="shared" si="7"/>
        <v>10</v>
      </c>
      <c r="AX67" s="145">
        <f t="shared" si="6"/>
        <v>0</v>
      </c>
      <c r="AY67" s="145">
        <f t="shared" si="6"/>
        <v>0</v>
      </c>
      <c r="AZ67" s="145">
        <f t="shared" si="6"/>
        <v>10</v>
      </c>
      <c r="BA67" s="145">
        <f t="shared" si="6"/>
        <v>0</v>
      </c>
      <c r="BB67" s="145">
        <f t="shared" si="6"/>
        <v>0</v>
      </c>
      <c r="BC67" s="145">
        <f t="shared" si="6"/>
        <v>10</v>
      </c>
      <c r="BD67" s="145">
        <f t="shared" si="6"/>
        <v>0</v>
      </c>
      <c r="BE67" s="145">
        <f t="shared" si="6"/>
        <v>0</v>
      </c>
      <c r="BF67" s="145">
        <f t="shared" si="6"/>
        <v>10</v>
      </c>
      <c r="BG67" s="146">
        <f t="shared" si="3"/>
        <v>40</v>
      </c>
      <c r="BH67" s="145" t="b">
        <f t="shared" si="4"/>
        <v>1</v>
      </c>
    </row>
    <row r="68" spans="1:60" ht="52" x14ac:dyDescent="0.3">
      <c r="A68" s="138">
        <v>66</v>
      </c>
      <c r="B68" s="147" t="s">
        <v>171</v>
      </c>
      <c r="C68" s="147" t="s">
        <v>496</v>
      </c>
      <c r="D68" s="148" t="s">
        <v>649</v>
      </c>
      <c r="E68" s="148" t="s">
        <v>650</v>
      </c>
      <c r="F68" s="139" t="s">
        <v>654</v>
      </c>
      <c r="G68" s="147" t="s">
        <v>191</v>
      </c>
      <c r="H68" s="139" t="s">
        <v>657</v>
      </c>
      <c r="I68" s="139" t="s">
        <v>520</v>
      </c>
      <c r="J68" s="147" t="s">
        <v>192</v>
      </c>
      <c r="K68" s="147" t="s">
        <v>479</v>
      </c>
      <c r="L68" s="141" t="s">
        <v>497</v>
      </c>
      <c r="M68" s="142" t="s">
        <v>186</v>
      </c>
      <c r="N68" s="142" t="s">
        <v>457</v>
      </c>
      <c r="O68" s="149">
        <v>4320</v>
      </c>
      <c r="P68" s="149" t="s">
        <v>188</v>
      </c>
      <c r="Q68" s="142" t="s">
        <v>118</v>
      </c>
      <c r="R68" s="143"/>
      <c r="S68" s="142"/>
      <c r="T68" s="142"/>
      <c r="U68" s="142"/>
      <c r="V68" s="144" t="s">
        <v>104</v>
      </c>
      <c r="W68" s="144"/>
      <c r="X68" s="144"/>
      <c r="Y68" s="144"/>
      <c r="Z68" s="144"/>
      <c r="AA68" s="144"/>
      <c r="AB68" s="144"/>
      <c r="AC68" s="144"/>
      <c r="AD68" s="144"/>
      <c r="AE68" s="144"/>
      <c r="AF68" s="144"/>
      <c r="AG68" s="144"/>
      <c r="AH68" s="139"/>
      <c r="AI68" s="139" t="s">
        <v>104</v>
      </c>
      <c r="AJ68" s="139" t="s">
        <v>104</v>
      </c>
      <c r="AK68" s="139" t="s">
        <v>104</v>
      </c>
      <c r="AL68" s="139" t="s">
        <v>104</v>
      </c>
      <c r="AM68" s="139" t="s">
        <v>104</v>
      </c>
      <c r="AN68" s="139" t="s">
        <v>104</v>
      </c>
      <c r="AO68" s="139" t="s">
        <v>104</v>
      </c>
      <c r="AP68" s="139" t="s">
        <v>104</v>
      </c>
      <c r="AQ68" s="139" t="s">
        <v>104</v>
      </c>
      <c r="AR68" s="139" t="s">
        <v>104</v>
      </c>
      <c r="AS68" s="139" t="s">
        <v>104</v>
      </c>
      <c r="AT68" s="144">
        <f t="shared" ref="AT68:AT131" si="8">COUNTIF(AH68:AS68,"X")</f>
        <v>11</v>
      </c>
      <c r="AU68" s="145">
        <f t="shared" si="7"/>
        <v>0</v>
      </c>
      <c r="AV68" s="145">
        <f t="shared" si="7"/>
        <v>392.72727272727275</v>
      </c>
      <c r="AW68" s="145">
        <f t="shared" si="7"/>
        <v>392.72727272727275</v>
      </c>
      <c r="AX68" s="145">
        <f t="shared" si="6"/>
        <v>392.72727272727275</v>
      </c>
      <c r="AY68" s="145">
        <f t="shared" si="6"/>
        <v>392.72727272727275</v>
      </c>
      <c r="AZ68" s="145">
        <f t="shared" si="6"/>
        <v>392.72727272727275</v>
      </c>
      <c r="BA68" s="145">
        <f t="shared" si="6"/>
        <v>392.72727272727275</v>
      </c>
      <c r="BB68" s="145">
        <f t="shared" si="6"/>
        <v>392.72727272727275</v>
      </c>
      <c r="BC68" s="145">
        <f t="shared" si="6"/>
        <v>392.72727272727275</v>
      </c>
      <c r="BD68" s="145">
        <f t="shared" si="6"/>
        <v>392.72727272727275</v>
      </c>
      <c r="BE68" s="145">
        <f t="shared" si="6"/>
        <v>392.72727272727275</v>
      </c>
      <c r="BF68" s="145">
        <f t="shared" si="6"/>
        <v>392.72727272727275</v>
      </c>
      <c r="BG68" s="146">
        <f t="shared" ref="BG68:BG131" si="9">SUM(AU68:BF68)</f>
        <v>4320.0000000000009</v>
      </c>
      <c r="BH68" s="145" t="b">
        <f t="shared" ref="BH68:BH131" si="10">BG68=O68</f>
        <v>1</v>
      </c>
    </row>
    <row r="69" spans="1:60" ht="52" x14ac:dyDescent="0.3">
      <c r="A69" s="138">
        <v>67</v>
      </c>
      <c r="B69" s="147" t="s">
        <v>171</v>
      </c>
      <c r="C69" s="147" t="s">
        <v>496</v>
      </c>
      <c r="D69" s="148" t="s">
        <v>649</v>
      </c>
      <c r="E69" s="148" t="s">
        <v>650</v>
      </c>
      <c r="F69" s="139" t="s">
        <v>654</v>
      </c>
      <c r="G69" s="147" t="s">
        <v>191</v>
      </c>
      <c r="H69" s="139" t="s">
        <v>657</v>
      </c>
      <c r="I69" s="139" t="s">
        <v>520</v>
      </c>
      <c r="J69" s="147" t="s">
        <v>192</v>
      </c>
      <c r="K69" s="147" t="s">
        <v>479</v>
      </c>
      <c r="L69" s="141" t="s">
        <v>497</v>
      </c>
      <c r="M69" s="149" t="s">
        <v>186</v>
      </c>
      <c r="N69" s="142" t="s">
        <v>371</v>
      </c>
      <c r="O69" s="149">
        <v>4800</v>
      </c>
      <c r="P69" s="149" t="s">
        <v>188</v>
      </c>
      <c r="Q69" s="142" t="s">
        <v>118</v>
      </c>
      <c r="R69" s="143"/>
      <c r="S69" s="142"/>
      <c r="T69" s="142"/>
      <c r="U69" s="142"/>
      <c r="V69" s="144" t="s">
        <v>104</v>
      </c>
      <c r="W69" s="144"/>
      <c r="X69" s="144"/>
      <c r="Y69" s="144"/>
      <c r="Z69" s="144"/>
      <c r="AA69" s="144"/>
      <c r="AB69" s="144"/>
      <c r="AC69" s="144"/>
      <c r="AD69" s="144"/>
      <c r="AE69" s="144"/>
      <c r="AF69" s="144"/>
      <c r="AG69" s="144"/>
      <c r="AH69" s="147"/>
      <c r="AI69" s="147" t="s">
        <v>104</v>
      </c>
      <c r="AJ69" s="147" t="s">
        <v>104</v>
      </c>
      <c r="AK69" s="147" t="s">
        <v>104</v>
      </c>
      <c r="AL69" s="147" t="s">
        <v>104</v>
      </c>
      <c r="AM69" s="147" t="s">
        <v>104</v>
      </c>
      <c r="AN69" s="147" t="s">
        <v>104</v>
      </c>
      <c r="AO69" s="147" t="s">
        <v>104</v>
      </c>
      <c r="AP69" s="147" t="s">
        <v>104</v>
      </c>
      <c r="AQ69" s="147" t="s">
        <v>104</v>
      </c>
      <c r="AR69" s="147" t="s">
        <v>104</v>
      </c>
      <c r="AS69" s="147" t="s">
        <v>104</v>
      </c>
      <c r="AT69" s="144">
        <f t="shared" si="8"/>
        <v>11</v>
      </c>
      <c r="AU69" s="145">
        <f t="shared" si="7"/>
        <v>0</v>
      </c>
      <c r="AV69" s="145">
        <f t="shared" si="7"/>
        <v>436.36363636363637</v>
      </c>
      <c r="AW69" s="145">
        <f t="shared" si="7"/>
        <v>436.36363636363637</v>
      </c>
      <c r="AX69" s="145">
        <f t="shared" si="6"/>
        <v>436.36363636363637</v>
      </c>
      <c r="AY69" s="145">
        <f t="shared" si="6"/>
        <v>436.36363636363637</v>
      </c>
      <c r="AZ69" s="145">
        <f t="shared" si="6"/>
        <v>436.36363636363637</v>
      </c>
      <c r="BA69" s="145">
        <f t="shared" si="6"/>
        <v>436.36363636363637</v>
      </c>
      <c r="BB69" s="145">
        <f t="shared" si="6"/>
        <v>436.36363636363637</v>
      </c>
      <c r="BC69" s="145">
        <f t="shared" si="6"/>
        <v>436.36363636363637</v>
      </c>
      <c r="BD69" s="145">
        <f t="shared" si="6"/>
        <v>436.36363636363637</v>
      </c>
      <c r="BE69" s="145">
        <f t="shared" si="6"/>
        <v>436.36363636363637</v>
      </c>
      <c r="BF69" s="145">
        <f t="shared" si="6"/>
        <v>436.36363636363637</v>
      </c>
      <c r="BG69" s="146">
        <f t="shared" si="9"/>
        <v>4800</v>
      </c>
      <c r="BH69" s="145" t="b">
        <f t="shared" si="10"/>
        <v>1</v>
      </c>
    </row>
    <row r="70" spans="1:60" ht="52" x14ac:dyDescent="0.3">
      <c r="A70" s="138">
        <v>68</v>
      </c>
      <c r="B70" s="147" t="s">
        <v>171</v>
      </c>
      <c r="C70" s="147" t="s">
        <v>496</v>
      </c>
      <c r="D70" s="148" t="s">
        <v>649</v>
      </c>
      <c r="E70" s="148" t="s">
        <v>650</v>
      </c>
      <c r="F70" s="139" t="s">
        <v>654</v>
      </c>
      <c r="G70" s="147" t="s">
        <v>191</v>
      </c>
      <c r="H70" s="139" t="s">
        <v>657</v>
      </c>
      <c r="I70" s="139" t="s">
        <v>520</v>
      </c>
      <c r="J70" s="147" t="s">
        <v>192</v>
      </c>
      <c r="K70" s="147" t="s">
        <v>479</v>
      </c>
      <c r="L70" s="141" t="s">
        <v>503</v>
      </c>
      <c r="M70" s="142" t="s">
        <v>227</v>
      </c>
      <c r="N70" s="149" t="s">
        <v>504</v>
      </c>
      <c r="O70" s="149">
        <v>1236</v>
      </c>
      <c r="P70" s="149" t="s">
        <v>188</v>
      </c>
      <c r="Q70" s="142" t="s">
        <v>118</v>
      </c>
      <c r="R70" s="143"/>
      <c r="S70" s="142"/>
      <c r="T70" s="142"/>
      <c r="U70" s="142"/>
      <c r="V70" s="144" t="s">
        <v>104</v>
      </c>
      <c r="W70" s="144"/>
      <c r="X70" s="144"/>
      <c r="Y70" s="144"/>
      <c r="Z70" s="144"/>
      <c r="AA70" s="144"/>
      <c r="AB70" s="144"/>
      <c r="AC70" s="144"/>
      <c r="AD70" s="144"/>
      <c r="AE70" s="144"/>
      <c r="AF70" s="144"/>
      <c r="AG70" s="144"/>
      <c r="AH70" s="147" t="s">
        <v>104</v>
      </c>
      <c r="AI70" s="147" t="s">
        <v>104</v>
      </c>
      <c r="AJ70" s="147" t="s">
        <v>104</v>
      </c>
      <c r="AK70" s="147" t="s">
        <v>104</v>
      </c>
      <c r="AL70" s="147" t="s">
        <v>104</v>
      </c>
      <c r="AM70" s="147" t="s">
        <v>104</v>
      </c>
      <c r="AN70" s="147" t="s">
        <v>104</v>
      </c>
      <c r="AO70" s="147" t="s">
        <v>104</v>
      </c>
      <c r="AP70" s="147" t="s">
        <v>104</v>
      </c>
      <c r="AQ70" s="147" t="s">
        <v>104</v>
      </c>
      <c r="AR70" s="147" t="s">
        <v>104</v>
      </c>
      <c r="AS70" s="147" t="s">
        <v>104</v>
      </c>
      <c r="AT70" s="144">
        <f t="shared" si="8"/>
        <v>12</v>
      </c>
      <c r="AU70" s="145">
        <f t="shared" si="7"/>
        <v>103</v>
      </c>
      <c r="AV70" s="145">
        <f t="shared" si="7"/>
        <v>103</v>
      </c>
      <c r="AW70" s="145">
        <f t="shared" si="7"/>
        <v>103</v>
      </c>
      <c r="AX70" s="145">
        <f t="shared" si="6"/>
        <v>103</v>
      </c>
      <c r="AY70" s="145">
        <f t="shared" si="6"/>
        <v>103</v>
      </c>
      <c r="AZ70" s="145">
        <f t="shared" si="6"/>
        <v>103</v>
      </c>
      <c r="BA70" s="145">
        <f t="shared" si="6"/>
        <v>103</v>
      </c>
      <c r="BB70" s="145">
        <f t="shared" si="6"/>
        <v>103</v>
      </c>
      <c r="BC70" s="145">
        <f t="shared" si="6"/>
        <v>103</v>
      </c>
      <c r="BD70" s="145">
        <f t="shared" si="6"/>
        <v>103</v>
      </c>
      <c r="BE70" s="145">
        <f t="shared" si="6"/>
        <v>103</v>
      </c>
      <c r="BF70" s="145">
        <f t="shared" si="6"/>
        <v>103</v>
      </c>
      <c r="BG70" s="146">
        <f t="shared" si="9"/>
        <v>1236</v>
      </c>
      <c r="BH70" s="145" t="b">
        <f t="shared" si="10"/>
        <v>1</v>
      </c>
    </row>
    <row r="71" spans="1:60" ht="52" x14ac:dyDescent="0.3">
      <c r="A71" s="138">
        <v>69</v>
      </c>
      <c r="B71" s="147" t="s">
        <v>171</v>
      </c>
      <c r="C71" s="147" t="s">
        <v>496</v>
      </c>
      <c r="D71" s="148" t="s">
        <v>649</v>
      </c>
      <c r="E71" s="148" t="s">
        <v>650</v>
      </c>
      <c r="F71" s="139" t="s">
        <v>654</v>
      </c>
      <c r="G71" s="147" t="s">
        <v>191</v>
      </c>
      <c r="H71" s="139" t="s">
        <v>657</v>
      </c>
      <c r="I71" s="139" t="s">
        <v>520</v>
      </c>
      <c r="J71" s="147" t="s">
        <v>192</v>
      </c>
      <c r="K71" s="147" t="s">
        <v>479</v>
      </c>
      <c r="L71" s="141" t="s">
        <v>505</v>
      </c>
      <c r="M71" s="149" t="s">
        <v>506</v>
      </c>
      <c r="N71" s="149" t="s">
        <v>507</v>
      </c>
      <c r="O71" s="149">
        <v>205200</v>
      </c>
      <c r="P71" s="149" t="s">
        <v>188</v>
      </c>
      <c r="Q71" s="142" t="s">
        <v>118</v>
      </c>
      <c r="R71" s="143"/>
      <c r="S71" s="142"/>
      <c r="T71" s="142"/>
      <c r="U71" s="142"/>
      <c r="V71" s="144" t="s">
        <v>104</v>
      </c>
      <c r="W71" s="144"/>
      <c r="X71" s="144"/>
      <c r="Y71" s="144"/>
      <c r="Z71" s="144"/>
      <c r="AA71" s="144"/>
      <c r="AB71" s="144"/>
      <c r="AC71" s="144"/>
      <c r="AD71" s="144"/>
      <c r="AE71" s="144"/>
      <c r="AF71" s="144"/>
      <c r="AG71" s="144"/>
      <c r="AH71" s="139" t="s">
        <v>104</v>
      </c>
      <c r="AI71" s="139" t="s">
        <v>104</v>
      </c>
      <c r="AJ71" s="139" t="s">
        <v>104</v>
      </c>
      <c r="AK71" s="139" t="s">
        <v>104</v>
      </c>
      <c r="AL71" s="139" t="s">
        <v>104</v>
      </c>
      <c r="AM71" s="139" t="s">
        <v>104</v>
      </c>
      <c r="AN71" s="139" t="s">
        <v>104</v>
      </c>
      <c r="AO71" s="139" t="s">
        <v>104</v>
      </c>
      <c r="AP71" s="139" t="s">
        <v>104</v>
      </c>
      <c r="AQ71" s="139" t="s">
        <v>104</v>
      </c>
      <c r="AR71" s="139" t="s">
        <v>104</v>
      </c>
      <c r="AS71" s="139" t="s">
        <v>104</v>
      </c>
      <c r="AT71" s="144">
        <f t="shared" si="8"/>
        <v>12</v>
      </c>
      <c r="AU71" s="145">
        <f t="shared" si="7"/>
        <v>17100</v>
      </c>
      <c r="AV71" s="145">
        <f t="shared" si="7"/>
        <v>17100</v>
      </c>
      <c r="AW71" s="145">
        <f t="shared" si="7"/>
        <v>17100</v>
      </c>
      <c r="AX71" s="145">
        <f t="shared" si="6"/>
        <v>17100</v>
      </c>
      <c r="AY71" s="145">
        <f t="shared" si="6"/>
        <v>17100</v>
      </c>
      <c r="AZ71" s="145">
        <f t="shared" si="6"/>
        <v>17100</v>
      </c>
      <c r="BA71" s="145">
        <f t="shared" si="6"/>
        <v>17100</v>
      </c>
      <c r="BB71" s="145">
        <f t="shared" si="6"/>
        <v>17100</v>
      </c>
      <c r="BC71" s="145">
        <f t="shared" si="6"/>
        <v>17100</v>
      </c>
      <c r="BD71" s="145">
        <f t="shared" si="6"/>
        <v>17100</v>
      </c>
      <c r="BE71" s="145">
        <f t="shared" si="6"/>
        <v>17100</v>
      </c>
      <c r="BF71" s="145">
        <f t="shared" si="6"/>
        <v>17100</v>
      </c>
      <c r="BG71" s="146">
        <f t="shared" si="9"/>
        <v>205200</v>
      </c>
      <c r="BH71" s="145" t="b">
        <f t="shared" si="10"/>
        <v>1</v>
      </c>
    </row>
    <row r="72" spans="1:60" ht="65" x14ac:dyDescent="0.3">
      <c r="A72" s="138">
        <v>70</v>
      </c>
      <c r="B72" s="147" t="s">
        <v>171</v>
      </c>
      <c r="C72" s="147" t="s">
        <v>172</v>
      </c>
      <c r="D72" s="148" t="s">
        <v>649</v>
      </c>
      <c r="E72" s="148" t="s">
        <v>650</v>
      </c>
      <c r="F72" s="147" t="s">
        <v>93</v>
      </c>
      <c r="G72" s="147" t="s">
        <v>94</v>
      </c>
      <c r="H72" s="139" t="s">
        <v>651</v>
      </c>
      <c r="I72" s="139" t="s">
        <v>652</v>
      </c>
      <c r="J72" s="147" t="s">
        <v>116</v>
      </c>
      <c r="K72" s="147" t="s">
        <v>173</v>
      </c>
      <c r="L72" s="141" t="s">
        <v>531</v>
      </c>
      <c r="M72" s="142" t="s">
        <v>101</v>
      </c>
      <c r="N72" s="149" t="s">
        <v>508</v>
      </c>
      <c r="O72" s="149">
        <v>362327.69</v>
      </c>
      <c r="P72" s="149" t="s">
        <v>188</v>
      </c>
      <c r="Q72" s="142" t="s">
        <v>97</v>
      </c>
      <c r="R72" s="143">
        <v>852400012</v>
      </c>
      <c r="S72" s="142" t="s">
        <v>98</v>
      </c>
      <c r="T72" s="142" t="s">
        <v>105</v>
      </c>
      <c r="U72" s="142" t="s">
        <v>37</v>
      </c>
      <c r="V72" s="124"/>
      <c r="W72" s="144" t="s">
        <v>104</v>
      </c>
      <c r="X72" s="124"/>
      <c r="Y72" s="124"/>
      <c r="Z72" s="124"/>
      <c r="AA72" s="124"/>
      <c r="AB72" s="124"/>
      <c r="AC72" s="124"/>
      <c r="AD72" s="124"/>
      <c r="AE72" s="124"/>
      <c r="AF72" s="124"/>
      <c r="AG72" s="124"/>
      <c r="AH72" s="139"/>
      <c r="AI72" s="139"/>
      <c r="AJ72" s="139"/>
      <c r="AK72" s="139"/>
      <c r="AL72" s="139"/>
      <c r="AM72" s="139"/>
      <c r="AN72" s="139" t="s">
        <v>104</v>
      </c>
      <c r="AO72" s="139" t="s">
        <v>104</v>
      </c>
      <c r="AP72" s="139" t="s">
        <v>104</v>
      </c>
      <c r="AQ72" s="139" t="s">
        <v>104</v>
      </c>
      <c r="AR72" s="139" t="s">
        <v>104</v>
      </c>
      <c r="AS72" s="139" t="s">
        <v>104</v>
      </c>
      <c r="AT72" s="144">
        <f t="shared" si="8"/>
        <v>6</v>
      </c>
      <c r="AU72" s="145">
        <f t="shared" si="7"/>
        <v>0</v>
      </c>
      <c r="AV72" s="145">
        <f t="shared" si="7"/>
        <v>0</v>
      </c>
      <c r="AW72" s="145">
        <f t="shared" si="7"/>
        <v>0</v>
      </c>
      <c r="AX72" s="145">
        <f t="shared" si="6"/>
        <v>0</v>
      </c>
      <c r="AY72" s="145">
        <f t="shared" si="6"/>
        <v>0</v>
      </c>
      <c r="AZ72" s="145">
        <f t="shared" si="6"/>
        <v>0</v>
      </c>
      <c r="BA72" s="145">
        <f t="shared" si="6"/>
        <v>60387.948333333334</v>
      </c>
      <c r="BB72" s="145">
        <f t="shared" si="6"/>
        <v>60387.948333333334</v>
      </c>
      <c r="BC72" s="145">
        <f t="shared" si="6"/>
        <v>60387.948333333334</v>
      </c>
      <c r="BD72" s="145">
        <f t="shared" si="6"/>
        <v>60387.948333333334</v>
      </c>
      <c r="BE72" s="145">
        <f t="shared" si="6"/>
        <v>60387.948333333334</v>
      </c>
      <c r="BF72" s="145">
        <f t="shared" si="6"/>
        <v>60387.948333333334</v>
      </c>
      <c r="BG72" s="146">
        <f t="shared" si="9"/>
        <v>362327.69000000006</v>
      </c>
      <c r="BH72" s="145" t="b">
        <f t="shared" si="10"/>
        <v>1</v>
      </c>
    </row>
    <row r="73" spans="1:60" ht="65" x14ac:dyDescent="0.3">
      <c r="A73" s="138">
        <v>71</v>
      </c>
      <c r="B73" s="147" t="s">
        <v>171</v>
      </c>
      <c r="C73" s="147" t="s">
        <v>176</v>
      </c>
      <c r="D73" s="148" t="s">
        <v>649</v>
      </c>
      <c r="E73" s="148" t="s">
        <v>650</v>
      </c>
      <c r="F73" s="147" t="s">
        <v>93</v>
      </c>
      <c r="G73" s="147" t="s">
        <v>94</v>
      </c>
      <c r="H73" s="139" t="s">
        <v>651</v>
      </c>
      <c r="I73" s="139" t="s">
        <v>652</v>
      </c>
      <c r="J73" s="147" t="s">
        <v>116</v>
      </c>
      <c r="K73" s="147" t="s">
        <v>173</v>
      </c>
      <c r="L73" s="141" t="s">
        <v>177</v>
      </c>
      <c r="M73" s="149" t="s">
        <v>101</v>
      </c>
      <c r="N73" s="149" t="s">
        <v>178</v>
      </c>
      <c r="O73" s="149">
        <v>2918182.83</v>
      </c>
      <c r="P73" s="149" t="s">
        <v>188</v>
      </c>
      <c r="Q73" s="142" t="s">
        <v>118</v>
      </c>
      <c r="R73" s="143"/>
      <c r="S73" s="142"/>
      <c r="T73" s="142"/>
      <c r="U73" s="142"/>
      <c r="V73" s="144" t="s">
        <v>104</v>
      </c>
      <c r="W73" s="124"/>
      <c r="X73" s="124"/>
      <c r="Y73" s="124"/>
      <c r="Z73" s="124"/>
      <c r="AA73" s="124"/>
      <c r="AB73" s="124"/>
      <c r="AC73" s="124"/>
      <c r="AD73" s="124"/>
      <c r="AE73" s="124"/>
      <c r="AF73" s="124"/>
      <c r="AG73" s="124"/>
      <c r="AH73" s="147" t="s">
        <v>104</v>
      </c>
      <c r="AI73" s="147" t="s">
        <v>104</v>
      </c>
      <c r="AJ73" s="147" t="s">
        <v>104</v>
      </c>
      <c r="AK73" s="147" t="s">
        <v>104</v>
      </c>
      <c r="AL73" s="147" t="s">
        <v>104</v>
      </c>
      <c r="AM73" s="147" t="s">
        <v>104</v>
      </c>
      <c r="AN73" s="147" t="s">
        <v>104</v>
      </c>
      <c r="AO73" s="147" t="s">
        <v>104</v>
      </c>
      <c r="AP73" s="147" t="s">
        <v>104</v>
      </c>
      <c r="AQ73" s="147" t="s">
        <v>104</v>
      </c>
      <c r="AR73" s="147" t="s">
        <v>104</v>
      </c>
      <c r="AS73" s="147" t="s">
        <v>104</v>
      </c>
      <c r="AT73" s="144">
        <f t="shared" si="8"/>
        <v>12</v>
      </c>
      <c r="AU73" s="145">
        <f t="shared" si="7"/>
        <v>243181.9025</v>
      </c>
      <c r="AV73" s="145">
        <f t="shared" si="7"/>
        <v>243181.9025</v>
      </c>
      <c r="AW73" s="145">
        <f t="shared" si="7"/>
        <v>243181.9025</v>
      </c>
      <c r="AX73" s="145">
        <f t="shared" si="6"/>
        <v>243181.9025</v>
      </c>
      <c r="AY73" s="145">
        <f t="shared" si="6"/>
        <v>243181.9025</v>
      </c>
      <c r="AZ73" s="145">
        <f t="shared" si="6"/>
        <v>243181.9025</v>
      </c>
      <c r="BA73" s="145">
        <f t="shared" si="6"/>
        <v>243181.9025</v>
      </c>
      <c r="BB73" s="145">
        <f t="shared" si="6"/>
        <v>243181.9025</v>
      </c>
      <c r="BC73" s="145">
        <f t="shared" si="6"/>
        <v>243181.9025</v>
      </c>
      <c r="BD73" s="145">
        <f t="shared" si="6"/>
        <v>243181.9025</v>
      </c>
      <c r="BE73" s="145">
        <f t="shared" si="6"/>
        <v>243181.9025</v>
      </c>
      <c r="BF73" s="145">
        <f t="shared" si="6"/>
        <v>243181.9025</v>
      </c>
      <c r="BG73" s="146">
        <f t="shared" si="9"/>
        <v>2918182.8299999996</v>
      </c>
      <c r="BH73" s="145" t="b">
        <f t="shared" si="10"/>
        <v>1</v>
      </c>
    </row>
    <row r="74" spans="1:60" ht="65" x14ac:dyDescent="0.3">
      <c r="A74" s="138">
        <v>72</v>
      </c>
      <c r="B74" s="147" t="s">
        <v>171</v>
      </c>
      <c r="C74" s="147" t="s">
        <v>172</v>
      </c>
      <c r="D74" s="148" t="s">
        <v>649</v>
      </c>
      <c r="E74" s="148" t="s">
        <v>650</v>
      </c>
      <c r="F74" s="147" t="s">
        <v>93</v>
      </c>
      <c r="G74" s="147" t="s">
        <v>94</v>
      </c>
      <c r="H74" s="139" t="s">
        <v>651</v>
      </c>
      <c r="I74" s="139" t="s">
        <v>652</v>
      </c>
      <c r="J74" s="147" t="s">
        <v>116</v>
      </c>
      <c r="K74" s="147" t="s">
        <v>173</v>
      </c>
      <c r="L74" s="141" t="s">
        <v>659</v>
      </c>
      <c r="M74" s="149" t="s">
        <v>101</v>
      </c>
      <c r="N74" s="149" t="s">
        <v>510</v>
      </c>
      <c r="O74" s="149">
        <v>552468.20099999988</v>
      </c>
      <c r="P74" s="149" t="s">
        <v>188</v>
      </c>
      <c r="Q74" s="142" t="s">
        <v>97</v>
      </c>
      <c r="R74" s="143"/>
      <c r="S74" s="142" t="s">
        <v>660</v>
      </c>
      <c r="T74" s="142" t="s">
        <v>99</v>
      </c>
      <c r="U74" s="142" t="s">
        <v>37</v>
      </c>
      <c r="V74" s="124"/>
      <c r="W74" s="144" t="s">
        <v>104</v>
      </c>
      <c r="X74" s="124"/>
      <c r="Y74" s="124"/>
      <c r="Z74" s="124"/>
      <c r="AA74" s="124"/>
      <c r="AB74" s="124"/>
      <c r="AC74" s="124"/>
      <c r="AD74" s="124"/>
      <c r="AE74" s="124"/>
      <c r="AF74" s="124"/>
      <c r="AG74" s="124"/>
      <c r="AH74" s="147"/>
      <c r="AI74" s="147"/>
      <c r="AJ74" s="147"/>
      <c r="AK74" s="147"/>
      <c r="AL74" s="147"/>
      <c r="AM74" s="147"/>
      <c r="AN74" s="147" t="s">
        <v>104</v>
      </c>
      <c r="AO74" s="147" t="s">
        <v>104</v>
      </c>
      <c r="AP74" s="147" t="s">
        <v>104</v>
      </c>
      <c r="AQ74" s="147" t="s">
        <v>104</v>
      </c>
      <c r="AR74" s="147" t="s">
        <v>104</v>
      </c>
      <c r="AS74" s="147" t="s">
        <v>104</v>
      </c>
      <c r="AT74" s="144">
        <f t="shared" si="8"/>
        <v>6</v>
      </c>
      <c r="AU74" s="145">
        <f t="shared" si="7"/>
        <v>0</v>
      </c>
      <c r="AV74" s="145">
        <f t="shared" si="7"/>
        <v>0</v>
      </c>
      <c r="AW74" s="145">
        <f t="shared" si="7"/>
        <v>0</v>
      </c>
      <c r="AX74" s="145">
        <f t="shared" si="6"/>
        <v>0</v>
      </c>
      <c r="AY74" s="145">
        <f t="shared" si="6"/>
        <v>0</v>
      </c>
      <c r="AZ74" s="145">
        <f t="shared" si="6"/>
        <v>0</v>
      </c>
      <c r="BA74" s="145">
        <f t="shared" si="6"/>
        <v>92078.033499999976</v>
      </c>
      <c r="BB74" s="145">
        <f t="shared" si="6"/>
        <v>92078.033499999976</v>
      </c>
      <c r="BC74" s="145">
        <f t="shared" si="6"/>
        <v>92078.033499999976</v>
      </c>
      <c r="BD74" s="145">
        <f t="shared" si="6"/>
        <v>92078.033499999976</v>
      </c>
      <c r="BE74" s="145">
        <f t="shared" si="6"/>
        <v>92078.033499999976</v>
      </c>
      <c r="BF74" s="145">
        <f t="shared" si="6"/>
        <v>92078.033499999976</v>
      </c>
      <c r="BG74" s="146">
        <f t="shared" si="9"/>
        <v>552468.20099999988</v>
      </c>
      <c r="BH74" s="145" t="b">
        <f t="shared" si="10"/>
        <v>1</v>
      </c>
    </row>
    <row r="75" spans="1:60" ht="65" x14ac:dyDescent="0.3">
      <c r="A75" s="138">
        <v>73</v>
      </c>
      <c r="B75" s="147" t="s">
        <v>171</v>
      </c>
      <c r="C75" s="147" t="s">
        <v>172</v>
      </c>
      <c r="D75" s="148" t="s">
        <v>649</v>
      </c>
      <c r="E75" s="148" t="s">
        <v>650</v>
      </c>
      <c r="F75" s="147" t="s">
        <v>93</v>
      </c>
      <c r="G75" s="147" t="s">
        <v>94</v>
      </c>
      <c r="H75" s="139" t="s">
        <v>651</v>
      </c>
      <c r="I75" s="139" t="s">
        <v>652</v>
      </c>
      <c r="J75" s="147" t="s">
        <v>116</v>
      </c>
      <c r="K75" s="147" t="s">
        <v>173</v>
      </c>
      <c r="L75" s="141" t="s">
        <v>174</v>
      </c>
      <c r="M75" s="142" t="s">
        <v>101</v>
      </c>
      <c r="N75" s="142" t="s">
        <v>175</v>
      </c>
      <c r="O75" s="149">
        <v>360107.15</v>
      </c>
      <c r="P75" s="149" t="s">
        <v>188</v>
      </c>
      <c r="Q75" s="142" t="s">
        <v>118</v>
      </c>
      <c r="R75" s="143"/>
      <c r="S75" s="142"/>
      <c r="T75" s="142"/>
      <c r="U75" s="142"/>
      <c r="V75" s="144" t="s">
        <v>104</v>
      </c>
      <c r="W75" s="124"/>
      <c r="X75" s="124"/>
      <c r="Y75" s="124"/>
      <c r="Z75" s="124"/>
      <c r="AA75" s="124"/>
      <c r="AB75" s="124"/>
      <c r="AC75" s="124"/>
      <c r="AD75" s="124"/>
      <c r="AE75" s="124"/>
      <c r="AF75" s="124"/>
      <c r="AG75" s="124"/>
      <c r="AH75" s="139" t="s">
        <v>104</v>
      </c>
      <c r="AI75" s="139" t="s">
        <v>104</v>
      </c>
      <c r="AJ75" s="139" t="s">
        <v>104</v>
      </c>
      <c r="AK75" s="139" t="s">
        <v>104</v>
      </c>
      <c r="AL75" s="139" t="s">
        <v>104</v>
      </c>
      <c r="AM75" s="139" t="s">
        <v>104</v>
      </c>
      <c r="AN75" s="139" t="s">
        <v>104</v>
      </c>
      <c r="AO75" s="139"/>
      <c r="AP75" s="139"/>
      <c r="AQ75" s="139"/>
      <c r="AR75" s="139"/>
      <c r="AS75" s="139"/>
      <c r="AT75" s="144">
        <f t="shared" si="8"/>
        <v>7</v>
      </c>
      <c r="AU75" s="145">
        <f t="shared" si="7"/>
        <v>51443.878571428577</v>
      </c>
      <c r="AV75" s="145">
        <f t="shared" si="7"/>
        <v>51443.878571428577</v>
      </c>
      <c r="AW75" s="145">
        <f t="shared" si="7"/>
        <v>51443.878571428577</v>
      </c>
      <c r="AX75" s="145">
        <f t="shared" si="6"/>
        <v>51443.878571428577</v>
      </c>
      <c r="AY75" s="145">
        <f t="shared" si="6"/>
        <v>51443.878571428577</v>
      </c>
      <c r="AZ75" s="145">
        <f t="shared" si="6"/>
        <v>51443.878571428577</v>
      </c>
      <c r="BA75" s="145">
        <f t="shared" si="6"/>
        <v>51443.878571428577</v>
      </c>
      <c r="BB75" s="145">
        <f t="shared" si="6"/>
        <v>0</v>
      </c>
      <c r="BC75" s="145">
        <f t="shared" si="6"/>
        <v>0</v>
      </c>
      <c r="BD75" s="145">
        <f t="shared" si="6"/>
        <v>0</v>
      </c>
      <c r="BE75" s="145">
        <f t="shared" si="6"/>
        <v>0</v>
      </c>
      <c r="BF75" s="145">
        <f t="shared" si="6"/>
        <v>0</v>
      </c>
      <c r="BG75" s="146">
        <f t="shared" si="9"/>
        <v>360107.15000000008</v>
      </c>
      <c r="BH75" s="145" t="b">
        <f t="shared" si="10"/>
        <v>1</v>
      </c>
    </row>
    <row r="76" spans="1:60" ht="65" x14ac:dyDescent="0.3">
      <c r="A76" s="138">
        <v>74</v>
      </c>
      <c r="B76" s="139" t="s">
        <v>171</v>
      </c>
      <c r="C76" s="139" t="s">
        <v>172</v>
      </c>
      <c r="D76" s="140" t="s">
        <v>649</v>
      </c>
      <c r="E76" s="140" t="s">
        <v>650</v>
      </c>
      <c r="F76" s="139" t="s">
        <v>93</v>
      </c>
      <c r="G76" s="139" t="s">
        <v>94</v>
      </c>
      <c r="H76" s="139" t="s">
        <v>651</v>
      </c>
      <c r="I76" s="139" t="s">
        <v>652</v>
      </c>
      <c r="J76" s="139" t="s">
        <v>116</v>
      </c>
      <c r="K76" s="139" t="s">
        <v>173</v>
      </c>
      <c r="L76" s="141" t="s">
        <v>531</v>
      </c>
      <c r="M76" s="142" t="s">
        <v>101</v>
      </c>
      <c r="N76" s="142" t="s">
        <v>508</v>
      </c>
      <c r="O76" s="142">
        <v>3612.0076229646802</v>
      </c>
      <c r="P76" s="142" t="s">
        <v>188</v>
      </c>
      <c r="Q76" s="142" t="s">
        <v>97</v>
      </c>
      <c r="R76" s="143"/>
      <c r="S76" s="142" t="s">
        <v>301</v>
      </c>
      <c r="T76" s="142" t="s">
        <v>105</v>
      </c>
      <c r="U76" s="142" t="s">
        <v>39</v>
      </c>
      <c r="V76" s="124"/>
      <c r="W76" s="124"/>
      <c r="X76" s="124"/>
      <c r="Y76" s="144" t="s">
        <v>104</v>
      </c>
      <c r="Z76" s="124"/>
      <c r="AA76" s="124"/>
      <c r="AB76" s="124"/>
      <c r="AC76" s="124"/>
      <c r="AD76" s="124"/>
      <c r="AE76" s="124"/>
      <c r="AF76" s="124"/>
      <c r="AG76" s="124"/>
      <c r="AH76" s="139"/>
      <c r="AI76" s="139"/>
      <c r="AJ76" s="139"/>
      <c r="AK76" s="139"/>
      <c r="AL76" s="139"/>
      <c r="AM76" s="139"/>
      <c r="AN76" s="139" t="s">
        <v>104</v>
      </c>
      <c r="AO76" s="139" t="s">
        <v>104</v>
      </c>
      <c r="AP76" s="139" t="s">
        <v>104</v>
      </c>
      <c r="AQ76" s="139" t="s">
        <v>104</v>
      </c>
      <c r="AR76" s="139" t="s">
        <v>104</v>
      </c>
      <c r="AS76" s="139" t="s">
        <v>104</v>
      </c>
      <c r="AT76" s="144">
        <f t="shared" si="8"/>
        <v>6</v>
      </c>
      <c r="AU76" s="145">
        <f t="shared" si="7"/>
        <v>0</v>
      </c>
      <c r="AV76" s="145">
        <f t="shared" si="7"/>
        <v>0</v>
      </c>
      <c r="AW76" s="145">
        <f t="shared" si="7"/>
        <v>0</v>
      </c>
      <c r="AX76" s="145">
        <f t="shared" si="6"/>
        <v>0</v>
      </c>
      <c r="AY76" s="145">
        <f t="shared" si="6"/>
        <v>0</v>
      </c>
      <c r="AZ76" s="145">
        <f t="shared" si="6"/>
        <v>0</v>
      </c>
      <c r="BA76" s="145">
        <f t="shared" si="6"/>
        <v>602.00127049411333</v>
      </c>
      <c r="BB76" s="145">
        <f t="shared" si="6"/>
        <v>602.00127049411333</v>
      </c>
      <c r="BC76" s="145">
        <f t="shared" si="6"/>
        <v>602.00127049411333</v>
      </c>
      <c r="BD76" s="145">
        <f t="shared" si="6"/>
        <v>602.00127049411333</v>
      </c>
      <c r="BE76" s="145">
        <f t="shared" si="6"/>
        <v>602.00127049411333</v>
      </c>
      <c r="BF76" s="145">
        <f t="shared" si="6"/>
        <v>602.00127049411333</v>
      </c>
      <c r="BG76" s="146">
        <f t="shared" si="9"/>
        <v>3612.0076229646797</v>
      </c>
      <c r="BH76" s="145" t="b">
        <f t="shared" si="10"/>
        <v>1</v>
      </c>
    </row>
    <row r="77" spans="1:60" ht="65" x14ac:dyDescent="0.3">
      <c r="A77" s="138">
        <v>75</v>
      </c>
      <c r="B77" s="139" t="s">
        <v>91</v>
      </c>
      <c r="C77" s="139" t="s">
        <v>92</v>
      </c>
      <c r="D77" s="140" t="s">
        <v>649</v>
      </c>
      <c r="E77" s="140" t="s">
        <v>650</v>
      </c>
      <c r="F77" s="139" t="s">
        <v>93</v>
      </c>
      <c r="G77" s="139" t="s">
        <v>94</v>
      </c>
      <c r="H77" s="139" t="s">
        <v>651</v>
      </c>
      <c r="I77" s="139" t="s">
        <v>652</v>
      </c>
      <c r="J77" s="139" t="s">
        <v>95</v>
      </c>
      <c r="K77" s="139" t="s">
        <v>96</v>
      </c>
      <c r="L77" s="141" t="s">
        <v>100</v>
      </c>
      <c r="M77" s="142" t="s">
        <v>101</v>
      </c>
      <c r="N77" s="151" t="s">
        <v>102</v>
      </c>
      <c r="O77" s="142">
        <v>174625.89135523836</v>
      </c>
      <c r="P77" s="152" t="s">
        <v>188</v>
      </c>
      <c r="Q77" s="139" t="s">
        <v>97</v>
      </c>
      <c r="R77" s="139">
        <v>429990835</v>
      </c>
      <c r="S77" s="139" t="s">
        <v>98</v>
      </c>
      <c r="T77" s="139" t="s">
        <v>99</v>
      </c>
      <c r="U77" s="139" t="s">
        <v>35</v>
      </c>
      <c r="V77" s="144" t="s">
        <v>104</v>
      </c>
      <c r="W77" s="139"/>
      <c r="X77" s="124"/>
      <c r="Y77" s="124"/>
      <c r="Z77" s="124"/>
      <c r="AA77" s="124"/>
      <c r="AB77" s="124"/>
      <c r="AC77" s="124"/>
      <c r="AD77" s="124"/>
      <c r="AE77" s="124"/>
      <c r="AF77" s="124"/>
      <c r="AG77" s="124"/>
      <c r="AH77" s="139"/>
      <c r="AI77" s="139"/>
      <c r="AJ77" s="139"/>
      <c r="AK77" s="139"/>
      <c r="AL77" s="139" t="s">
        <v>104</v>
      </c>
      <c r="AM77" s="139" t="s">
        <v>104</v>
      </c>
      <c r="AN77" s="139"/>
      <c r="AO77" s="139"/>
      <c r="AP77" s="139"/>
      <c r="AQ77" s="139"/>
      <c r="AR77" s="139"/>
      <c r="AS77" s="139"/>
      <c r="AT77" s="144">
        <f t="shared" si="8"/>
        <v>2</v>
      </c>
      <c r="AU77" s="145">
        <f t="shared" si="7"/>
        <v>0</v>
      </c>
      <c r="AV77" s="145">
        <f t="shared" si="7"/>
        <v>0</v>
      </c>
      <c r="AW77" s="145">
        <f t="shared" si="7"/>
        <v>0</v>
      </c>
      <c r="AX77" s="145">
        <f t="shared" si="6"/>
        <v>0</v>
      </c>
      <c r="AY77" s="145">
        <f t="shared" si="6"/>
        <v>87312.94567761918</v>
      </c>
      <c r="AZ77" s="145">
        <f t="shared" si="6"/>
        <v>87312.94567761918</v>
      </c>
      <c r="BA77" s="145">
        <f t="shared" si="6"/>
        <v>0</v>
      </c>
      <c r="BB77" s="145">
        <f t="shared" si="6"/>
        <v>0</v>
      </c>
      <c r="BC77" s="145">
        <f t="shared" si="6"/>
        <v>0</v>
      </c>
      <c r="BD77" s="145">
        <f t="shared" si="6"/>
        <v>0</v>
      </c>
      <c r="BE77" s="145">
        <f t="shared" si="6"/>
        <v>0</v>
      </c>
      <c r="BF77" s="145">
        <f t="shared" si="6"/>
        <v>0</v>
      </c>
      <c r="BG77" s="146">
        <f t="shared" si="9"/>
        <v>174625.89135523836</v>
      </c>
      <c r="BH77" s="145" t="b">
        <f t="shared" si="10"/>
        <v>1</v>
      </c>
    </row>
    <row r="78" spans="1:60" ht="65" x14ac:dyDescent="0.3">
      <c r="A78" s="138">
        <v>76</v>
      </c>
      <c r="B78" s="139" t="s">
        <v>91</v>
      </c>
      <c r="C78" s="139" t="s">
        <v>115</v>
      </c>
      <c r="D78" s="140" t="s">
        <v>649</v>
      </c>
      <c r="E78" s="140" t="s">
        <v>650</v>
      </c>
      <c r="F78" s="139" t="s">
        <v>93</v>
      </c>
      <c r="G78" s="139" t="s">
        <v>94</v>
      </c>
      <c r="H78" s="139" t="s">
        <v>651</v>
      </c>
      <c r="I78" s="139" t="s">
        <v>652</v>
      </c>
      <c r="J78" s="139" t="s">
        <v>116</v>
      </c>
      <c r="K78" s="139" t="s">
        <v>117</v>
      </c>
      <c r="L78" s="141" t="s">
        <v>141</v>
      </c>
      <c r="M78" s="142" t="s">
        <v>101</v>
      </c>
      <c r="N78" s="142" t="s">
        <v>120</v>
      </c>
      <c r="O78" s="142">
        <v>172681.516</v>
      </c>
      <c r="P78" s="152" t="s">
        <v>103</v>
      </c>
      <c r="Q78" s="139" t="s">
        <v>118</v>
      </c>
      <c r="R78" s="139"/>
      <c r="S78" s="139"/>
      <c r="T78" s="139"/>
      <c r="U78" s="139"/>
      <c r="V78" s="124"/>
      <c r="W78" s="144" t="s">
        <v>104</v>
      </c>
      <c r="X78" s="144" t="s">
        <v>104</v>
      </c>
      <c r="Y78" s="144" t="s">
        <v>104</v>
      </c>
      <c r="Z78" s="144" t="s">
        <v>104</v>
      </c>
      <c r="AA78" s="144" t="s">
        <v>104</v>
      </c>
      <c r="AB78" s="144" t="s">
        <v>104</v>
      </c>
      <c r="AC78" s="144" t="s">
        <v>104</v>
      </c>
      <c r="AD78" s="144" t="s">
        <v>104</v>
      </c>
      <c r="AE78" s="144" t="s">
        <v>104</v>
      </c>
      <c r="AF78" s="144" t="s">
        <v>104</v>
      </c>
      <c r="AG78" s="144" t="s">
        <v>104</v>
      </c>
      <c r="AH78" s="139"/>
      <c r="AI78" s="139" t="s">
        <v>104</v>
      </c>
      <c r="AJ78" s="139" t="s">
        <v>104</v>
      </c>
      <c r="AK78" s="139" t="s">
        <v>104</v>
      </c>
      <c r="AL78" s="139" t="s">
        <v>104</v>
      </c>
      <c r="AM78" s="139" t="s">
        <v>104</v>
      </c>
      <c r="AN78" s="139" t="s">
        <v>104</v>
      </c>
      <c r="AO78" s="139" t="s">
        <v>104</v>
      </c>
      <c r="AP78" s="139" t="s">
        <v>104</v>
      </c>
      <c r="AQ78" s="139" t="s">
        <v>104</v>
      </c>
      <c r="AR78" s="139" t="s">
        <v>104</v>
      </c>
      <c r="AS78" s="139" t="s">
        <v>104</v>
      </c>
      <c r="AT78" s="144">
        <f t="shared" si="8"/>
        <v>11</v>
      </c>
      <c r="AU78" s="145">
        <f t="shared" si="7"/>
        <v>0</v>
      </c>
      <c r="AV78" s="145">
        <f t="shared" si="7"/>
        <v>15698.319636363636</v>
      </c>
      <c r="AW78" s="145">
        <f t="shared" si="7"/>
        <v>15698.319636363636</v>
      </c>
      <c r="AX78" s="145">
        <f t="shared" si="6"/>
        <v>15698.319636363636</v>
      </c>
      <c r="AY78" s="145">
        <f t="shared" si="6"/>
        <v>15698.319636363636</v>
      </c>
      <c r="AZ78" s="145">
        <f t="shared" si="6"/>
        <v>15698.319636363636</v>
      </c>
      <c r="BA78" s="145">
        <f t="shared" si="6"/>
        <v>15698.319636363636</v>
      </c>
      <c r="BB78" s="145">
        <f t="shared" si="6"/>
        <v>15698.319636363636</v>
      </c>
      <c r="BC78" s="145">
        <f t="shared" si="6"/>
        <v>15698.319636363636</v>
      </c>
      <c r="BD78" s="145">
        <f t="shared" si="6"/>
        <v>15698.319636363636</v>
      </c>
      <c r="BE78" s="145">
        <f t="shared" si="6"/>
        <v>15698.319636363636</v>
      </c>
      <c r="BF78" s="145">
        <f t="shared" si="6"/>
        <v>15698.319636363636</v>
      </c>
      <c r="BG78" s="146">
        <f t="shared" si="9"/>
        <v>172681.51599999997</v>
      </c>
      <c r="BH78" s="145" t="b">
        <f t="shared" si="10"/>
        <v>1</v>
      </c>
    </row>
    <row r="79" spans="1:60" ht="65" x14ac:dyDescent="0.3">
      <c r="A79" s="138">
        <v>77</v>
      </c>
      <c r="B79" s="139" t="s">
        <v>91</v>
      </c>
      <c r="C79" s="139" t="s">
        <v>115</v>
      </c>
      <c r="D79" s="140" t="s">
        <v>649</v>
      </c>
      <c r="E79" s="140" t="s">
        <v>650</v>
      </c>
      <c r="F79" s="139" t="s">
        <v>93</v>
      </c>
      <c r="G79" s="139" t="s">
        <v>94</v>
      </c>
      <c r="H79" s="139" t="s">
        <v>651</v>
      </c>
      <c r="I79" s="139" t="s">
        <v>652</v>
      </c>
      <c r="J79" s="139" t="s">
        <v>116</v>
      </c>
      <c r="K79" s="139" t="s">
        <v>117</v>
      </c>
      <c r="L79" s="141" t="s">
        <v>160</v>
      </c>
      <c r="M79" s="142" t="s">
        <v>101</v>
      </c>
      <c r="N79" s="142" t="s">
        <v>120</v>
      </c>
      <c r="O79" s="142">
        <v>169362.4596</v>
      </c>
      <c r="P79" s="152" t="s">
        <v>103</v>
      </c>
      <c r="Q79" s="139" t="s">
        <v>118</v>
      </c>
      <c r="R79" s="139"/>
      <c r="S79" s="139"/>
      <c r="T79" s="139"/>
      <c r="U79" s="139"/>
      <c r="V79" s="124"/>
      <c r="W79" s="144" t="s">
        <v>104</v>
      </c>
      <c r="X79" s="144" t="s">
        <v>104</v>
      </c>
      <c r="Y79" s="144" t="s">
        <v>104</v>
      </c>
      <c r="Z79" s="144" t="s">
        <v>104</v>
      </c>
      <c r="AA79" s="144" t="s">
        <v>104</v>
      </c>
      <c r="AB79" s="144" t="s">
        <v>104</v>
      </c>
      <c r="AC79" s="144" t="s">
        <v>104</v>
      </c>
      <c r="AD79" s="144" t="s">
        <v>104</v>
      </c>
      <c r="AE79" s="144" t="s">
        <v>104</v>
      </c>
      <c r="AF79" s="144" t="s">
        <v>104</v>
      </c>
      <c r="AG79" s="144" t="s">
        <v>104</v>
      </c>
      <c r="AH79" s="139"/>
      <c r="AI79" s="139" t="s">
        <v>104</v>
      </c>
      <c r="AJ79" s="139" t="s">
        <v>104</v>
      </c>
      <c r="AK79" s="139" t="s">
        <v>104</v>
      </c>
      <c r="AL79" s="139" t="s">
        <v>104</v>
      </c>
      <c r="AM79" s="139" t="s">
        <v>104</v>
      </c>
      <c r="AN79" s="139" t="s">
        <v>104</v>
      </c>
      <c r="AO79" s="139" t="s">
        <v>104</v>
      </c>
      <c r="AP79" s="139" t="s">
        <v>104</v>
      </c>
      <c r="AQ79" s="139" t="s">
        <v>104</v>
      </c>
      <c r="AR79" s="139" t="s">
        <v>104</v>
      </c>
      <c r="AS79" s="139" t="s">
        <v>104</v>
      </c>
      <c r="AT79" s="144">
        <f t="shared" si="8"/>
        <v>11</v>
      </c>
      <c r="AU79" s="145">
        <f t="shared" si="7"/>
        <v>0</v>
      </c>
      <c r="AV79" s="145">
        <f t="shared" si="7"/>
        <v>15396.587236363637</v>
      </c>
      <c r="AW79" s="145">
        <f t="shared" si="7"/>
        <v>15396.587236363637</v>
      </c>
      <c r="AX79" s="145">
        <f t="shared" si="6"/>
        <v>15396.587236363637</v>
      </c>
      <c r="AY79" s="145">
        <f t="shared" si="6"/>
        <v>15396.587236363637</v>
      </c>
      <c r="AZ79" s="145">
        <f t="shared" si="6"/>
        <v>15396.587236363637</v>
      </c>
      <c r="BA79" s="145">
        <f t="shared" si="6"/>
        <v>15396.587236363637</v>
      </c>
      <c r="BB79" s="145">
        <f t="shared" si="6"/>
        <v>15396.587236363637</v>
      </c>
      <c r="BC79" s="145">
        <f t="shared" si="6"/>
        <v>15396.587236363637</v>
      </c>
      <c r="BD79" s="145">
        <f t="shared" si="6"/>
        <v>15396.587236363637</v>
      </c>
      <c r="BE79" s="145">
        <f t="shared" si="6"/>
        <v>15396.587236363637</v>
      </c>
      <c r="BF79" s="145">
        <f t="shared" si="6"/>
        <v>15396.587236363637</v>
      </c>
      <c r="BG79" s="146">
        <f t="shared" si="9"/>
        <v>169362.45960000006</v>
      </c>
      <c r="BH79" s="145" t="b">
        <f t="shared" si="10"/>
        <v>1</v>
      </c>
    </row>
    <row r="80" spans="1:60" ht="65" x14ac:dyDescent="0.3">
      <c r="A80" s="138">
        <v>78</v>
      </c>
      <c r="B80" s="139" t="s">
        <v>91</v>
      </c>
      <c r="C80" s="139" t="s">
        <v>115</v>
      </c>
      <c r="D80" s="140" t="s">
        <v>649</v>
      </c>
      <c r="E80" s="140" t="s">
        <v>650</v>
      </c>
      <c r="F80" s="139" t="s">
        <v>93</v>
      </c>
      <c r="G80" s="139" t="s">
        <v>94</v>
      </c>
      <c r="H80" s="139" t="s">
        <v>651</v>
      </c>
      <c r="I80" s="139" t="s">
        <v>652</v>
      </c>
      <c r="J80" s="139" t="s">
        <v>116</v>
      </c>
      <c r="K80" s="139" t="s">
        <v>117</v>
      </c>
      <c r="L80" s="141" t="s">
        <v>165</v>
      </c>
      <c r="M80" s="142" t="s">
        <v>101</v>
      </c>
      <c r="N80" s="142" t="s">
        <v>120</v>
      </c>
      <c r="O80" s="142">
        <v>160937.70243</v>
      </c>
      <c r="P80" s="152" t="s">
        <v>103</v>
      </c>
      <c r="Q80" s="139" t="s">
        <v>118</v>
      </c>
      <c r="R80" s="139"/>
      <c r="S80" s="139"/>
      <c r="T80" s="139"/>
      <c r="U80" s="139"/>
      <c r="V80" s="124"/>
      <c r="W80" s="144" t="s">
        <v>104</v>
      </c>
      <c r="X80" s="144" t="s">
        <v>104</v>
      </c>
      <c r="Y80" s="144" t="s">
        <v>104</v>
      </c>
      <c r="Z80" s="144" t="s">
        <v>104</v>
      </c>
      <c r="AA80" s="144" t="s">
        <v>104</v>
      </c>
      <c r="AB80" s="144" t="s">
        <v>104</v>
      </c>
      <c r="AC80" s="144" t="s">
        <v>104</v>
      </c>
      <c r="AD80" s="144" t="s">
        <v>104</v>
      </c>
      <c r="AE80" s="144" t="s">
        <v>104</v>
      </c>
      <c r="AF80" s="144" t="s">
        <v>104</v>
      </c>
      <c r="AG80" s="144" t="s">
        <v>104</v>
      </c>
      <c r="AH80" s="139"/>
      <c r="AI80" s="139" t="s">
        <v>104</v>
      </c>
      <c r="AJ80" s="139" t="s">
        <v>104</v>
      </c>
      <c r="AK80" s="139" t="s">
        <v>104</v>
      </c>
      <c r="AL80" s="139" t="s">
        <v>104</v>
      </c>
      <c r="AM80" s="139" t="s">
        <v>104</v>
      </c>
      <c r="AN80" s="139" t="s">
        <v>104</v>
      </c>
      <c r="AO80" s="139" t="s">
        <v>104</v>
      </c>
      <c r="AP80" s="139" t="s">
        <v>104</v>
      </c>
      <c r="AQ80" s="139" t="s">
        <v>104</v>
      </c>
      <c r="AR80" s="139" t="s">
        <v>104</v>
      </c>
      <c r="AS80" s="139" t="s">
        <v>104</v>
      </c>
      <c r="AT80" s="144">
        <f t="shared" si="8"/>
        <v>11</v>
      </c>
      <c r="AU80" s="145">
        <f t="shared" si="7"/>
        <v>0</v>
      </c>
      <c r="AV80" s="145">
        <f t="shared" si="7"/>
        <v>14630.700220909092</v>
      </c>
      <c r="AW80" s="145">
        <f t="shared" si="7"/>
        <v>14630.700220909092</v>
      </c>
      <c r="AX80" s="145">
        <f t="shared" si="6"/>
        <v>14630.700220909092</v>
      </c>
      <c r="AY80" s="145">
        <f t="shared" si="6"/>
        <v>14630.700220909092</v>
      </c>
      <c r="AZ80" s="145">
        <f t="shared" si="6"/>
        <v>14630.700220909092</v>
      </c>
      <c r="BA80" s="145">
        <f t="shared" si="6"/>
        <v>14630.700220909092</v>
      </c>
      <c r="BB80" s="145">
        <f t="shared" si="6"/>
        <v>14630.700220909092</v>
      </c>
      <c r="BC80" s="145">
        <f t="shared" si="6"/>
        <v>14630.700220909092</v>
      </c>
      <c r="BD80" s="145">
        <f t="shared" si="6"/>
        <v>14630.700220909092</v>
      </c>
      <c r="BE80" s="145">
        <f t="shared" si="6"/>
        <v>14630.700220909092</v>
      </c>
      <c r="BF80" s="145">
        <f t="shared" si="6"/>
        <v>14630.700220909092</v>
      </c>
      <c r="BG80" s="146">
        <f t="shared" si="9"/>
        <v>160937.70242999998</v>
      </c>
      <c r="BH80" s="145" t="b">
        <f t="shared" si="10"/>
        <v>1</v>
      </c>
    </row>
    <row r="81" spans="1:60" ht="65" x14ac:dyDescent="0.3">
      <c r="A81" s="138">
        <v>79</v>
      </c>
      <c r="B81" s="139" t="s">
        <v>91</v>
      </c>
      <c r="C81" s="139" t="s">
        <v>92</v>
      </c>
      <c r="D81" s="140" t="s">
        <v>649</v>
      </c>
      <c r="E81" s="140" t="s">
        <v>650</v>
      </c>
      <c r="F81" s="139" t="s">
        <v>93</v>
      </c>
      <c r="G81" s="139" t="s">
        <v>94</v>
      </c>
      <c r="H81" s="139" t="s">
        <v>651</v>
      </c>
      <c r="I81" s="139" t="s">
        <v>652</v>
      </c>
      <c r="J81" s="139" t="s">
        <v>95</v>
      </c>
      <c r="K81" s="139" t="s">
        <v>96</v>
      </c>
      <c r="L81" s="141" t="s">
        <v>108</v>
      </c>
      <c r="M81" s="142" t="s">
        <v>101</v>
      </c>
      <c r="N81" s="151" t="s">
        <v>107</v>
      </c>
      <c r="O81" s="142">
        <v>157460.34723214284</v>
      </c>
      <c r="P81" s="152" t="s">
        <v>188</v>
      </c>
      <c r="Q81" s="139" t="s">
        <v>97</v>
      </c>
      <c r="R81" s="139" t="s">
        <v>661</v>
      </c>
      <c r="S81" s="139" t="s">
        <v>98</v>
      </c>
      <c r="T81" s="139" t="s">
        <v>105</v>
      </c>
      <c r="U81" s="139" t="s">
        <v>36</v>
      </c>
      <c r="V81" s="144" t="s">
        <v>104</v>
      </c>
      <c r="W81" s="124"/>
      <c r="X81" s="139"/>
      <c r="Y81" s="124"/>
      <c r="Z81" s="124"/>
      <c r="AA81" s="124"/>
      <c r="AB81" s="124"/>
      <c r="AC81" s="124"/>
      <c r="AD81" s="124"/>
      <c r="AE81" s="124"/>
      <c r="AF81" s="124"/>
      <c r="AG81" s="124"/>
      <c r="AH81" s="139"/>
      <c r="AI81" s="139"/>
      <c r="AJ81" s="139"/>
      <c r="AK81" s="139"/>
      <c r="AL81" s="139"/>
      <c r="AM81" s="139"/>
      <c r="AN81" s="139" t="s">
        <v>104</v>
      </c>
      <c r="AO81" s="139" t="s">
        <v>104</v>
      </c>
      <c r="AP81" s="139" t="s">
        <v>104</v>
      </c>
      <c r="AQ81" s="139" t="s">
        <v>104</v>
      </c>
      <c r="AR81" s="139"/>
      <c r="AS81" s="139"/>
      <c r="AT81" s="144">
        <f t="shared" si="8"/>
        <v>4</v>
      </c>
      <c r="AU81" s="145">
        <f t="shared" si="7"/>
        <v>0</v>
      </c>
      <c r="AV81" s="145">
        <f t="shared" si="7"/>
        <v>0</v>
      </c>
      <c r="AW81" s="145">
        <f t="shared" si="7"/>
        <v>0</v>
      </c>
      <c r="AX81" s="145">
        <f t="shared" si="6"/>
        <v>0</v>
      </c>
      <c r="AY81" s="145">
        <f t="shared" si="6"/>
        <v>0</v>
      </c>
      <c r="AZ81" s="145">
        <f t="shared" si="6"/>
        <v>0</v>
      </c>
      <c r="BA81" s="145">
        <f t="shared" si="6"/>
        <v>39365.08680803571</v>
      </c>
      <c r="BB81" s="145">
        <f t="shared" si="6"/>
        <v>39365.08680803571</v>
      </c>
      <c r="BC81" s="145">
        <f t="shared" si="6"/>
        <v>39365.08680803571</v>
      </c>
      <c r="BD81" s="145">
        <f t="shared" si="6"/>
        <v>39365.08680803571</v>
      </c>
      <c r="BE81" s="145">
        <f t="shared" si="6"/>
        <v>0</v>
      </c>
      <c r="BF81" s="145">
        <f t="shared" si="6"/>
        <v>0</v>
      </c>
      <c r="BG81" s="146">
        <f t="shared" si="9"/>
        <v>157460.34723214284</v>
      </c>
      <c r="BH81" s="145" t="b">
        <f t="shared" si="10"/>
        <v>1</v>
      </c>
    </row>
    <row r="82" spans="1:60" ht="65" x14ac:dyDescent="0.3">
      <c r="A82" s="138">
        <v>80</v>
      </c>
      <c r="B82" s="139" t="s">
        <v>91</v>
      </c>
      <c r="C82" s="139" t="s">
        <v>115</v>
      </c>
      <c r="D82" s="140" t="s">
        <v>649</v>
      </c>
      <c r="E82" s="140" t="s">
        <v>650</v>
      </c>
      <c r="F82" s="139" t="s">
        <v>93</v>
      </c>
      <c r="G82" s="139" t="s">
        <v>94</v>
      </c>
      <c r="H82" s="139" t="s">
        <v>651</v>
      </c>
      <c r="I82" s="139" t="s">
        <v>652</v>
      </c>
      <c r="J82" s="139" t="s">
        <v>116</v>
      </c>
      <c r="K82" s="139" t="s">
        <v>117</v>
      </c>
      <c r="L82" s="141" t="s">
        <v>149</v>
      </c>
      <c r="M82" s="142" t="s">
        <v>101</v>
      </c>
      <c r="N82" s="142" t="s">
        <v>120</v>
      </c>
      <c r="O82" s="142">
        <v>89244.199800000002</v>
      </c>
      <c r="P82" s="152" t="s">
        <v>103</v>
      </c>
      <c r="Q82" s="139" t="s">
        <v>118</v>
      </c>
      <c r="R82" s="139"/>
      <c r="S82" s="139"/>
      <c r="T82" s="139"/>
      <c r="U82" s="139"/>
      <c r="V82" s="124"/>
      <c r="W82" s="144" t="s">
        <v>104</v>
      </c>
      <c r="X82" s="144" t="s">
        <v>104</v>
      </c>
      <c r="Y82" s="144" t="s">
        <v>104</v>
      </c>
      <c r="Z82" s="144" t="s">
        <v>104</v>
      </c>
      <c r="AA82" s="144" t="s">
        <v>104</v>
      </c>
      <c r="AB82" s="144" t="s">
        <v>104</v>
      </c>
      <c r="AC82" s="144" t="s">
        <v>104</v>
      </c>
      <c r="AD82" s="144" t="s">
        <v>104</v>
      </c>
      <c r="AE82" s="144" t="s">
        <v>104</v>
      </c>
      <c r="AF82" s="144" t="s">
        <v>104</v>
      </c>
      <c r="AG82" s="144" t="s">
        <v>104</v>
      </c>
      <c r="AH82" s="139"/>
      <c r="AI82" s="139" t="s">
        <v>104</v>
      </c>
      <c r="AJ82" s="139" t="s">
        <v>104</v>
      </c>
      <c r="AK82" s="139" t="s">
        <v>104</v>
      </c>
      <c r="AL82" s="139" t="s">
        <v>104</v>
      </c>
      <c r="AM82" s="139" t="s">
        <v>104</v>
      </c>
      <c r="AN82" s="139" t="s">
        <v>104</v>
      </c>
      <c r="AO82" s="139" t="s">
        <v>104</v>
      </c>
      <c r="AP82" s="139" t="s">
        <v>104</v>
      </c>
      <c r="AQ82" s="139" t="s">
        <v>104</v>
      </c>
      <c r="AR82" s="139" t="s">
        <v>104</v>
      </c>
      <c r="AS82" s="139" t="s">
        <v>104</v>
      </c>
      <c r="AT82" s="144">
        <f t="shared" si="8"/>
        <v>11</v>
      </c>
      <c r="AU82" s="145">
        <f t="shared" si="7"/>
        <v>0</v>
      </c>
      <c r="AV82" s="145">
        <f t="shared" si="7"/>
        <v>8113.1090727272731</v>
      </c>
      <c r="AW82" s="145">
        <f t="shared" si="7"/>
        <v>8113.1090727272731</v>
      </c>
      <c r="AX82" s="145">
        <f t="shared" si="6"/>
        <v>8113.1090727272731</v>
      </c>
      <c r="AY82" s="145">
        <f t="shared" si="6"/>
        <v>8113.1090727272731</v>
      </c>
      <c r="AZ82" s="145">
        <f t="shared" si="6"/>
        <v>8113.1090727272731</v>
      </c>
      <c r="BA82" s="145">
        <f t="shared" si="6"/>
        <v>8113.1090727272731</v>
      </c>
      <c r="BB82" s="145">
        <f t="shared" si="6"/>
        <v>8113.1090727272731</v>
      </c>
      <c r="BC82" s="145">
        <f t="shared" si="6"/>
        <v>8113.1090727272731</v>
      </c>
      <c r="BD82" s="145">
        <f t="shared" si="6"/>
        <v>8113.1090727272731</v>
      </c>
      <c r="BE82" s="145">
        <f t="shared" si="6"/>
        <v>8113.1090727272731</v>
      </c>
      <c r="BF82" s="145">
        <f t="shared" si="6"/>
        <v>8113.1090727272731</v>
      </c>
      <c r="BG82" s="146">
        <f t="shared" si="9"/>
        <v>89244.199800000002</v>
      </c>
      <c r="BH82" s="145" t="b">
        <f t="shared" si="10"/>
        <v>1</v>
      </c>
    </row>
    <row r="83" spans="1:60" ht="65" x14ac:dyDescent="0.3">
      <c r="A83" s="138">
        <v>81</v>
      </c>
      <c r="B83" s="139" t="s">
        <v>91</v>
      </c>
      <c r="C83" s="139" t="s">
        <v>115</v>
      </c>
      <c r="D83" s="140" t="s">
        <v>649</v>
      </c>
      <c r="E83" s="140" t="s">
        <v>650</v>
      </c>
      <c r="F83" s="139" t="s">
        <v>93</v>
      </c>
      <c r="G83" s="139" t="s">
        <v>94</v>
      </c>
      <c r="H83" s="139" t="s">
        <v>651</v>
      </c>
      <c r="I83" s="139" t="s">
        <v>652</v>
      </c>
      <c r="J83" s="139" t="s">
        <v>169</v>
      </c>
      <c r="K83" s="139" t="s">
        <v>170</v>
      </c>
      <c r="L83" s="141" t="s">
        <v>168</v>
      </c>
      <c r="M83" s="142" t="s">
        <v>101</v>
      </c>
      <c r="N83" s="142" t="s">
        <v>120</v>
      </c>
      <c r="O83" s="142">
        <v>87500</v>
      </c>
      <c r="P83" s="152" t="s">
        <v>103</v>
      </c>
      <c r="Q83" s="139" t="s">
        <v>118</v>
      </c>
      <c r="R83" s="139"/>
      <c r="S83" s="139"/>
      <c r="T83" s="139"/>
      <c r="U83" s="139"/>
      <c r="V83" s="144" t="s">
        <v>104</v>
      </c>
      <c r="W83" s="124"/>
      <c r="X83" s="124"/>
      <c r="Y83" s="124"/>
      <c r="Z83" s="124"/>
      <c r="AA83" s="124"/>
      <c r="AB83" s="124"/>
      <c r="AC83" s="124"/>
      <c r="AD83" s="124"/>
      <c r="AE83" s="124"/>
      <c r="AF83" s="124"/>
      <c r="AG83" s="124"/>
      <c r="AH83" s="139" t="s">
        <v>104</v>
      </c>
      <c r="AI83" s="139" t="s">
        <v>104</v>
      </c>
      <c r="AJ83" s="139" t="s">
        <v>104</v>
      </c>
      <c r="AK83" s="139"/>
      <c r="AL83" s="139"/>
      <c r="AM83" s="139"/>
      <c r="AN83" s="139"/>
      <c r="AO83" s="139"/>
      <c r="AP83" s="139"/>
      <c r="AQ83" s="139"/>
      <c r="AR83" s="139"/>
      <c r="AS83" s="139"/>
      <c r="AT83" s="144">
        <f t="shared" si="8"/>
        <v>3</v>
      </c>
      <c r="AU83" s="145">
        <f t="shared" si="7"/>
        <v>29166.666666666668</v>
      </c>
      <c r="AV83" s="145">
        <f t="shared" si="7"/>
        <v>29166.666666666668</v>
      </c>
      <c r="AW83" s="145">
        <f t="shared" si="7"/>
        <v>29166.666666666668</v>
      </c>
      <c r="AX83" s="145">
        <f t="shared" si="6"/>
        <v>0</v>
      </c>
      <c r="AY83" s="145">
        <f t="shared" si="6"/>
        <v>0</v>
      </c>
      <c r="AZ83" s="145">
        <f t="shared" si="6"/>
        <v>0</v>
      </c>
      <c r="BA83" s="145">
        <f t="shared" si="6"/>
        <v>0</v>
      </c>
      <c r="BB83" s="145">
        <f t="shared" si="6"/>
        <v>0</v>
      </c>
      <c r="BC83" s="145">
        <f t="shared" si="6"/>
        <v>0</v>
      </c>
      <c r="BD83" s="145">
        <f t="shared" si="6"/>
        <v>0</v>
      </c>
      <c r="BE83" s="145">
        <f t="shared" si="6"/>
        <v>0</v>
      </c>
      <c r="BF83" s="145">
        <f t="shared" si="6"/>
        <v>0</v>
      </c>
      <c r="BG83" s="146">
        <f t="shared" si="9"/>
        <v>87500</v>
      </c>
      <c r="BH83" s="145" t="b">
        <f t="shared" si="10"/>
        <v>1</v>
      </c>
    </row>
    <row r="84" spans="1:60" ht="65" x14ac:dyDescent="0.3">
      <c r="A84" s="138">
        <v>82</v>
      </c>
      <c r="B84" s="139" t="s">
        <v>91</v>
      </c>
      <c r="C84" s="139" t="s">
        <v>92</v>
      </c>
      <c r="D84" s="140" t="s">
        <v>649</v>
      </c>
      <c r="E84" s="140" t="s">
        <v>650</v>
      </c>
      <c r="F84" s="139" t="s">
        <v>93</v>
      </c>
      <c r="G84" s="139" t="s">
        <v>94</v>
      </c>
      <c r="H84" s="139" t="s">
        <v>651</v>
      </c>
      <c r="I84" s="139" t="s">
        <v>652</v>
      </c>
      <c r="J84" s="139" t="s">
        <v>95</v>
      </c>
      <c r="K84" s="139" t="s">
        <v>96</v>
      </c>
      <c r="L84" s="141" t="s">
        <v>110</v>
      </c>
      <c r="M84" s="142" t="s">
        <v>101</v>
      </c>
      <c r="N84" s="151" t="s">
        <v>107</v>
      </c>
      <c r="O84" s="142">
        <v>80357.142857142855</v>
      </c>
      <c r="P84" s="152" t="s">
        <v>188</v>
      </c>
      <c r="Q84" s="139" t="s">
        <v>97</v>
      </c>
      <c r="R84" s="139" t="s">
        <v>661</v>
      </c>
      <c r="S84" s="139" t="s">
        <v>98</v>
      </c>
      <c r="T84" s="139" t="s">
        <v>105</v>
      </c>
      <c r="U84" s="139" t="s">
        <v>37</v>
      </c>
      <c r="V84" s="124"/>
      <c r="W84" s="144" t="s">
        <v>104</v>
      </c>
      <c r="X84" s="124"/>
      <c r="Y84" s="124"/>
      <c r="Z84" s="124"/>
      <c r="AA84" s="124"/>
      <c r="AB84" s="124"/>
      <c r="AC84" s="124"/>
      <c r="AD84" s="124"/>
      <c r="AE84" s="124"/>
      <c r="AF84" s="124"/>
      <c r="AG84" s="124"/>
      <c r="AH84" s="139"/>
      <c r="AI84" s="139"/>
      <c r="AJ84" s="139"/>
      <c r="AK84" s="139"/>
      <c r="AL84" s="139"/>
      <c r="AM84" s="139"/>
      <c r="AN84" s="139" t="s">
        <v>104</v>
      </c>
      <c r="AO84" s="139" t="s">
        <v>104</v>
      </c>
      <c r="AP84" s="139" t="s">
        <v>104</v>
      </c>
      <c r="AQ84" s="139" t="s">
        <v>104</v>
      </c>
      <c r="AR84" s="139"/>
      <c r="AS84" s="139"/>
      <c r="AT84" s="144">
        <f t="shared" si="8"/>
        <v>4</v>
      </c>
      <c r="AU84" s="145">
        <f t="shared" si="7"/>
        <v>0</v>
      </c>
      <c r="AV84" s="145">
        <f t="shared" si="7"/>
        <v>0</v>
      </c>
      <c r="AW84" s="145">
        <f t="shared" si="7"/>
        <v>0</v>
      </c>
      <c r="AX84" s="145">
        <f t="shared" si="6"/>
        <v>0</v>
      </c>
      <c r="AY84" s="145">
        <f t="shared" si="6"/>
        <v>0</v>
      </c>
      <c r="AZ84" s="145">
        <f t="shared" si="6"/>
        <v>0</v>
      </c>
      <c r="BA84" s="145">
        <f t="shared" si="6"/>
        <v>20089.285714285714</v>
      </c>
      <c r="BB84" s="145">
        <f t="shared" si="6"/>
        <v>20089.285714285714</v>
      </c>
      <c r="BC84" s="145">
        <f t="shared" si="6"/>
        <v>20089.285714285714</v>
      </c>
      <c r="BD84" s="145">
        <f t="shared" si="6"/>
        <v>20089.285714285714</v>
      </c>
      <c r="BE84" s="145">
        <f t="shared" si="6"/>
        <v>0</v>
      </c>
      <c r="BF84" s="145">
        <f t="shared" si="6"/>
        <v>0</v>
      </c>
      <c r="BG84" s="146">
        <f t="shared" si="9"/>
        <v>80357.142857142855</v>
      </c>
      <c r="BH84" s="145" t="b">
        <f t="shared" si="10"/>
        <v>1</v>
      </c>
    </row>
    <row r="85" spans="1:60" ht="65" x14ac:dyDescent="0.3">
      <c r="A85" s="138">
        <v>83</v>
      </c>
      <c r="B85" s="139" t="s">
        <v>91</v>
      </c>
      <c r="C85" s="139" t="s">
        <v>115</v>
      </c>
      <c r="D85" s="140" t="s">
        <v>649</v>
      </c>
      <c r="E85" s="140" t="s">
        <v>650</v>
      </c>
      <c r="F85" s="139" t="s">
        <v>93</v>
      </c>
      <c r="G85" s="139" t="s">
        <v>94</v>
      </c>
      <c r="H85" s="139" t="s">
        <v>651</v>
      </c>
      <c r="I85" s="139" t="s">
        <v>652</v>
      </c>
      <c r="J85" s="139" t="s">
        <v>169</v>
      </c>
      <c r="K85" s="139" t="s">
        <v>170</v>
      </c>
      <c r="L85" s="141" t="s">
        <v>130</v>
      </c>
      <c r="M85" s="142" t="s">
        <v>101</v>
      </c>
      <c r="N85" s="142" t="s">
        <v>120</v>
      </c>
      <c r="O85" s="142">
        <v>29624.881000000052</v>
      </c>
      <c r="P85" s="152" t="s">
        <v>103</v>
      </c>
      <c r="Q85" s="139" t="s">
        <v>118</v>
      </c>
      <c r="R85" s="139"/>
      <c r="S85" s="139"/>
      <c r="T85" s="139"/>
      <c r="U85" s="139"/>
      <c r="V85" s="144" t="s">
        <v>104</v>
      </c>
      <c r="W85" s="124"/>
      <c r="X85" s="124"/>
      <c r="Y85" s="124"/>
      <c r="Z85" s="124"/>
      <c r="AA85" s="124"/>
      <c r="AB85" s="124"/>
      <c r="AC85" s="124"/>
      <c r="AD85" s="124"/>
      <c r="AE85" s="124"/>
      <c r="AF85" s="124"/>
      <c r="AG85" s="124"/>
      <c r="AH85" s="139" t="s">
        <v>104</v>
      </c>
      <c r="AI85" s="139" t="s">
        <v>104</v>
      </c>
      <c r="AJ85" s="139" t="s">
        <v>104</v>
      </c>
      <c r="AK85" s="139"/>
      <c r="AL85" s="139"/>
      <c r="AM85" s="139"/>
      <c r="AN85" s="139"/>
      <c r="AO85" s="139"/>
      <c r="AP85" s="139"/>
      <c r="AQ85" s="139"/>
      <c r="AR85" s="139"/>
      <c r="AS85" s="139"/>
      <c r="AT85" s="144">
        <f t="shared" si="8"/>
        <v>3</v>
      </c>
      <c r="AU85" s="145">
        <f t="shared" si="7"/>
        <v>9874.9603333333507</v>
      </c>
      <c r="AV85" s="145">
        <f t="shared" si="7"/>
        <v>9874.9603333333507</v>
      </c>
      <c r="AW85" s="145">
        <f t="shared" si="7"/>
        <v>9874.9603333333507</v>
      </c>
      <c r="AX85" s="145">
        <f t="shared" si="6"/>
        <v>0</v>
      </c>
      <c r="AY85" s="145">
        <f t="shared" si="6"/>
        <v>0</v>
      </c>
      <c r="AZ85" s="145">
        <f t="shared" si="6"/>
        <v>0</v>
      </c>
      <c r="BA85" s="145">
        <f t="shared" si="6"/>
        <v>0</v>
      </c>
      <c r="BB85" s="145">
        <f t="shared" si="6"/>
        <v>0</v>
      </c>
      <c r="BC85" s="145">
        <f t="shared" si="6"/>
        <v>0</v>
      </c>
      <c r="BD85" s="145">
        <f t="shared" si="6"/>
        <v>0</v>
      </c>
      <c r="BE85" s="145">
        <f t="shared" si="6"/>
        <v>0</v>
      </c>
      <c r="BF85" s="145">
        <f t="shared" si="6"/>
        <v>0</v>
      </c>
      <c r="BG85" s="146">
        <f t="shared" si="9"/>
        <v>29624.881000000052</v>
      </c>
      <c r="BH85" s="145" t="b">
        <f t="shared" si="10"/>
        <v>1</v>
      </c>
    </row>
    <row r="86" spans="1:60" ht="65" x14ac:dyDescent="0.3">
      <c r="A86" s="138">
        <v>84</v>
      </c>
      <c r="B86" s="139" t="s">
        <v>91</v>
      </c>
      <c r="C86" s="139" t="s">
        <v>115</v>
      </c>
      <c r="D86" s="140" t="s">
        <v>649</v>
      </c>
      <c r="E86" s="140" t="s">
        <v>650</v>
      </c>
      <c r="F86" s="139" t="s">
        <v>93</v>
      </c>
      <c r="G86" s="139" t="s">
        <v>94</v>
      </c>
      <c r="H86" s="139" t="s">
        <v>651</v>
      </c>
      <c r="I86" s="139" t="s">
        <v>652</v>
      </c>
      <c r="J86" s="139" t="s">
        <v>169</v>
      </c>
      <c r="K86" s="139" t="s">
        <v>170</v>
      </c>
      <c r="L86" s="141" t="s">
        <v>125</v>
      </c>
      <c r="M86" s="142" t="s">
        <v>101</v>
      </c>
      <c r="N86" s="142" t="s">
        <v>120</v>
      </c>
      <c r="O86" s="142">
        <v>27014.735999999917</v>
      </c>
      <c r="P86" s="152" t="s">
        <v>103</v>
      </c>
      <c r="Q86" s="139" t="s">
        <v>118</v>
      </c>
      <c r="R86" s="139"/>
      <c r="S86" s="139"/>
      <c r="T86" s="139"/>
      <c r="U86" s="139"/>
      <c r="V86" s="144" t="s">
        <v>104</v>
      </c>
      <c r="W86" s="124"/>
      <c r="X86" s="124"/>
      <c r="Y86" s="124"/>
      <c r="Z86" s="124"/>
      <c r="AA86" s="124"/>
      <c r="AB86" s="124"/>
      <c r="AC86" s="124"/>
      <c r="AD86" s="124"/>
      <c r="AE86" s="124"/>
      <c r="AF86" s="124"/>
      <c r="AG86" s="124"/>
      <c r="AH86" s="139" t="s">
        <v>104</v>
      </c>
      <c r="AI86" s="139" t="s">
        <v>104</v>
      </c>
      <c r="AJ86" s="139" t="s">
        <v>104</v>
      </c>
      <c r="AK86" s="139"/>
      <c r="AL86" s="139"/>
      <c r="AM86" s="139"/>
      <c r="AN86" s="139"/>
      <c r="AO86" s="139"/>
      <c r="AP86" s="139"/>
      <c r="AQ86" s="139"/>
      <c r="AR86" s="139"/>
      <c r="AS86" s="139"/>
      <c r="AT86" s="144">
        <f t="shared" si="8"/>
        <v>3</v>
      </c>
      <c r="AU86" s="145">
        <f t="shared" si="7"/>
        <v>9004.911999999973</v>
      </c>
      <c r="AV86" s="145">
        <f t="shared" si="7"/>
        <v>9004.911999999973</v>
      </c>
      <c r="AW86" s="145">
        <f t="shared" si="7"/>
        <v>9004.911999999973</v>
      </c>
      <c r="AX86" s="145">
        <f t="shared" si="6"/>
        <v>0</v>
      </c>
      <c r="AY86" s="145">
        <f t="shared" si="6"/>
        <v>0</v>
      </c>
      <c r="AZ86" s="145">
        <f t="shared" si="6"/>
        <v>0</v>
      </c>
      <c r="BA86" s="145">
        <f t="shared" si="6"/>
        <v>0</v>
      </c>
      <c r="BB86" s="145">
        <f t="shared" si="6"/>
        <v>0</v>
      </c>
      <c r="BC86" s="145">
        <f t="shared" si="6"/>
        <v>0</v>
      </c>
      <c r="BD86" s="145">
        <f t="shared" si="6"/>
        <v>0</v>
      </c>
      <c r="BE86" s="145">
        <f t="shared" si="6"/>
        <v>0</v>
      </c>
      <c r="BF86" s="145">
        <f t="shared" si="6"/>
        <v>0</v>
      </c>
      <c r="BG86" s="146">
        <f t="shared" si="9"/>
        <v>27014.735999999917</v>
      </c>
      <c r="BH86" s="145" t="b">
        <f t="shared" si="10"/>
        <v>1</v>
      </c>
    </row>
    <row r="87" spans="1:60" ht="65" x14ac:dyDescent="0.3">
      <c r="A87" s="138">
        <v>85</v>
      </c>
      <c r="B87" s="139" t="s">
        <v>91</v>
      </c>
      <c r="C87" s="139" t="s">
        <v>115</v>
      </c>
      <c r="D87" s="140" t="s">
        <v>649</v>
      </c>
      <c r="E87" s="140" t="s">
        <v>650</v>
      </c>
      <c r="F87" s="139" t="s">
        <v>93</v>
      </c>
      <c r="G87" s="139" t="s">
        <v>94</v>
      </c>
      <c r="H87" s="139" t="s">
        <v>651</v>
      </c>
      <c r="I87" s="139" t="s">
        <v>652</v>
      </c>
      <c r="J87" s="139" t="s">
        <v>169</v>
      </c>
      <c r="K87" s="139" t="s">
        <v>170</v>
      </c>
      <c r="L87" s="141" t="s">
        <v>161</v>
      </c>
      <c r="M87" s="142" t="s">
        <v>101</v>
      </c>
      <c r="N87" s="142" t="s">
        <v>120</v>
      </c>
      <c r="O87" s="142">
        <v>26554.023799999966</v>
      </c>
      <c r="P87" s="152" t="s">
        <v>103</v>
      </c>
      <c r="Q87" s="139" t="s">
        <v>118</v>
      </c>
      <c r="R87" s="139"/>
      <c r="S87" s="139"/>
      <c r="T87" s="139"/>
      <c r="U87" s="139"/>
      <c r="V87" s="144" t="s">
        <v>104</v>
      </c>
      <c r="W87" s="124"/>
      <c r="X87" s="124"/>
      <c r="Y87" s="124"/>
      <c r="Z87" s="124"/>
      <c r="AA87" s="124"/>
      <c r="AB87" s="124"/>
      <c r="AC87" s="124"/>
      <c r="AD87" s="124"/>
      <c r="AE87" s="124"/>
      <c r="AF87" s="124"/>
      <c r="AG87" s="124"/>
      <c r="AH87" s="139" t="s">
        <v>104</v>
      </c>
      <c r="AI87" s="139" t="s">
        <v>104</v>
      </c>
      <c r="AJ87" s="139" t="s">
        <v>104</v>
      </c>
      <c r="AK87" s="139"/>
      <c r="AL87" s="139"/>
      <c r="AM87" s="139"/>
      <c r="AN87" s="139"/>
      <c r="AO87" s="139"/>
      <c r="AP87" s="139"/>
      <c r="AQ87" s="139"/>
      <c r="AR87" s="139"/>
      <c r="AS87" s="139"/>
      <c r="AT87" s="144">
        <f t="shared" si="8"/>
        <v>3</v>
      </c>
      <c r="AU87" s="145">
        <f t="shared" si="7"/>
        <v>8851.3412666666554</v>
      </c>
      <c r="AV87" s="145">
        <f t="shared" si="7"/>
        <v>8851.3412666666554</v>
      </c>
      <c r="AW87" s="145">
        <f t="shared" si="7"/>
        <v>8851.3412666666554</v>
      </c>
      <c r="AX87" s="145">
        <f t="shared" si="6"/>
        <v>0</v>
      </c>
      <c r="AY87" s="145">
        <f t="shared" si="6"/>
        <v>0</v>
      </c>
      <c r="AZ87" s="145">
        <f t="shared" si="6"/>
        <v>0</v>
      </c>
      <c r="BA87" s="145">
        <f t="shared" si="6"/>
        <v>0</v>
      </c>
      <c r="BB87" s="145">
        <f t="shared" si="6"/>
        <v>0</v>
      </c>
      <c r="BC87" s="145">
        <f t="shared" si="6"/>
        <v>0</v>
      </c>
      <c r="BD87" s="145">
        <f t="shared" si="6"/>
        <v>0</v>
      </c>
      <c r="BE87" s="145">
        <f t="shared" si="6"/>
        <v>0</v>
      </c>
      <c r="BF87" s="145">
        <f t="shared" si="6"/>
        <v>0</v>
      </c>
      <c r="BG87" s="146">
        <f t="shared" si="9"/>
        <v>26554.023799999966</v>
      </c>
      <c r="BH87" s="145" t="b">
        <f t="shared" si="10"/>
        <v>1</v>
      </c>
    </row>
    <row r="88" spans="1:60" ht="65" x14ac:dyDescent="0.3">
      <c r="A88" s="138">
        <v>86</v>
      </c>
      <c r="B88" s="139" t="s">
        <v>91</v>
      </c>
      <c r="C88" s="139" t="s">
        <v>115</v>
      </c>
      <c r="D88" s="140" t="s">
        <v>649</v>
      </c>
      <c r="E88" s="140" t="s">
        <v>650</v>
      </c>
      <c r="F88" s="139" t="s">
        <v>93</v>
      </c>
      <c r="G88" s="139" t="s">
        <v>94</v>
      </c>
      <c r="H88" s="139" t="s">
        <v>651</v>
      </c>
      <c r="I88" s="139" t="s">
        <v>652</v>
      </c>
      <c r="J88" s="139" t="s">
        <v>169</v>
      </c>
      <c r="K88" s="139" t="s">
        <v>170</v>
      </c>
      <c r="L88" s="141" t="s">
        <v>131</v>
      </c>
      <c r="M88" s="142" t="s">
        <v>101</v>
      </c>
      <c r="N88" s="142" t="s">
        <v>120</v>
      </c>
      <c r="O88" s="142">
        <v>24238.53899999999</v>
      </c>
      <c r="P88" s="152" t="s">
        <v>103</v>
      </c>
      <c r="Q88" s="139" t="s">
        <v>118</v>
      </c>
      <c r="R88" s="139"/>
      <c r="S88" s="139"/>
      <c r="T88" s="139"/>
      <c r="U88" s="139"/>
      <c r="V88" s="144" t="s">
        <v>104</v>
      </c>
      <c r="W88" s="124"/>
      <c r="X88" s="124"/>
      <c r="Y88" s="124"/>
      <c r="Z88" s="124"/>
      <c r="AA88" s="124"/>
      <c r="AB88" s="124"/>
      <c r="AC88" s="124"/>
      <c r="AD88" s="124"/>
      <c r="AE88" s="124"/>
      <c r="AF88" s="124"/>
      <c r="AG88" s="124"/>
      <c r="AH88" s="139" t="s">
        <v>104</v>
      </c>
      <c r="AI88" s="139" t="s">
        <v>104</v>
      </c>
      <c r="AJ88" s="139" t="s">
        <v>104</v>
      </c>
      <c r="AK88" s="139"/>
      <c r="AL88" s="139"/>
      <c r="AM88" s="139"/>
      <c r="AN88" s="139"/>
      <c r="AO88" s="139"/>
      <c r="AP88" s="139"/>
      <c r="AQ88" s="139"/>
      <c r="AR88" s="139"/>
      <c r="AS88" s="139"/>
      <c r="AT88" s="144">
        <f t="shared" si="8"/>
        <v>3</v>
      </c>
      <c r="AU88" s="145">
        <f t="shared" si="7"/>
        <v>8079.5129999999963</v>
      </c>
      <c r="AV88" s="145">
        <f t="shared" si="7"/>
        <v>8079.5129999999963</v>
      </c>
      <c r="AW88" s="145">
        <f t="shared" si="7"/>
        <v>8079.5129999999963</v>
      </c>
      <c r="AX88" s="145">
        <f t="shared" si="6"/>
        <v>0</v>
      </c>
      <c r="AY88" s="145">
        <f t="shared" si="6"/>
        <v>0</v>
      </c>
      <c r="AZ88" s="145">
        <f t="shared" si="6"/>
        <v>0</v>
      </c>
      <c r="BA88" s="145">
        <f t="shared" ref="BA88:BF151" si="11">IF(AN88="X",$O88/$AT88,0)</f>
        <v>0</v>
      </c>
      <c r="BB88" s="145">
        <f t="shared" si="11"/>
        <v>0</v>
      </c>
      <c r="BC88" s="145">
        <f t="shared" si="11"/>
        <v>0</v>
      </c>
      <c r="BD88" s="145">
        <f t="shared" si="11"/>
        <v>0</v>
      </c>
      <c r="BE88" s="145">
        <f t="shared" si="11"/>
        <v>0</v>
      </c>
      <c r="BF88" s="145">
        <f t="shared" si="11"/>
        <v>0</v>
      </c>
      <c r="BG88" s="146">
        <f t="shared" si="9"/>
        <v>24238.53899999999</v>
      </c>
      <c r="BH88" s="145" t="b">
        <f t="shared" si="10"/>
        <v>1</v>
      </c>
    </row>
    <row r="89" spans="1:60" ht="65" x14ac:dyDescent="0.3">
      <c r="A89" s="138">
        <v>87</v>
      </c>
      <c r="B89" s="139" t="s">
        <v>91</v>
      </c>
      <c r="C89" s="139" t="s">
        <v>115</v>
      </c>
      <c r="D89" s="140" t="s">
        <v>649</v>
      </c>
      <c r="E89" s="140" t="s">
        <v>650</v>
      </c>
      <c r="F89" s="139" t="s">
        <v>93</v>
      </c>
      <c r="G89" s="139" t="s">
        <v>94</v>
      </c>
      <c r="H89" s="139" t="s">
        <v>651</v>
      </c>
      <c r="I89" s="139" t="s">
        <v>652</v>
      </c>
      <c r="J89" s="139" t="s">
        <v>169</v>
      </c>
      <c r="K89" s="139" t="s">
        <v>170</v>
      </c>
      <c r="L89" s="141" t="s">
        <v>124</v>
      </c>
      <c r="M89" s="142" t="s">
        <v>101</v>
      </c>
      <c r="N89" s="142" t="s">
        <v>120</v>
      </c>
      <c r="O89" s="142">
        <v>23930.563999999897</v>
      </c>
      <c r="P89" s="152" t="s">
        <v>103</v>
      </c>
      <c r="Q89" s="139" t="s">
        <v>118</v>
      </c>
      <c r="R89" s="139"/>
      <c r="S89" s="139"/>
      <c r="T89" s="139"/>
      <c r="U89" s="139"/>
      <c r="V89" s="144" t="s">
        <v>104</v>
      </c>
      <c r="W89" s="124"/>
      <c r="X89" s="124"/>
      <c r="Y89" s="124"/>
      <c r="Z89" s="124"/>
      <c r="AA89" s="124"/>
      <c r="AB89" s="124"/>
      <c r="AC89" s="124"/>
      <c r="AD89" s="124"/>
      <c r="AE89" s="124"/>
      <c r="AF89" s="124"/>
      <c r="AG89" s="124"/>
      <c r="AH89" s="139" t="s">
        <v>104</v>
      </c>
      <c r="AI89" s="139" t="s">
        <v>104</v>
      </c>
      <c r="AJ89" s="139" t="s">
        <v>104</v>
      </c>
      <c r="AK89" s="139"/>
      <c r="AL89" s="139"/>
      <c r="AM89" s="139"/>
      <c r="AN89" s="139"/>
      <c r="AO89" s="139"/>
      <c r="AP89" s="139"/>
      <c r="AQ89" s="139"/>
      <c r="AR89" s="139"/>
      <c r="AS89" s="139"/>
      <c r="AT89" s="144">
        <f t="shared" si="8"/>
        <v>3</v>
      </c>
      <c r="AU89" s="145">
        <f t="shared" si="7"/>
        <v>7976.8546666666325</v>
      </c>
      <c r="AV89" s="145">
        <f t="shared" si="7"/>
        <v>7976.8546666666325</v>
      </c>
      <c r="AW89" s="145">
        <f t="shared" si="7"/>
        <v>7976.8546666666325</v>
      </c>
      <c r="AX89" s="145">
        <f t="shared" si="7"/>
        <v>0</v>
      </c>
      <c r="AY89" s="145">
        <f t="shared" si="7"/>
        <v>0</v>
      </c>
      <c r="AZ89" s="145">
        <f t="shared" si="7"/>
        <v>0</v>
      </c>
      <c r="BA89" s="145">
        <f t="shared" si="11"/>
        <v>0</v>
      </c>
      <c r="BB89" s="145">
        <f t="shared" si="11"/>
        <v>0</v>
      </c>
      <c r="BC89" s="145">
        <f t="shared" si="11"/>
        <v>0</v>
      </c>
      <c r="BD89" s="145">
        <f t="shared" si="11"/>
        <v>0</v>
      </c>
      <c r="BE89" s="145">
        <f t="shared" si="11"/>
        <v>0</v>
      </c>
      <c r="BF89" s="145">
        <f t="shared" si="11"/>
        <v>0</v>
      </c>
      <c r="BG89" s="146">
        <f t="shared" si="9"/>
        <v>23930.563999999897</v>
      </c>
      <c r="BH89" s="145" t="b">
        <f t="shared" si="10"/>
        <v>1</v>
      </c>
    </row>
    <row r="90" spans="1:60" ht="65" x14ac:dyDescent="0.3">
      <c r="A90" s="138">
        <v>88</v>
      </c>
      <c r="B90" s="139" t="s">
        <v>91</v>
      </c>
      <c r="C90" s="139" t="s">
        <v>115</v>
      </c>
      <c r="D90" s="140" t="s">
        <v>649</v>
      </c>
      <c r="E90" s="140" t="s">
        <v>650</v>
      </c>
      <c r="F90" s="139" t="s">
        <v>93</v>
      </c>
      <c r="G90" s="139" t="s">
        <v>94</v>
      </c>
      <c r="H90" s="139" t="s">
        <v>651</v>
      </c>
      <c r="I90" s="139" t="s">
        <v>652</v>
      </c>
      <c r="J90" s="139" t="s">
        <v>169</v>
      </c>
      <c r="K90" s="139" t="s">
        <v>170</v>
      </c>
      <c r="L90" s="141" t="s">
        <v>127</v>
      </c>
      <c r="M90" s="142" t="s">
        <v>101</v>
      </c>
      <c r="N90" s="142" t="s">
        <v>120</v>
      </c>
      <c r="O90" s="142">
        <v>22496.520699999994</v>
      </c>
      <c r="P90" s="152" t="s">
        <v>103</v>
      </c>
      <c r="Q90" s="139" t="s">
        <v>118</v>
      </c>
      <c r="R90" s="139"/>
      <c r="S90" s="139"/>
      <c r="T90" s="139"/>
      <c r="U90" s="139"/>
      <c r="V90" s="144" t="s">
        <v>104</v>
      </c>
      <c r="W90" s="124"/>
      <c r="X90" s="124"/>
      <c r="Y90" s="124"/>
      <c r="Z90" s="124"/>
      <c r="AA90" s="124"/>
      <c r="AB90" s="124"/>
      <c r="AC90" s="124"/>
      <c r="AD90" s="124"/>
      <c r="AE90" s="124"/>
      <c r="AF90" s="124"/>
      <c r="AG90" s="124"/>
      <c r="AH90" s="139" t="s">
        <v>104</v>
      </c>
      <c r="AI90" s="139" t="s">
        <v>104</v>
      </c>
      <c r="AJ90" s="139" t="s">
        <v>104</v>
      </c>
      <c r="AK90" s="139"/>
      <c r="AL90" s="139"/>
      <c r="AM90" s="139"/>
      <c r="AN90" s="139"/>
      <c r="AO90" s="139"/>
      <c r="AP90" s="139"/>
      <c r="AQ90" s="139"/>
      <c r="AR90" s="139"/>
      <c r="AS90" s="139"/>
      <c r="AT90" s="144">
        <f t="shared" si="8"/>
        <v>3</v>
      </c>
      <c r="AU90" s="145">
        <f t="shared" si="7"/>
        <v>7498.8402333333315</v>
      </c>
      <c r="AV90" s="145">
        <f t="shared" si="7"/>
        <v>7498.8402333333315</v>
      </c>
      <c r="AW90" s="145">
        <f t="shared" si="7"/>
        <v>7498.8402333333315</v>
      </c>
      <c r="AX90" s="145">
        <f t="shared" si="7"/>
        <v>0</v>
      </c>
      <c r="AY90" s="145">
        <f t="shared" si="7"/>
        <v>0</v>
      </c>
      <c r="AZ90" s="145">
        <f t="shared" si="7"/>
        <v>0</v>
      </c>
      <c r="BA90" s="145">
        <f t="shared" si="11"/>
        <v>0</v>
      </c>
      <c r="BB90" s="145">
        <f t="shared" si="11"/>
        <v>0</v>
      </c>
      <c r="BC90" s="145">
        <f t="shared" si="11"/>
        <v>0</v>
      </c>
      <c r="BD90" s="145">
        <f t="shared" si="11"/>
        <v>0</v>
      </c>
      <c r="BE90" s="145">
        <f t="shared" si="11"/>
        <v>0</v>
      </c>
      <c r="BF90" s="145">
        <f t="shared" si="11"/>
        <v>0</v>
      </c>
      <c r="BG90" s="146">
        <f t="shared" si="9"/>
        <v>22496.520699999994</v>
      </c>
      <c r="BH90" s="145" t="b">
        <f t="shared" si="10"/>
        <v>1</v>
      </c>
    </row>
    <row r="91" spans="1:60" ht="65" x14ac:dyDescent="0.3">
      <c r="A91" s="138">
        <v>89</v>
      </c>
      <c r="B91" s="147" t="s">
        <v>91</v>
      </c>
      <c r="C91" s="147" t="s">
        <v>115</v>
      </c>
      <c r="D91" s="148" t="s">
        <v>649</v>
      </c>
      <c r="E91" s="148" t="s">
        <v>650</v>
      </c>
      <c r="F91" s="147" t="s">
        <v>93</v>
      </c>
      <c r="G91" s="147" t="s">
        <v>94</v>
      </c>
      <c r="H91" s="139" t="s">
        <v>651</v>
      </c>
      <c r="I91" s="139" t="s">
        <v>652</v>
      </c>
      <c r="J91" s="147" t="s">
        <v>169</v>
      </c>
      <c r="K91" s="147" t="s">
        <v>170</v>
      </c>
      <c r="L91" s="141" t="s">
        <v>153</v>
      </c>
      <c r="M91" s="142" t="s">
        <v>101</v>
      </c>
      <c r="N91" s="149" t="s">
        <v>120</v>
      </c>
      <c r="O91" s="149">
        <v>21406.643599999952</v>
      </c>
      <c r="P91" s="152" t="s">
        <v>103</v>
      </c>
      <c r="Q91" s="139" t="s">
        <v>118</v>
      </c>
      <c r="R91" s="139"/>
      <c r="S91" s="139"/>
      <c r="T91" s="139"/>
      <c r="U91" s="139"/>
      <c r="V91" s="144" t="s">
        <v>104</v>
      </c>
      <c r="W91" s="124"/>
      <c r="X91" s="124"/>
      <c r="Y91" s="124"/>
      <c r="Z91" s="124"/>
      <c r="AA91" s="124"/>
      <c r="AB91" s="124"/>
      <c r="AC91" s="124"/>
      <c r="AD91" s="124"/>
      <c r="AE91" s="124"/>
      <c r="AF91" s="124"/>
      <c r="AG91" s="124"/>
      <c r="AH91" s="139" t="s">
        <v>104</v>
      </c>
      <c r="AI91" s="139" t="s">
        <v>104</v>
      </c>
      <c r="AJ91" s="139" t="s">
        <v>104</v>
      </c>
      <c r="AK91" s="139"/>
      <c r="AL91" s="139"/>
      <c r="AM91" s="139"/>
      <c r="AN91" s="139"/>
      <c r="AO91" s="139"/>
      <c r="AP91" s="139"/>
      <c r="AQ91" s="139"/>
      <c r="AR91" s="139"/>
      <c r="AS91" s="139"/>
      <c r="AT91" s="144">
        <f t="shared" si="8"/>
        <v>3</v>
      </c>
      <c r="AU91" s="145">
        <f t="shared" si="7"/>
        <v>7135.5478666666504</v>
      </c>
      <c r="AV91" s="145">
        <f t="shared" si="7"/>
        <v>7135.5478666666504</v>
      </c>
      <c r="AW91" s="145">
        <f t="shared" si="7"/>
        <v>7135.5478666666504</v>
      </c>
      <c r="AX91" s="145">
        <f t="shared" si="7"/>
        <v>0</v>
      </c>
      <c r="AY91" s="145">
        <f t="shared" si="7"/>
        <v>0</v>
      </c>
      <c r="AZ91" s="145">
        <f t="shared" si="7"/>
        <v>0</v>
      </c>
      <c r="BA91" s="145">
        <f t="shared" si="11"/>
        <v>0</v>
      </c>
      <c r="BB91" s="145">
        <f t="shared" si="11"/>
        <v>0</v>
      </c>
      <c r="BC91" s="145">
        <f t="shared" si="11"/>
        <v>0</v>
      </c>
      <c r="BD91" s="145">
        <f t="shared" si="11"/>
        <v>0</v>
      </c>
      <c r="BE91" s="145">
        <f t="shared" si="11"/>
        <v>0</v>
      </c>
      <c r="BF91" s="145">
        <f t="shared" si="11"/>
        <v>0</v>
      </c>
      <c r="BG91" s="146">
        <f t="shared" si="9"/>
        <v>21406.643599999952</v>
      </c>
      <c r="BH91" s="145" t="b">
        <f t="shared" si="10"/>
        <v>1</v>
      </c>
    </row>
    <row r="92" spans="1:60" ht="65" x14ac:dyDescent="0.3">
      <c r="A92" s="138">
        <v>90</v>
      </c>
      <c r="B92" s="147" t="s">
        <v>91</v>
      </c>
      <c r="C92" s="147" t="s">
        <v>115</v>
      </c>
      <c r="D92" s="148" t="s">
        <v>649</v>
      </c>
      <c r="E92" s="148" t="s">
        <v>650</v>
      </c>
      <c r="F92" s="147" t="s">
        <v>93</v>
      </c>
      <c r="G92" s="147" t="s">
        <v>94</v>
      </c>
      <c r="H92" s="139" t="s">
        <v>651</v>
      </c>
      <c r="I92" s="139" t="s">
        <v>652</v>
      </c>
      <c r="J92" s="147" t="s">
        <v>169</v>
      </c>
      <c r="K92" s="147" t="s">
        <v>170</v>
      </c>
      <c r="L92" s="141" t="s">
        <v>129</v>
      </c>
      <c r="M92" s="142" t="s">
        <v>101</v>
      </c>
      <c r="N92" s="149" t="s">
        <v>120</v>
      </c>
      <c r="O92" s="149">
        <v>21256.647999999986</v>
      </c>
      <c r="P92" s="152" t="s">
        <v>103</v>
      </c>
      <c r="Q92" s="139" t="s">
        <v>118</v>
      </c>
      <c r="R92" s="139"/>
      <c r="S92" s="139"/>
      <c r="T92" s="139"/>
      <c r="U92" s="139"/>
      <c r="V92" s="144" t="s">
        <v>104</v>
      </c>
      <c r="W92" s="124"/>
      <c r="X92" s="124"/>
      <c r="Y92" s="124"/>
      <c r="Z92" s="124"/>
      <c r="AA92" s="124"/>
      <c r="AB92" s="124"/>
      <c r="AC92" s="124"/>
      <c r="AD92" s="124"/>
      <c r="AE92" s="124"/>
      <c r="AF92" s="124"/>
      <c r="AG92" s="124"/>
      <c r="AH92" s="139" t="s">
        <v>104</v>
      </c>
      <c r="AI92" s="139" t="s">
        <v>104</v>
      </c>
      <c r="AJ92" s="139" t="s">
        <v>104</v>
      </c>
      <c r="AK92" s="139"/>
      <c r="AL92" s="139"/>
      <c r="AM92" s="139"/>
      <c r="AN92" s="139"/>
      <c r="AO92" s="139"/>
      <c r="AP92" s="139"/>
      <c r="AQ92" s="139"/>
      <c r="AR92" s="139"/>
      <c r="AS92" s="139"/>
      <c r="AT92" s="144">
        <f t="shared" si="8"/>
        <v>3</v>
      </c>
      <c r="AU92" s="145">
        <f t="shared" si="7"/>
        <v>7085.5493333333288</v>
      </c>
      <c r="AV92" s="145">
        <f t="shared" si="7"/>
        <v>7085.5493333333288</v>
      </c>
      <c r="AW92" s="145">
        <f t="shared" si="7"/>
        <v>7085.5493333333288</v>
      </c>
      <c r="AX92" s="145">
        <f t="shared" si="7"/>
        <v>0</v>
      </c>
      <c r="AY92" s="145">
        <f t="shared" si="7"/>
        <v>0</v>
      </c>
      <c r="AZ92" s="145">
        <f t="shared" si="7"/>
        <v>0</v>
      </c>
      <c r="BA92" s="145">
        <f t="shared" si="11"/>
        <v>0</v>
      </c>
      <c r="BB92" s="145">
        <f t="shared" si="11"/>
        <v>0</v>
      </c>
      <c r="BC92" s="145">
        <f t="shared" si="11"/>
        <v>0</v>
      </c>
      <c r="BD92" s="145">
        <f t="shared" si="11"/>
        <v>0</v>
      </c>
      <c r="BE92" s="145">
        <f t="shared" si="11"/>
        <v>0</v>
      </c>
      <c r="BF92" s="145">
        <f t="shared" si="11"/>
        <v>0</v>
      </c>
      <c r="BG92" s="146">
        <f t="shared" si="9"/>
        <v>21256.647999999986</v>
      </c>
      <c r="BH92" s="145" t="b">
        <f t="shared" si="10"/>
        <v>1</v>
      </c>
    </row>
    <row r="93" spans="1:60" ht="65" x14ac:dyDescent="0.3">
      <c r="A93" s="138">
        <v>91</v>
      </c>
      <c r="B93" s="147" t="s">
        <v>91</v>
      </c>
      <c r="C93" s="147" t="s">
        <v>115</v>
      </c>
      <c r="D93" s="148" t="s">
        <v>649</v>
      </c>
      <c r="E93" s="148" t="s">
        <v>650</v>
      </c>
      <c r="F93" s="147" t="s">
        <v>93</v>
      </c>
      <c r="G93" s="147" t="s">
        <v>94</v>
      </c>
      <c r="H93" s="139" t="s">
        <v>651</v>
      </c>
      <c r="I93" s="139" t="s">
        <v>652</v>
      </c>
      <c r="J93" s="147" t="s">
        <v>169</v>
      </c>
      <c r="K93" s="147" t="s">
        <v>170</v>
      </c>
      <c r="L93" s="141" t="s">
        <v>144</v>
      </c>
      <c r="M93" s="142" t="s">
        <v>101</v>
      </c>
      <c r="N93" s="149" t="s">
        <v>120</v>
      </c>
      <c r="O93" s="149">
        <v>20646.962</v>
      </c>
      <c r="P93" s="152" t="s">
        <v>103</v>
      </c>
      <c r="Q93" s="139" t="s">
        <v>118</v>
      </c>
      <c r="R93" s="139"/>
      <c r="S93" s="139"/>
      <c r="T93" s="139"/>
      <c r="U93" s="139"/>
      <c r="V93" s="144" t="s">
        <v>104</v>
      </c>
      <c r="W93" s="124"/>
      <c r="X93" s="124"/>
      <c r="Y93" s="124"/>
      <c r="Z93" s="124"/>
      <c r="AA93" s="124"/>
      <c r="AB93" s="124"/>
      <c r="AC93" s="124"/>
      <c r="AD93" s="124"/>
      <c r="AE93" s="124"/>
      <c r="AF93" s="124"/>
      <c r="AG93" s="124"/>
      <c r="AH93" s="139" t="s">
        <v>104</v>
      </c>
      <c r="AI93" s="139" t="s">
        <v>104</v>
      </c>
      <c r="AJ93" s="139" t="s">
        <v>104</v>
      </c>
      <c r="AK93" s="139"/>
      <c r="AL93" s="147"/>
      <c r="AM93" s="147"/>
      <c r="AN93" s="147"/>
      <c r="AO93" s="147"/>
      <c r="AP93" s="147"/>
      <c r="AQ93" s="147"/>
      <c r="AR93" s="147"/>
      <c r="AS93" s="147"/>
      <c r="AT93" s="144">
        <f t="shared" si="8"/>
        <v>3</v>
      </c>
      <c r="AU93" s="145">
        <f t="shared" si="7"/>
        <v>6882.3206666666665</v>
      </c>
      <c r="AV93" s="145">
        <f t="shared" si="7"/>
        <v>6882.3206666666665</v>
      </c>
      <c r="AW93" s="145">
        <f t="shared" si="7"/>
        <v>6882.3206666666665</v>
      </c>
      <c r="AX93" s="145">
        <f t="shared" si="7"/>
        <v>0</v>
      </c>
      <c r="AY93" s="145">
        <f t="shared" si="7"/>
        <v>0</v>
      </c>
      <c r="AZ93" s="145">
        <f t="shared" si="7"/>
        <v>0</v>
      </c>
      <c r="BA93" s="145">
        <f t="shared" si="11"/>
        <v>0</v>
      </c>
      <c r="BB93" s="145">
        <f t="shared" si="11"/>
        <v>0</v>
      </c>
      <c r="BC93" s="145">
        <f t="shared" si="11"/>
        <v>0</v>
      </c>
      <c r="BD93" s="145">
        <f t="shared" si="11"/>
        <v>0</v>
      </c>
      <c r="BE93" s="145">
        <f t="shared" si="11"/>
        <v>0</v>
      </c>
      <c r="BF93" s="145">
        <f t="shared" si="11"/>
        <v>0</v>
      </c>
      <c r="BG93" s="146">
        <f t="shared" si="9"/>
        <v>20646.962</v>
      </c>
      <c r="BH93" s="145" t="b">
        <f t="shared" si="10"/>
        <v>1</v>
      </c>
    </row>
    <row r="94" spans="1:60" ht="65" x14ac:dyDescent="0.3">
      <c r="A94" s="138">
        <v>92</v>
      </c>
      <c r="B94" s="147" t="s">
        <v>91</v>
      </c>
      <c r="C94" s="147" t="s">
        <v>115</v>
      </c>
      <c r="D94" s="148" t="s">
        <v>649</v>
      </c>
      <c r="E94" s="148" t="s">
        <v>650</v>
      </c>
      <c r="F94" s="147" t="s">
        <v>93</v>
      </c>
      <c r="G94" s="147" t="s">
        <v>94</v>
      </c>
      <c r="H94" s="139" t="s">
        <v>651</v>
      </c>
      <c r="I94" s="139" t="s">
        <v>652</v>
      </c>
      <c r="J94" s="147" t="s">
        <v>169</v>
      </c>
      <c r="K94" s="147" t="s">
        <v>170</v>
      </c>
      <c r="L94" s="141" t="s">
        <v>128</v>
      </c>
      <c r="M94" s="142" t="s">
        <v>101</v>
      </c>
      <c r="N94" s="142" t="s">
        <v>120</v>
      </c>
      <c r="O94" s="149">
        <v>20154.204000000027</v>
      </c>
      <c r="P94" s="152" t="s">
        <v>103</v>
      </c>
      <c r="Q94" s="139" t="s">
        <v>118</v>
      </c>
      <c r="R94" s="139"/>
      <c r="S94" s="139"/>
      <c r="T94" s="139"/>
      <c r="U94" s="139"/>
      <c r="V94" s="144" t="s">
        <v>104</v>
      </c>
      <c r="W94" s="124"/>
      <c r="X94" s="124"/>
      <c r="Y94" s="124"/>
      <c r="Z94" s="124"/>
      <c r="AA94" s="124"/>
      <c r="AB94" s="124"/>
      <c r="AC94" s="124"/>
      <c r="AD94" s="124"/>
      <c r="AE94" s="124"/>
      <c r="AF94" s="124"/>
      <c r="AG94" s="124"/>
      <c r="AH94" s="139" t="s">
        <v>104</v>
      </c>
      <c r="AI94" s="139" t="s">
        <v>104</v>
      </c>
      <c r="AJ94" s="139" t="s">
        <v>104</v>
      </c>
      <c r="AK94" s="139"/>
      <c r="AL94" s="139"/>
      <c r="AM94" s="139"/>
      <c r="AN94" s="139"/>
      <c r="AO94" s="139"/>
      <c r="AP94" s="139"/>
      <c r="AQ94" s="139"/>
      <c r="AR94" s="139"/>
      <c r="AS94" s="139"/>
      <c r="AT94" s="144">
        <f t="shared" si="8"/>
        <v>3</v>
      </c>
      <c r="AU94" s="145">
        <f t="shared" si="7"/>
        <v>6718.0680000000093</v>
      </c>
      <c r="AV94" s="145">
        <f t="shared" si="7"/>
        <v>6718.0680000000093</v>
      </c>
      <c r="AW94" s="145">
        <f t="shared" si="7"/>
        <v>6718.0680000000093</v>
      </c>
      <c r="AX94" s="145">
        <f t="shared" si="7"/>
        <v>0</v>
      </c>
      <c r="AY94" s="145">
        <f t="shared" si="7"/>
        <v>0</v>
      </c>
      <c r="AZ94" s="145">
        <f t="shared" si="7"/>
        <v>0</v>
      </c>
      <c r="BA94" s="145">
        <f t="shared" si="11"/>
        <v>0</v>
      </c>
      <c r="BB94" s="145">
        <f t="shared" si="11"/>
        <v>0</v>
      </c>
      <c r="BC94" s="145">
        <f t="shared" si="11"/>
        <v>0</v>
      </c>
      <c r="BD94" s="145">
        <f t="shared" si="11"/>
        <v>0</v>
      </c>
      <c r="BE94" s="145">
        <f t="shared" si="11"/>
        <v>0</v>
      </c>
      <c r="BF94" s="145">
        <f t="shared" si="11"/>
        <v>0</v>
      </c>
      <c r="BG94" s="146">
        <f t="shared" si="9"/>
        <v>20154.204000000027</v>
      </c>
      <c r="BH94" s="145" t="b">
        <f t="shared" si="10"/>
        <v>1</v>
      </c>
    </row>
    <row r="95" spans="1:60" ht="65" x14ac:dyDescent="0.3">
      <c r="A95" s="138">
        <v>93</v>
      </c>
      <c r="B95" s="147" t="s">
        <v>91</v>
      </c>
      <c r="C95" s="147" t="s">
        <v>115</v>
      </c>
      <c r="D95" s="148" t="s">
        <v>649</v>
      </c>
      <c r="E95" s="148" t="s">
        <v>650</v>
      </c>
      <c r="F95" s="147" t="s">
        <v>93</v>
      </c>
      <c r="G95" s="147" t="s">
        <v>94</v>
      </c>
      <c r="H95" s="139" t="s">
        <v>651</v>
      </c>
      <c r="I95" s="139" t="s">
        <v>652</v>
      </c>
      <c r="J95" s="147" t="s">
        <v>169</v>
      </c>
      <c r="K95" s="147" t="s">
        <v>170</v>
      </c>
      <c r="L95" s="141" t="s">
        <v>147</v>
      </c>
      <c r="M95" s="142" t="s">
        <v>101</v>
      </c>
      <c r="N95" s="142" t="s">
        <v>120</v>
      </c>
      <c r="O95" s="149">
        <v>19688.999600000097</v>
      </c>
      <c r="P95" s="152" t="s">
        <v>103</v>
      </c>
      <c r="Q95" s="139" t="s">
        <v>118</v>
      </c>
      <c r="R95" s="139"/>
      <c r="S95" s="139"/>
      <c r="T95" s="139"/>
      <c r="U95" s="139"/>
      <c r="V95" s="144" t="s">
        <v>104</v>
      </c>
      <c r="W95" s="124"/>
      <c r="X95" s="124"/>
      <c r="Y95" s="124"/>
      <c r="Z95" s="124"/>
      <c r="AA95" s="124"/>
      <c r="AB95" s="124"/>
      <c r="AC95" s="124"/>
      <c r="AD95" s="124"/>
      <c r="AE95" s="124"/>
      <c r="AF95" s="124"/>
      <c r="AG95" s="124"/>
      <c r="AH95" s="139" t="s">
        <v>104</v>
      </c>
      <c r="AI95" s="139" t="s">
        <v>104</v>
      </c>
      <c r="AJ95" s="139" t="s">
        <v>104</v>
      </c>
      <c r="AK95" s="139"/>
      <c r="AL95" s="139"/>
      <c r="AM95" s="139"/>
      <c r="AN95" s="139"/>
      <c r="AO95" s="139"/>
      <c r="AP95" s="139"/>
      <c r="AQ95" s="139"/>
      <c r="AR95" s="139"/>
      <c r="AS95" s="139"/>
      <c r="AT95" s="144">
        <f t="shared" si="8"/>
        <v>3</v>
      </c>
      <c r="AU95" s="145">
        <f t="shared" si="7"/>
        <v>6562.9998666666988</v>
      </c>
      <c r="AV95" s="145">
        <f t="shared" si="7"/>
        <v>6562.9998666666988</v>
      </c>
      <c r="AW95" s="145">
        <f t="shared" si="7"/>
        <v>6562.9998666666988</v>
      </c>
      <c r="AX95" s="145">
        <f t="shared" si="7"/>
        <v>0</v>
      </c>
      <c r="AY95" s="145">
        <f t="shared" si="7"/>
        <v>0</v>
      </c>
      <c r="AZ95" s="145">
        <f t="shared" si="7"/>
        <v>0</v>
      </c>
      <c r="BA95" s="145">
        <f t="shared" si="11"/>
        <v>0</v>
      </c>
      <c r="BB95" s="145">
        <f t="shared" si="11"/>
        <v>0</v>
      </c>
      <c r="BC95" s="145">
        <f t="shared" si="11"/>
        <v>0</v>
      </c>
      <c r="BD95" s="145">
        <f t="shared" si="11"/>
        <v>0</v>
      </c>
      <c r="BE95" s="145">
        <f t="shared" si="11"/>
        <v>0</v>
      </c>
      <c r="BF95" s="145">
        <f t="shared" si="11"/>
        <v>0</v>
      </c>
      <c r="BG95" s="146">
        <f t="shared" si="9"/>
        <v>19688.999600000097</v>
      </c>
      <c r="BH95" s="145" t="b">
        <f t="shared" si="10"/>
        <v>1</v>
      </c>
    </row>
    <row r="96" spans="1:60" ht="65" x14ac:dyDescent="0.3">
      <c r="A96" s="138">
        <v>94</v>
      </c>
      <c r="B96" s="147" t="s">
        <v>91</v>
      </c>
      <c r="C96" s="147" t="s">
        <v>115</v>
      </c>
      <c r="D96" s="148" t="s">
        <v>649</v>
      </c>
      <c r="E96" s="148" t="s">
        <v>650</v>
      </c>
      <c r="F96" s="147" t="s">
        <v>93</v>
      </c>
      <c r="G96" s="147" t="s">
        <v>94</v>
      </c>
      <c r="H96" s="139" t="s">
        <v>651</v>
      </c>
      <c r="I96" s="139" t="s">
        <v>652</v>
      </c>
      <c r="J96" s="147" t="s">
        <v>169</v>
      </c>
      <c r="K96" s="147" t="s">
        <v>170</v>
      </c>
      <c r="L96" s="141" t="s">
        <v>151</v>
      </c>
      <c r="M96" s="142" t="s">
        <v>101</v>
      </c>
      <c r="N96" s="142" t="s">
        <v>120</v>
      </c>
      <c r="O96" s="149">
        <v>18958.735100000049</v>
      </c>
      <c r="P96" s="152" t="s">
        <v>103</v>
      </c>
      <c r="Q96" s="139" t="s">
        <v>118</v>
      </c>
      <c r="R96" s="139"/>
      <c r="S96" s="139"/>
      <c r="T96" s="139"/>
      <c r="U96" s="139"/>
      <c r="V96" s="144" t="s">
        <v>104</v>
      </c>
      <c r="W96" s="124"/>
      <c r="X96" s="124"/>
      <c r="Y96" s="124"/>
      <c r="Z96" s="124"/>
      <c r="AA96" s="124"/>
      <c r="AB96" s="124"/>
      <c r="AC96" s="124"/>
      <c r="AD96" s="124"/>
      <c r="AE96" s="124"/>
      <c r="AF96" s="124"/>
      <c r="AG96" s="124"/>
      <c r="AH96" s="139" t="s">
        <v>104</v>
      </c>
      <c r="AI96" s="139" t="s">
        <v>104</v>
      </c>
      <c r="AJ96" s="139" t="s">
        <v>104</v>
      </c>
      <c r="AK96" s="139"/>
      <c r="AL96" s="139"/>
      <c r="AM96" s="139"/>
      <c r="AN96" s="139"/>
      <c r="AO96" s="139"/>
      <c r="AP96" s="139"/>
      <c r="AQ96" s="139"/>
      <c r="AR96" s="139"/>
      <c r="AS96" s="139"/>
      <c r="AT96" s="144">
        <f t="shared" si="8"/>
        <v>3</v>
      </c>
      <c r="AU96" s="145">
        <f t="shared" si="7"/>
        <v>6319.578366666683</v>
      </c>
      <c r="AV96" s="145">
        <f t="shared" si="7"/>
        <v>6319.578366666683</v>
      </c>
      <c r="AW96" s="145">
        <f t="shared" si="7"/>
        <v>6319.578366666683</v>
      </c>
      <c r="AX96" s="145">
        <f t="shared" si="7"/>
        <v>0</v>
      </c>
      <c r="AY96" s="145">
        <f t="shared" si="7"/>
        <v>0</v>
      </c>
      <c r="AZ96" s="145">
        <f t="shared" si="7"/>
        <v>0</v>
      </c>
      <c r="BA96" s="145">
        <f t="shared" si="11"/>
        <v>0</v>
      </c>
      <c r="BB96" s="145">
        <f t="shared" si="11"/>
        <v>0</v>
      </c>
      <c r="BC96" s="145">
        <f t="shared" si="11"/>
        <v>0</v>
      </c>
      <c r="BD96" s="145">
        <f t="shared" si="11"/>
        <v>0</v>
      </c>
      <c r="BE96" s="145">
        <f t="shared" si="11"/>
        <v>0</v>
      </c>
      <c r="BF96" s="145">
        <f t="shared" si="11"/>
        <v>0</v>
      </c>
      <c r="BG96" s="146">
        <f t="shared" si="9"/>
        <v>18958.735100000049</v>
      </c>
      <c r="BH96" s="145" t="b">
        <f t="shared" si="10"/>
        <v>1</v>
      </c>
    </row>
    <row r="97" spans="1:60" ht="65" x14ac:dyDescent="0.3">
      <c r="A97" s="138">
        <v>95</v>
      </c>
      <c r="B97" s="147" t="s">
        <v>91</v>
      </c>
      <c r="C97" s="147" t="s">
        <v>115</v>
      </c>
      <c r="D97" s="148" t="s">
        <v>649</v>
      </c>
      <c r="E97" s="148" t="s">
        <v>650</v>
      </c>
      <c r="F97" s="147" t="s">
        <v>93</v>
      </c>
      <c r="G97" s="147" t="s">
        <v>94</v>
      </c>
      <c r="H97" s="139" t="s">
        <v>651</v>
      </c>
      <c r="I97" s="139" t="s">
        <v>652</v>
      </c>
      <c r="J97" s="147" t="s">
        <v>169</v>
      </c>
      <c r="K97" s="147" t="s">
        <v>170</v>
      </c>
      <c r="L97" s="141" t="s">
        <v>121</v>
      </c>
      <c r="M97" s="142" t="s">
        <v>101</v>
      </c>
      <c r="N97" s="142" t="s">
        <v>120</v>
      </c>
      <c r="O97" s="149">
        <v>18720.520000000019</v>
      </c>
      <c r="P97" s="152" t="s">
        <v>103</v>
      </c>
      <c r="Q97" s="139" t="s">
        <v>118</v>
      </c>
      <c r="R97" s="139"/>
      <c r="S97" s="139"/>
      <c r="T97" s="139"/>
      <c r="U97" s="139"/>
      <c r="V97" s="144" t="s">
        <v>104</v>
      </c>
      <c r="W97" s="124"/>
      <c r="X97" s="124"/>
      <c r="Y97" s="124"/>
      <c r="Z97" s="124"/>
      <c r="AA97" s="124"/>
      <c r="AB97" s="124"/>
      <c r="AC97" s="124"/>
      <c r="AD97" s="124"/>
      <c r="AE97" s="124"/>
      <c r="AF97" s="124"/>
      <c r="AG97" s="124"/>
      <c r="AH97" s="139" t="s">
        <v>104</v>
      </c>
      <c r="AI97" s="139" t="s">
        <v>104</v>
      </c>
      <c r="AJ97" s="139" t="s">
        <v>104</v>
      </c>
      <c r="AK97" s="139"/>
      <c r="AL97" s="139"/>
      <c r="AM97" s="139"/>
      <c r="AN97" s="139"/>
      <c r="AO97" s="139"/>
      <c r="AP97" s="139"/>
      <c r="AQ97" s="139"/>
      <c r="AR97" s="139"/>
      <c r="AS97" s="139"/>
      <c r="AT97" s="144">
        <f t="shared" si="8"/>
        <v>3</v>
      </c>
      <c r="AU97" s="145">
        <f t="shared" si="7"/>
        <v>6240.1733333333395</v>
      </c>
      <c r="AV97" s="145">
        <f t="shared" si="7"/>
        <v>6240.1733333333395</v>
      </c>
      <c r="AW97" s="145">
        <f t="shared" si="7"/>
        <v>6240.1733333333395</v>
      </c>
      <c r="AX97" s="145">
        <f t="shared" si="7"/>
        <v>0</v>
      </c>
      <c r="AY97" s="145">
        <f t="shared" si="7"/>
        <v>0</v>
      </c>
      <c r="AZ97" s="145">
        <f t="shared" si="7"/>
        <v>0</v>
      </c>
      <c r="BA97" s="145">
        <f t="shared" si="11"/>
        <v>0</v>
      </c>
      <c r="BB97" s="145">
        <f t="shared" si="11"/>
        <v>0</v>
      </c>
      <c r="BC97" s="145">
        <f t="shared" si="11"/>
        <v>0</v>
      </c>
      <c r="BD97" s="145">
        <f t="shared" si="11"/>
        <v>0</v>
      </c>
      <c r="BE97" s="145">
        <f t="shared" si="11"/>
        <v>0</v>
      </c>
      <c r="BF97" s="145">
        <f t="shared" si="11"/>
        <v>0</v>
      </c>
      <c r="BG97" s="146">
        <f t="shared" si="9"/>
        <v>18720.520000000019</v>
      </c>
      <c r="BH97" s="145" t="b">
        <f t="shared" si="10"/>
        <v>1</v>
      </c>
    </row>
    <row r="98" spans="1:60" ht="65" x14ac:dyDescent="0.3">
      <c r="A98" s="138">
        <v>96</v>
      </c>
      <c r="B98" s="147" t="s">
        <v>91</v>
      </c>
      <c r="C98" s="147" t="s">
        <v>115</v>
      </c>
      <c r="D98" s="148" t="s">
        <v>649</v>
      </c>
      <c r="E98" s="148" t="s">
        <v>650</v>
      </c>
      <c r="F98" s="147" t="s">
        <v>93</v>
      </c>
      <c r="G98" s="147" t="s">
        <v>94</v>
      </c>
      <c r="H98" s="139" t="s">
        <v>651</v>
      </c>
      <c r="I98" s="139" t="s">
        <v>652</v>
      </c>
      <c r="J98" s="147" t="s">
        <v>169</v>
      </c>
      <c r="K98" s="147" t="s">
        <v>170</v>
      </c>
      <c r="L98" s="141" t="s">
        <v>145</v>
      </c>
      <c r="M98" s="142" t="s">
        <v>101</v>
      </c>
      <c r="N98" s="142" t="s">
        <v>120</v>
      </c>
      <c r="O98" s="149">
        <v>17693.663100000005</v>
      </c>
      <c r="P98" s="152" t="s">
        <v>103</v>
      </c>
      <c r="Q98" s="139" t="s">
        <v>118</v>
      </c>
      <c r="R98" s="139"/>
      <c r="S98" s="139"/>
      <c r="T98" s="139"/>
      <c r="U98" s="139"/>
      <c r="V98" s="144" t="s">
        <v>104</v>
      </c>
      <c r="W98" s="124"/>
      <c r="X98" s="124"/>
      <c r="Y98" s="124"/>
      <c r="Z98" s="124"/>
      <c r="AA98" s="124"/>
      <c r="AB98" s="124"/>
      <c r="AC98" s="124"/>
      <c r="AD98" s="124"/>
      <c r="AE98" s="124"/>
      <c r="AF98" s="124"/>
      <c r="AG98" s="124"/>
      <c r="AH98" s="139" t="s">
        <v>104</v>
      </c>
      <c r="AI98" s="139" t="s">
        <v>104</v>
      </c>
      <c r="AJ98" s="139" t="s">
        <v>104</v>
      </c>
      <c r="AK98" s="139"/>
      <c r="AL98" s="139"/>
      <c r="AM98" s="139"/>
      <c r="AN98" s="139"/>
      <c r="AO98" s="139"/>
      <c r="AP98" s="139"/>
      <c r="AQ98" s="139"/>
      <c r="AR98" s="139"/>
      <c r="AS98" s="139"/>
      <c r="AT98" s="144">
        <f t="shared" si="8"/>
        <v>3</v>
      </c>
      <c r="AU98" s="145">
        <f t="shared" si="7"/>
        <v>5897.887700000002</v>
      </c>
      <c r="AV98" s="145">
        <f t="shared" si="7"/>
        <v>5897.887700000002</v>
      </c>
      <c r="AW98" s="145">
        <f t="shared" si="7"/>
        <v>5897.887700000002</v>
      </c>
      <c r="AX98" s="145">
        <f t="shared" si="7"/>
        <v>0</v>
      </c>
      <c r="AY98" s="145">
        <f t="shared" si="7"/>
        <v>0</v>
      </c>
      <c r="AZ98" s="145">
        <f t="shared" si="7"/>
        <v>0</v>
      </c>
      <c r="BA98" s="145">
        <f t="shared" si="11"/>
        <v>0</v>
      </c>
      <c r="BB98" s="145">
        <f t="shared" si="11"/>
        <v>0</v>
      </c>
      <c r="BC98" s="145">
        <f t="shared" si="11"/>
        <v>0</v>
      </c>
      <c r="BD98" s="145">
        <f t="shared" si="11"/>
        <v>0</v>
      </c>
      <c r="BE98" s="145">
        <f t="shared" si="11"/>
        <v>0</v>
      </c>
      <c r="BF98" s="145">
        <f t="shared" si="11"/>
        <v>0</v>
      </c>
      <c r="BG98" s="146">
        <f t="shared" si="9"/>
        <v>17693.663100000005</v>
      </c>
      <c r="BH98" s="145" t="b">
        <f t="shared" si="10"/>
        <v>1</v>
      </c>
    </row>
    <row r="99" spans="1:60" ht="65" x14ac:dyDescent="0.3">
      <c r="A99" s="138">
        <v>97</v>
      </c>
      <c r="B99" s="147" t="s">
        <v>91</v>
      </c>
      <c r="C99" s="147" t="s">
        <v>115</v>
      </c>
      <c r="D99" s="148" t="s">
        <v>649</v>
      </c>
      <c r="E99" s="148" t="s">
        <v>650</v>
      </c>
      <c r="F99" s="147" t="s">
        <v>93</v>
      </c>
      <c r="G99" s="147" t="s">
        <v>94</v>
      </c>
      <c r="H99" s="139" t="s">
        <v>651</v>
      </c>
      <c r="I99" s="139" t="s">
        <v>652</v>
      </c>
      <c r="J99" s="147" t="s">
        <v>169</v>
      </c>
      <c r="K99" s="147" t="s">
        <v>170</v>
      </c>
      <c r="L99" s="141" t="s">
        <v>157</v>
      </c>
      <c r="M99" s="142" t="s">
        <v>101</v>
      </c>
      <c r="N99" s="142" t="s">
        <v>120</v>
      </c>
      <c r="O99" s="149">
        <v>17616.500400000019</v>
      </c>
      <c r="P99" s="152" t="s">
        <v>103</v>
      </c>
      <c r="Q99" s="139" t="s">
        <v>118</v>
      </c>
      <c r="R99" s="139"/>
      <c r="S99" s="139"/>
      <c r="T99" s="139"/>
      <c r="U99" s="139"/>
      <c r="V99" s="144" t="s">
        <v>104</v>
      </c>
      <c r="W99" s="124"/>
      <c r="X99" s="124"/>
      <c r="Y99" s="124"/>
      <c r="Z99" s="124"/>
      <c r="AA99" s="124"/>
      <c r="AB99" s="124"/>
      <c r="AC99" s="124"/>
      <c r="AD99" s="124"/>
      <c r="AE99" s="124"/>
      <c r="AF99" s="124"/>
      <c r="AG99" s="124"/>
      <c r="AH99" s="139" t="s">
        <v>104</v>
      </c>
      <c r="AI99" s="139" t="s">
        <v>104</v>
      </c>
      <c r="AJ99" s="139" t="s">
        <v>104</v>
      </c>
      <c r="AK99" s="139"/>
      <c r="AL99" s="139"/>
      <c r="AM99" s="139"/>
      <c r="AN99" s="139"/>
      <c r="AO99" s="139"/>
      <c r="AP99" s="139"/>
      <c r="AQ99" s="139"/>
      <c r="AR99" s="139"/>
      <c r="AS99" s="139"/>
      <c r="AT99" s="144">
        <f t="shared" si="8"/>
        <v>3</v>
      </c>
      <c r="AU99" s="145">
        <f t="shared" si="7"/>
        <v>5872.1668000000063</v>
      </c>
      <c r="AV99" s="145">
        <f t="shared" si="7"/>
        <v>5872.1668000000063</v>
      </c>
      <c r="AW99" s="145">
        <f t="shared" si="7"/>
        <v>5872.1668000000063</v>
      </c>
      <c r="AX99" s="145">
        <f t="shared" si="7"/>
        <v>0</v>
      </c>
      <c r="AY99" s="145">
        <f t="shared" si="7"/>
        <v>0</v>
      </c>
      <c r="AZ99" s="145">
        <f t="shared" si="7"/>
        <v>0</v>
      </c>
      <c r="BA99" s="145">
        <f t="shared" si="11"/>
        <v>0</v>
      </c>
      <c r="BB99" s="145">
        <f t="shared" si="11"/>
        <v>0</v>
      </c>
      <c r="BC99" s="145">
        <f t="shared" si="11"/>
        <v>0</v>
      </c>
      <c r="BD99" s="145">
        <f t="shared" si="11"/>
        <v>0</v>
      </c>
      <c r="BE99" s="145">
        <f t="shared" si="11"/>
        <v>0</v>
      </c>
      <c r="BF99" s="145">
        <f t="shared" si="11"/>
        <v>0</v>
      </c>
      <c r="BG99" s="146">
        <f t="shared" si="9"/>
        <v>17616.500400000019</v>
      </c>
      <c r="BH99" s="145" t="b">
        <f t="shared" si="10"/>
        <v>1</v>
      </c>
    </row>
    <row r="100" spans="1:60" ht="65" x14ac:dyDescent="0.3">
      <c r="A100" s="138">
        <v>98</v>
      </c>
      <c r="B100" s="147" t="s">
        <v>91</v>
      </c>
      <c r="C100" s="147" t="s">
        <v>115</v>
      </c>
      <c r="D100" s="148" t="s">
        <v>649</v>
      </c>
      <c r="E100" s="148" t="s">
        <v>650</v>
      </c>
      <c r="F100" s="147" t="s">
        <v>93</v>
      </c>
      <c r="G100" s="147" t="s">
        <v>94</v>
      </c>
      <c r="H100" s="139" t="s">
        <v>651</v>
      </c>
      <c r="I100" s="139" t="s">
        <v>652</v>
      </c>
      <c r="J100" s="147" t="s">
        <v>169</v>
      </c>
      <c r="K100" s="147" t="s">
        <v>170</v>
      </c>
      <c r="L100" s="141" t="s">
        <v>150</v>
      </c>
      <c r="M100" s="142" t="s">
        <v>101</v>
      </c>
      <c r="N100" s="142" t="s">
        <v>120</v>
      </c>
      <c r="O100" s="149">
        <v>17517.206000000006</v>
      </c>
      <c r="P100" s="152" t="s">
        <v>103</v>
      </c>
      <c r="Q100" s="139" t="s">
        <v>118</v>
      </c>
      <c r="R100" s="139"/>
      <c r="S100" s="139"/>
      <c r="T100" s="139"/>
      <c r="U100" s="139"/>
      <c r="V100" s="144" t="s">
        <v>104</v>
      </c>
      <c r="W100" s="124"/>
      <c r="X100" s="124"/>
      <c r="Y100" s="124"/>
      <c r="Z100" s="124"/>
      <c r="AA100" s="124"/>
      <c r="AB100" s="124"/>
      <c r="AC100" s="124"/>
      <c r="AD100" s="124"/>
      <c r="AE100" s="124"/>
      <c r="AF100" s="124"/>
      <c r="AG100" s="124"/>
      <c r="AH100" s="139" t="s">
        <v>104</v>
      </c>
      <c r="AI100" s="139" t="s">
        <v>104</v>
      </c>
      <c r="AJ100" s="139" t="s">
        <v>104</v>
      </c>
      <c r="AK100" s="139"/>
      <c r="AL100" s="139"/>
      <c r="AM100" s="139"/>
      <c r="AN100" s="139"/>
      <c r="AO100" s="139"/>
      <c r="AP100" s="139"/>
      <c r="AQ100" s="139"/>
      <c r="AR100" s="139"/>
      <c r="AS100" s="139"/>
      <c r="AT100" s="144">
        <f t="shared" si="8"/>
        <v>3</v>
      </c>
      <c r="AU100" s="145">
        <f t="shared" si="7"/>
        <v>5839.0686666666688</v>
      </c>
      <c r="AV100" s="145">
        <f t="shared" si="7"/>
        <v>5839.0686666666688</v>
      </c>
      <c r="AW100" s="145">
        <f t="shared" si="7"/>
        <v>5839.0686666666688</v>
      </c>
      <c r="AX100" s="145">
        <f t="shared" si="7"/>
        <v>0</v>
      </c>
      <c r="AY100" s="145">
        <f t="shared" si="7"/>
        <v>0</v>
      </c>
      <c r="AZ100" s="145">
        <f t="shared" si="7"/>
        <v>0</v>
      </c>
      <c r="BA100" s="145">
        <f t="shared" si="11"/>
        <v>0</v>
      </c>
      <c r="BB100" s="145">
        <f t="shared" si="11"/>
        <v>0</v>
      </c>
      <c r="BC100" s="145">
        <f t="shared" si="11"/>
        <v>0</v>
      </c>
      <c r="BD100" s="145">
        <f t="shared" si="11"/>
        <v>0</v>
      </c>
      <c r="BE100" s="145">
        <f t="shared" si="11"/>
        <v>0</v>
      </c>
      <c r="BF100" s="145">
        <f t="shared" si="11"/>
        <v>0</v>
      </c>
      <c r="BG100" s="146">
        <f t="shared" si="9"/>
        <v>17517.206000000006</v>
      </c>
      <c r="BH100" s="145" t="b">
        <f t="shared" si="10"/>
        <v>1</v>
      </c>
    </row>
    <row r="101" spans="1:60" ht="65" x14ac:dyDescent="0.3">
      <c r="A101" s="138">
        <v>99</v>
      </c>
      <c r="B101" s="147" t="s">
        <v>91</v>
      </c>
      <c r="C101" s="147" t="s">
        <v>115</v>
      </c>
      <c r="D101" s="148" t="s">
        <v>649</v>
      </c>
      <c r="E101" s="148" t="s">
        <v>650</v>
      </c>
      <c r="F101" s="147" t="s">
        <v>93</v>
      </c>
      <c r="G101" s="147" t="s">
        <v>94</v>
      </c>
      <c r="H101" s="139" t="s">
        <v>651</v>
      </c>
      <c r="I101" s="139" t="s">
        <v>652</v>
      </c>
      <c r="J101" s="147" t="s">
        <v>169</v>
      </c>
      <c r="K101" s="150" t="s">
        <v>170</v>
      </c>
      <c r="L101" s="141" t="s">
        <v>167</v>
      </c>
      <c r="M101" s="142" t="s">
        <v>101</v>
      </c>
      <c r="N101" s="142" t="s">
        <v>120</v>
      </c>
      <c r="O101" s="149">
        <v>17256.182700000005</v>
      </c>
      <c r="P101" s="152" t="s">
        <v>103</v>
      </c>
      <c r="Q101" s="139" t="s">
        <v>118</v>
      </c>
      <c r="R101" s="139"/>
      <c r="S101" s="139"/>
      <c r="T101" s="139"/>
      <c r="U101" s="139"/>
      <c r="V101" s="144" t="s">
        <v>104</v>
      </c>
      <c r="W101" s="124"/>
      <c r="X101" s="124"/>
      <c r="Y101" s="124"/>
      <c r="Z101" s="124"/>
      <c r="AA101" s="124"/>
      <c r="AB101" s="124"/>
      <c r="AC101" s="124"/>
      <c r="AD101" s="124"/>
      <c r="AE101" s="124"/>
      <c r="AF101" s="124"/>
      <c r="AG101" s="124"/>
      <c r="AH101" s="139" t="s">
        <v>104</v>
      </c>
      <c r="AI101" s="139" t="s">
        <v>104</v>
      </c>
      <c r="AJ101" s="139" t="s">
        <v>104</v>
      </c>
      <c r="AK101" s="139"/>
      <c r="AL101" s="139"/>
      <c r="AM101" s="139"/>
      <c r="AN101" s="139"/>
      <c r="AO101" s="139"/>
      <c r="AP101" s="139"/>
      <c r="AQ101" s="139"/>
      <c r="AR101" s="139"/>
      <c r="AS101" s="139"/>
      <c r="AT101" s="144">
        <f t="shared" si="8"/>
        <v>3</v>
      </c>
      <c r="AU101" s="145">
        <f t="shared" si="7"/>
        <v>5752.0609000000013</v>
      </c>
      <c r="AV101" s="145">
        <f t="shared" si="7"/>
        <v>5752.0609000000013</v>
      </c>
      <c r="AW101" s="145">
        <f t="shared" si="7"/>
        <v>5752.0609000000013</v>
      </c>
      <c r="AX101" s="145">
        <f t="shared" si="7"/>
        <v>0</v>
      </c>
      <c r="AY101" s="145">
        <f t="shared" si="7"/>
        <v>0</v>
      </c>
      <c r="AZ101" s="145">
        <f t="shared" si="7"/>
        <v>0</v>
      </c>
      <c r="BA101" s="145">
        <f t="shared" si="11"/>
        <v>0</v>
      </c>
      <c r="BB101" s="145">
        <f t="shared" si="11"/>
        <v>0</v>
      </c>
      <c r="BC101" s="145">
        <f t="shared" si="11"/>
        <v>0</v>
      </c>
      <c r="BD101" s="145">
        <f t="shared" si="11"/>
        <v>0</v>
      </c>
      <c r="BE101" s="145">
        <f t="shared" si="11"/>
        <v>0</v>
      </c>
      <c r="BF101" s="145">
        <f t="shared" si="11"/>
        <v>0</v>
      </c>
      <c r="BG101" s="146">
        <f t="shared" si="9"/>
        <v>17256.182700000005</v>
      </c>
      <c r="BH101" s="145" t="b">
        <f t="shared" si="10"/>
        <v>1</v>
      </c>
    </row>
    <row r="102" spans="1:60" ht="65" x14ac:dyDescent="0.3">
      <c r="A102" s="138">
        <v>100</v>
      </c>
      <c r="B102" s="147" t="s">
        <v>91</v>
      </c>
      <c r="C102" s="147" t="s">
        <v>115</v>
      </c>
      <c r="D102" s="148" t="s">
        <v>649</v>
      </c>
      <c r="E102" s="148" t="s">
        <v>650</v>
      </c>
      <c r="F102" s="147" t="s">
        <v>93</v>
      </c>
      <c r="G102" s="147" t="s">
        <v>94</v>
      </c>
      <c r="H102" s="139" t="s">
        <v>651</v>
      </c>
      <c r="I102" s="139" t="s">
        <v>652</v>
      </c>
      <c r="J102" s="147" t="s">
        <v>169</v>
      </c>
      <c r="K102" s="147" t="s">
        <v>170</v>
      </c>
      <c r="L102" s="141" t="s">
        <v>122</v>
      </c>
      <c r="M102" s="142" t="s">
        <v>101</v>
      </c>
      <c r="N102" s="142" t="s">
        <v>120</v>
      </c>
      <c r="O102" s="149">
        <v>17234.457599999965</v>
      </c>
      <c r="P102" s="152" t="s">
        <v>103</v>
      </c>
      <c r="Q102" s="139" t="s">
        <v>118</v>
      </c>
      <c r="R102" s="139"/>
      <c r="S102" s="139"/>
      <c r="T102" s="139"/>
      <c r="U102" s="139"/>
      <c r="V102" s="144" t="s">
        <v>104</v>
      </c>
      <c r="W102" s="124"/>
      <c r="X102" s="124"/>
      <c r="Y102" s="124"/>
      <c r="Z102" s="124"/>
      <c r="AA102" s="124"/>
      <c r="AB102" s="124"/>
      <c r="AC102" s="124"/>
      <c r="AD102" s="124"/>
      <c r="AE102" s="124"/>
      <c r="AF102" s="124"/>
      <c r="AG102" s="124"/>
      <c r="AH102" s="139" t="s">
        <v>104</v>
      </c>
      <c r="AI102" s="139" t="s">
        <v>104</v>
      </c>
      <c r="AJ102" s="139" t="s">
        <v>104</v>
      </c>
      <c r="AK102" s="139"/>
      <c r="AL102" s="139"/>
      <c r="AM102" s="139"/>
      <c r="AN102" s="139"/>
      <c r="AO102" s="139"/>
      <c r="AP102" s="139"/>
      <c r="AQ102" s="139"/>
      <c r="AR102" s="139"/>
      <c r="AS102" s="139"/>
      <c r="AT102" s="144">
        <f t="shared" si="8"/>
        <v>3</v>
      </c>
      <c r="AU102" s="145">
        <f t="shared" si="7"/>
        <v>5744.8191999999881</v>
      </c>
      <c r="AV102" s="145">
        <f t="shared" si="7"/>
        <v>5744.8191999999881</v>
      </c>
      <c r="AW102" s="145">
        <f t="shared" si="7"/>
        <v>5744.8191999999881</v>
      </c>
      <c r="AX102" s="145">
        <f t="shared" si="7"/>
        <v>0</v>
      </c>
      <c r="AY102" s="145">
        <f t="shared" si="7"/>
        <v>0</v>
      </c>
      <c r="AZ102" s="145">
        <f t="shared" si="7"/>
        <v>0</v>
      </c>
      <c r="BA102" s="145">
        <f t="shared" si="11"/>
        <v>0</v>
      </c>
      <c r="BB102" s="145">
        <f t="shared" si="11"/>
        <v>0</v>
      </c>
      <c r="BC102" s="145">
        <f t="shared" si="11"/>
        <v>0</v>
      </c>
      <c r="BD102" s="145">
        <f t="shared" si="11"/>
        <v>0</v>
      </c>
      <c r="BE102" s="145">
        <f t="shared" si="11"/>
        <v>0</v>
      </c>
      <c r="BF102" s="145">
        <f t="shared" si="11"/>
        <v>0</v>
      </c>
      <c r="BG102" s="146">
        <f t="shared" si="9"/>
        <v>17234.457599999965</v>
      </c>
      <c r="BH102" s="145" t="b">
        <f t="shared" si="10"/>
        <v>1</v>
      </c>
    </row>
    <row r="103" spans="1:60" ht="65" x14ac:dyDescent="0.3">
      <c r="A103" s="138">
        <v>101</v>
      </c>
      <c r="B103" s="147" t="s">
        <v>91</v>
      </c>
      <c r="C103" s="147" t="s">
        <v>115</v>
      </c>
      <c r="D103" s="148" t="s">
        <v>649</v>
      </c>
      <c r="E103" s="148" t="s">
        <v>650</v>
      </c>
      <c r="F103" s="147" t="s">
        <v>93</v>
      </c>
      <c r="G103" s="147" t="s">
        <v>94</v>
      </c>
      <c r="H103" s="139" t="s">
        <v>651</v>
      </c>
      <c r="I103" s="139" t="s">
        <v>652</v>
      </c>
      <c r="J103" s="147" t="s">
        <v>169</v>
      </c>
      <c r="K103" s="147" t="s">
        <v>170</v>
      </c>
      <c r="L103" s="141" t="s">
        <v>159</v>
      </c>
      <c r="M103" s="142" t="s">
        <v>101</v>
      </c>
      <c r="N103" s="142" t="s">
        <v>120</v>
      </c>
      <c r="O103" s="149">
        <v>15782.206200000015</v>
      </c>
      <c r="P103" s="152" t="s">
        <v>103</v>
      </c>
      <c r="Q103" s="139" t="s">
        <v>118</v>
      </c>
      <c r="R103" s="139"/>
      <c r="S103" s="139"/>
      <c r="T103" s="139"/>
      <c r="U103" s="139"/>
      <c r="V103" s="144" t="s">
        <v>104</v>
      </c>
      <c r="W103" s="124"/>
      <c r="X103" s="124"/>
      <c r="Y103" s="124"/>
      <c r="Z103" s="124"/>
      <c r="AA103" s="124"/>
      <c r="AB103" s="124"/>
      <c r="AC103" s="124"/>
      <c r="AD103" s="124"/>
      <c r="AE103" s="124"/>
      <c r="AF103" s="124"/>
      <c r="AG103" s="124"/>
      <c r="AH103" s="139" t="s">
        <v>104</v>
      </c>
      <c r="AI103" s="139" t="s">
        <v>104</v>
      </c>
      <c r="AJ103" s="139" t="s">
        <v>104</v>
      </c>
      <c r="AK103" s="139"/>
      <c r="AL103" s="139"/>
      <c r="AM103" s="139"/>
      <c r="AN103" s="139"/>
      <c r="AO103" s="139"/>
      <c r="AP103" s="139"/>
      <c r="AQ103" s="139"/>
      <c r="AR103" s="139"/>
      <c r="AS103" s="139"/>
      <c r="AT103" s="144">
        <f t="shared" si="8"/>
        <v>3</v>
      </c>
      <c r="AU103" s="145">
        <f t="shared" si="7"/>
        <v>5260.735400000005</v>
      </c>
      <c r="AV103" s="145">
        <f t="shared" si="7"/>
        <v>5260.735400000005</v>
      </c>
      <c r="AW103" s="145">
        <f t="shared" si="7"/>
        <v>5260.735400000005</v>
      </c>
      <c r="AX103" s="145">
        <f t="shared" si="7"/>
        <v>0</v>
      </c>
      <c r="AY103" s="145">
        <f t="shared" si="7"/>
        <v>0</v>
      </c>
      <c r="AZ103" s="145">
        <f t="shared" si="7"/>
        <v>0</v>
      </c>
      <c r="BA103" s="145">
        <f t="shared" si="11"/>
        <v>0</v>
      </c>
      <c r="BB103" s="145">
        <f t="shared" si="11"/>
        <v>0</v>
      </c>
      <c r="BC103" s="145">
        <f t="shared" si="11"/>
        <v>0</v>
      </c>
      <c r="BD103" s="145">
        <f t="shared" si="11"/>
        <v>0</v>
      </c>
      <c r="BE103" s="145">
        <f t="shared" si="11"/>
        <v>0</v>
      </c>
      <c r="BF103" s="145">
        <f t="shared" si="11"/>
        <v>0</v>
      </c>
      <c r="BG103" s="146">
        <f t="shared" si="9"/>
        <v>15782.206200000015</v>
      </c>
      <c r="BH103" s="145" t="b">
        <f t="shared" si="10"/>
        <v>1</v>
      </c>
    </row>
    <row r="104" spans="1:60" ht="65" x14ac:dyDescent="0.3">
      <c r="A104" s="138">
        <v>102</v>
      </c>
      <c r="B104" s="147" t="s">
        <v>91</v>
      </c>
      <c r="C104" s="147" t="s">
        <v>115</v>
      </c>
      <c r="D104" s="148" t="s">
        <v>649</v>
      </c>
      <c r="E104" s="148" t="s">
        <v>650</v>
      </c>
      <c r="F104" s="147" t="s">
        <v>93</v>
      </c>
      <c r="G104" s="147" t="s">
        <v>94</v>
      </c>
      <c r="H104" s="139" t="s">
        <v>651</v>
      </c>
      <c r="I104" s="139" t="s">
        <v>652</v>
      </c>
      <c r="J104" s="147" t="s">
        <v>169</v>
      </c>
      <c r="K104" s="147" t="s">
        <v>170</v>
      </c>
      <c r="L104" s="141" t="s">
        <v>126</v>
      </c>
      <c r="M104" s="142" t="s">
        <v>101</v>
      </c>
      <c r="N104" s="142" t="s">
        <v>120</v>
      </c>
      <c r="O104" s="149">
        <v>15264.193499999994</v>
      </c>
      <c r="P104" s="152" t="s">
        <v>103</v>
      </c>
      <c r="Q104" s="139" t="s">
        <v>118</v>
      </c>
      <c r="R104" s="139"/>
      <c r="S104" s="139"/>
      <c r="T104" s="139"/>
      <c r="U104" s="139"/>
      <c r="V104" s="144" t="s">
        <v>104</v>
      </c>
      <c r="W104" s="124"/>
      <c r="X104" s="124"/>
      <c r="Y104" s="124"/>
      <c r="Z104" s="124"/>
      <c r="AA104" s="124"/>
      <c r="AB104" s="124"/>
      <c r="AC104" s="124"/>
      <c r="AD104" s="124"/>
      <c r="AE104" s="124"/>
      <c r="AF104" s="124"/>
      <c r="AG104" s="124"/>
      <c r="AH104" s="139" t="s">
        <v>104</v>
      </c>
      <c r="AI104" s="139" t="s">
        <v>104</v>
      </c>
      <c r="AJ104" s="139" t="s">
        <v>104</v>
      </c>
      <c r="AK104" s="139"/>
      <c r="AL104" s="139"/>
      <c r="AM104" s="139"/>
      <c r="AN104" s="139"/>
      <c r="AO104" s="139"/>
      <c r="AP104" s="139"/>
      <c r="AQ104" s="139"/>
      <c r="AR104" s="139"/>
      <c r="AS104" s="139"/>
      <c r="AT104" s="144">
        <f t="shared" si="8"/>
        <v>3</v>
      </c>
      <c r="AU104" s="145">
        <f t="shared" si="7"/>
        <v>5088.0644999999977</v>
      </c>
      <c r="AV104" s="145">
        <f t="shared" si="7"/>
        <v>5088.0644999999977</v>
      </c>
      <c r="AW104" s="145">
        <f t="shared" si="7"/>
        <v>5088.0644999999977</v>
      </c>
      <c r="AX104" s="145">
        <f t="shared" si="7"/>
        <v>0</v>
      </c>
      <c r="AY104" s="145">
        <f t="shared" si="7"/>
        <v>0</v>
      </c>
      <c r="AZ104" s="145">
        <f t="shared" si="7"/>
        <v>0</v>
      </c>
      <c r="BA104" s="145">
        <f t="shared" si="11"/>
        <v>0</v>
      </c>
      <c r="BB104" s="145">
        <f t="shared" si="11"/>
        <v>0</v>
      </c>
      <c r="BC104" s="145">
        <f t="shared" si="11"/>
        <v>0</v>
      </c>
      <c r="BD104" s="145">
        <f t="shared" si="11"/>
        <v>0</v>
      </c>
      <c r="BE104" s="145">
        <f t="shared" si="11"/>
        <v>0</v>
      </c>
      <c r="BF104" s="145">
        <f t="shared" si="11"/>
        <v>0</v>
      </c>
      <c r="BG104" s="146">
        <f t="shared" si="9"/>
        <v>15264.193499999994</v>
      </c>
      <c r="BH104" s="145" t="b">
        <f t="shared" si="10"/>
        <v>1</v>
      </c>
    </row>
    <row r="105" spans="1:60" ht="65" x14ac:dyDescent="0.3">
      <c r="A105" s="138">
        <v>103</v>
      </c>
      <c r="B105" s="147" t="s">
        <v>91</v>
      </c>
      <c r="C105" s="147" t="s">
        <v>115</v>
      </c>
      <c r="D105" s="148" t="s">
        <v>649</v>
      </c>
      <c r="E105" s="148" t="s">
        <v>650</v>
      </c>
      <c r="F105" s="147" t="s">
        <v>93</v>
      </c>
      <c r="G105" s="147" t="s">
        <v>94</v>
      </c>
      <c r="H105" s="139" t="s">
        <v>651</v>
      </c>
      <c r="I105" s="139" t="s">
        <v>652</v>
      </c>
      <c r="J105" s="147" t="s">
        <v>169</v>
      </c>
      <c r="K105" s="147" t="s">
        <v>170</v>
      </c>
      <c r="L105" s="141" t="s">
        <v>139</v>
      </c>
      <c r="M105" s="142" t="s">
        <v>101</v>
      </c>
      <c r="N105" s="142" t="s">
        <v>120</v>
      </c>
      <c r="O105" s="149">
        <v>15053.313900000008</v>
      </c>
      <c r="P105" s="152" t="s">
        <v>103</v>
      </c>
      <c r="Q105" s="139" t="s">
        <v>118</v>
      </c>
      <c r="R105" s="139"/>
      <c r="S105" s="139"/>
      <c r="T105" s="139"/>
      <c r="U105" s="139"/>
      <c r="V105" s="144" t="s">
        <v>104</v>
      </c>
      <c r="W105" s="124"/>
      <c r="X105" s="124"/>
      <c r="Y105" s="124"/>
      <c r="Z105" s="124"/>
      <c r="AA105" s="124"/>
      <c r="AB105" s="124"/>
      <c r="AC105" s="124"/>
      <c r="AD105" s="124"/>
      <c r="AE105" s="124"/>
      <c r="AF105" s="124"/>
      <c r="AG105" s="124"/>
      <c r="AH105" s="139" t="s">
        <v>104</v>
      </c>
      <c r="AI105" s="139" t="s">
        <v>104</v>
      </c>
      <c r="AJ105" s="139" t="s">
        <v>104</v>
      </c>
      <c r="AK105" s="139"/>
      <c r="AL105" s="139"/>
      <c r="AM105" s="139"/>
      <c r="AN105" s="139"/>
      <c r="AO105" s="139"/>
      <c r="AP105" s="139"/>
      <c r="AQ105" s="139"/>
      <c r="AR105" s="139"/>
      <c r="AS105" s="139"/>
      <c r="AT105" s="144">
        <f t="shared" si="8"/>
        <v>3</v>
      </c>
      <c r="AU105" s="145">
        <f t="shared" si="7"/>
        <v>5017.7713000000031</v>
      </c>
      <c r="AV105" s="145">
        <f t="shared" si="7"/>
        <v>5017.7713000000031</v>
      </c>
      <c r="AW105" s="145">
        <f t="shared" si="7"/>
        <v>5017.7713000000031</v>
      </c>
      <c r="AX105" s="145">
        <f t="shared" si="7"/>
        <v>0</v>
      </c>
      <c r="AY105" s="145">
        <f t="shared" si="7"/>
        <v>0</v>
      </c>
      <c r="AZ105" s="145">
        <f t="shared" si="7"/>
        <v>0</v>
      </c>
      <c r="BA105" s="145">
        <f t="shared" si="11"/>
        <v>0</v>
      </c>
      <c r="BB105" s="145">
        <f t="shared" si="11"/>
        <v>0</v>
      </c>
      <c r="BC105" s="145">
        <f t="shared" si="11"/>
        <v>0</v>
      </c>
      <c r="BD105" s="145">
        <f t="shared" si="11"/>
        <v>0</v>
      </c>
      <c r="BE105" s="145">
        <f t="shared" si="11"/>
        <v>0</v>
      </c>
      <c r="BF105" s="145">
        <f t="shared" si="11"/>
        <v>0</v>
      </c>
      <c r="BG105" s="146">
        <f t="shared" si="9"/>
        <v>15053.313900000008</v>
      </c>
      <c r="BH105" s="145" t="b">
        <f t="shared" si="10"/>
        <v>1</v>
      </c>
    </row>
    <row r="106" spans="1:60" ht="65" x14ac:dyDescent="0.3">
      <c r="A106" s="138">
        <v>104</v>
      </c>
      <c r="B106" s="147" t="s">
        <v>91</v>
      </c>
      <c r="C106" s="147" t="s">
        <v>115</v>
      </c>
      <c r="D106" s="148" t="s">
        <v>649</v>
      </c>
      <c r="E106" s="148" t="s">
        <v>650</v>
      </c>
      <c r="F106" s="147" t="s">
        <v>93</v>
      </c>
      <c r="G106" s="147" t="s">
        <v>94</v>
      </c>
      <c r="H106" s="139" t="s">
        <v>651</v>
      </c>
      <c r="I106" s="139" t="s">
        <v>652</v>
      </c>
      <c r="J106" s="147" t="s">
        <v>169</v>
      </c>
      <c r="K106" s="147" t="s">
        <v>170</v>
      </c>
      <c r="L106" s="141" t="s">
        <v>148</v>
      </c>
      <c r="M106" s="142" t="s">
        <v>101</v>
      </c>
      <c r="N106" s="142" t="s">
        <v>120</v>
      </c>
      <c r="O106" s="149">
        <v>14208.104400000011</v>
      </c>
      <c r="P106" s="152" t="s">
        <v>103</v>
      </c>
      <c r="Q106" s="139" t="s">
        <v>118</v>
      </c>
      <c r="R106" s="139"/>
      <c r="S106" s="139"/>
      <c r="T106" s="139"/>
      <c r="U106" s="139"/>
      <c r="V106" s="144" t="s">
        <v>104</v>
      </c>
      <c r="W106" s="124"/>
      <c r="X106" s="124"/>
      <c r="Y106" s="124"/>
      <c r="Z106" s="124"/>
      <c r="AA106" s="124"/>
      <c r="AB106" s="124"/>
      <c r="AC106" s="124"/>
      <c r="AD106" s="124"/>
      <c r="AE106" s="124"/>
      <c r="AF106" s="124"/>
      <c r="AG106" s="124"/>
      <c r="AH106" s="139" t="s">
        <v>104</v>
      </c>
      <c r="AI106" s="139" t="s">
        <v>104</v>
      </c>
      <c r="AJ106" s="139" t="s">
        <v>104</v>
      </c>
      <c r="AK106" s="139"/>
      <c r="AL106" s="139"/>
      <c r="AM106" s="139"/>
      <c r="AN106" s="139"/>
      <c r="AO106" s="139"/>
      <c r="AP106" s="139"/>
      <c r="AQ106" s="139"/>
      <c r="AR106" s="139"/>
      <c r="AS106" s="139"/>
      <c r="AT106" s="144">
        <f t="shared" si="8"/>
        <v>3</v>
      </c>
      <c r="AU106" s="145">
        <f t="shared" si="7"/>
        <v>4736.034800000004</v>
      </c>
      <c r="AV106" s="145">
        <f t="shared" si="7"/>
        <v>4736.034800000004</v>
      </c>
      <c r="AW106" s="145">
        <f t="shared" si="7"/>
        <v>4736.034800000004</v>
      </c>
      <c r="AX106" s="145">
        <f t="shared" si="7"/>
        <v>0</v>
      </c>
      <c r="AY106" s="145">
        <f t="shared" si="7"/>
        <v>0</v>
      </c>
      <c r="AZ106" s="145">
        <f t="shared" si="7"/>
        <v>0</v>
      </c>
      <c r="BA106" s="145">
        <f t="shared" si="11"/>
        <v>0</v>
      </c>
      <c r="BB106" s="145">
        <f t="shared" si="11"/>
        <v>0</v>
      </c>
      <c r="BC106" s="145">
        <f t="shared" si="11"/>
        <v>0</v>
      </c>
      <c r="BD106" s="145">
        <f t="shared" si="11"/>
        <v>0</v>
      </c>
      <c r="BE106" s="145">
        <f t="shared" si="11"/>
        <v>0</v>
      </c>
      <c r="BF106" s="145">
        <f t="shared" si="11"/>
        <v>0</v>
      </c>
      <c r="BG106" s="146">
        <f t="shared" si="9"/>
        <v>14208.104400000011</v>
      </c>
      <c r="BH106" s="145" t="b">
        <f t="shared" si="10"/>
        <v>1</v>
      </c>
    </row>
    <row r="107" spans="1:60" ht="65" x14ac:dyDescent="0.3">
      <c r="A107" s="138">
        <v>105</v>
      </c>
      <c r="B107" s="147" t="s">
        <v>91</v>
      </c>
      <c r="C107" s="147" t="s">
        <v>115</v>
      </c>
      <c r="D107" s="148" t="s">
        <v>649</v>
      </c>
      <c r="E107" s="148" t="s">
        <v>650</v>
      </c>
      <c r="F107" s="147" t="s">
        <v>93</v>
      </c>
      <c r="G107" s="147" t="s">
        <v>94</v>
      </c>
      <c r="H107" s="139" t="s">
        <v>651</v>
      </c>
      <c r="I107" s="139" t="s">
        <v>652</v>
      </c>
      <c r="J107" s="147" t="s">
        <v>169</v>
      </c>
      <c r="K107" s="147" t="s">
        <v>170</v>
      </c>
      <c r="L107" s="141" t="s">
        <v>162</v>
      </c>
      <c r="M107" s="142" t="s">
        <v>101</v>
      </c>
      <c r="N107" s="142" t="s">
        <v>120</v>
      </c>
      <c r="O107" s="149">
        <v>14091.950400000031</v>
      </c>
      <c r="P107" s="152" t="s">
        <v>103</v>
      </c>
      <c r="Q107" s="139" t="s">
        <v>118</v>
      </c>
      <c r="R107" s="139"/>
      <c r="S107" s="139"/>
      <c r="T107" s="139"/>
      <c r="U107" s="139"/>
      <c r="V107" s="144" t="s">
        <v>104</v>
      </c>
      <c r="W107" s="124"/>
      <c r="X107" s="124"/>
      <c r="Y107" s="124"/>
      <c r="Z107" s="124"/>
      <c r="AA107" s="124"/>
      <c r="AB107" s="124"/>
      <c r="AC107" s="124"/>
      <c r="AD107" s="124"/>
      <c r="AE107" s="124"/>
      <c r="AF107" s="124"/>
      <c r="AG107" s="124"/>
      <c r="AH107" s="139" t="s">
        <v>104</v>
      </c>
      <c r="AI107" s="139" t="s">
        <v>104</v>
      </c>
      <c r="AJ107" s="139" t="s">
        <v>104</v>
      </c>
      <c r="AK107" s="139"/>
      <c r="AL107" s="139"/>
      <c r="AM107" s="139"/>
      <c r="AN107" s="139"/>
      <c r="AO107" s="139"/>
      <c r="AP107" s="139"/>
      <c r="AQ107" s="139"/>
      <c r="AR107" s="139"/>
      <c r="AS107" s="139"/>
      <c r="AT107" s="144">
        <f t="shared" si="8"/>
        <v>3</v>
      </c>
      <c r="AU107" s="145">
        <f t="shared" si="7"/>
        <v>4697.3168000000105</v>
      </c>
      <c r="AV107" s="145">
        <f t="shared" si="7"/>
        <v>4697.3168000000105</v>
      </c>
      <c r="AW107" s="145">
        <f t="shared" si="7"/>
        <v>4697.3168000000105</v>
      </c>
      <c r="AX107" s="145">
        <f t="shared" si="7"/>
        <v>0</v>
      </c>
      <c r="AY107" s="145">
        <f t="shared" si="7"/>
        <v>0</v>
      </c>
      <c r="AZ107" s="145">
        <f t="shared" si="7"/>
        <v>0</v>
      </c>
      <c r="BA107" s="145">
        <f t="shared" si="11"/>
        <v>0</v>
      </c>
      <c r="BB107" s="145">
        <f t="shared" si="11"/>
        <v>0</v>
      </c>
      <c r="BC107" s="145">
        <f t="shared" si="11"/>
        <v>0</v>
      </c>
      <c r="BD107" s="145">
        <f t="shared" si="11"/>
        <v>0</v>
      </c>
      <c r="BE107" s="145">
        <f t="shared" si="11"/>
        <v>0</v>
      </c>
      <c r="BF107" s="145">
        <f t="shared" si="11"/>
        <v>0</v>
      </c>
      <c r="BG107" s="146">
        <f t="shared" si="9"/>
        <v>14091.950400000031</v>
      </c>
      <c r="BH107" s="145" t="b">
        <f t="shared" si="10"/>
        <v>1</v>
      </c>
    </row>
    <row r="108" spans="1:60" ht="65" x14ac:dyDescent="0.3">
      <c r="A108" s="138">
        <v>106</v>
      </c>
      <c r="B108" s="147" t="s">
        <v>91</v>
      </c>
      <c r="C108" s="147" t="s">
        <v>115</v>
      </c>
      <c r="D108" s="148" t="s">
        <v>649</v>
      </c>
      <c r="E108" s="148" t="s">
        <v>650</v>
      </c>
      <c r="F108" s="147" t="s">
        <v>93</v>
      </c>
      <c r="G108" s="147" t="s">
        <v>94</v>
      </c>
      <c r="H108" s="139" t="s">
        <v>651</v>
      </c>
      <c r="I108" s="139" t="s">
        <v>652</v>
      </c>
      <c r="J108" s="147" t="s">
        <v>169</v>
      </c>
      <c r="K108" s="147" t="s">
        <v>170</v>
      </c>
      <c r="L108" s="141" t="s">
        <v>154</v>
      </c>
      <c r="M108" s="142" t="s">
        <v>101</v>
      </c>
      <c r="N108" s="142" t="s">
        <v>120</v>
      </c>
      <c r="O108" s="149">
        <v>13983.772500000079</v>
      </c>
      <c r="P108" s="152" t="s">
        <v>103</v>
      </c>
      <c r="Q108" s="139" t="s">
        <v>118</v>
      </c>
      <c r="R108" s="139"/>
      <c r="S108" s="139"/>
      <c r="T108" s="139"/>
      <c r="U108" s="139"/>
      <c r="V108" s="144" t="s">
        <v>104</v>
      </c>
      <c r="W108" s="124"/>
      <c r="X108" s="124"/>
      <c r="Y108" s="124"/>
      <c r="Z108" s="124"/>
      <c r="AA108" s="124"/>
      <c r="AB108" s="124"/>
      <c r="AC108" s="124"/>
      <c r="AD108" s="124"/>
      <c r="AE108" s="124"/>
      <c r="AF108" s="124"/>
      <c r="AG108" s="124"/>
      <c r="AH108" s="139" t="s">
        <v>104</v>
      </c>
      <c r="AI108" s="139" t="s">
        <v>104</v>
      </c>
      <c r="AJ108" s="139" t="s">
        <v>104</v>
      </c>
      <c r="AK108" s="139"/>
      <c r="AL108" s="139"/>
      <c r="AM108" s="139"/>
      <c r="AN108" s="139"/>
      <c r="AO108" s="139"/>
      <c r="AP108" s="139"/>
      <c r="AQ108" s="139"/>
      <c r="AR108" s="139"/>
      <c r="AS108" s="139"/>
      <c r="AT108" s="144">
        <f t="shared" si="8"/>
        <v>3</v>
      </c>
      <c r="AU108" s="145">
        <f t="shared" si="7"/>
        <v>4661.2575000000261</v>
      </c>
      <c r="AV108" s="145">
        <f t="shared" si="7"/>
        <v>4661.2575000000261</v>
      </c>
      <c r="AW108" s="145">
        <f t="shared" si="7"/>
        <v>4661.2575000000261</v>
      </c>
      <c r="AX108" s="145">
        <f t="shared" si="7"/>
        <v>0</v>
      </c>
      <c r="AY108" s="145">
        <f t="shared" si="7"/>
        <v>0</v>
      </c>
      <c r="AZ108" s="145">
        <f t="shared" si="7"/>
        <v>0</v>
      </c>
      <c r="BA108" s="145">
        <f t="shared" si="11"/>
        <v>0</v>
      </c>
      <c r="BB108" s="145">
        <f t="shared" si="11"/>
        <v>0</v>
      </c>
      <c r="BC108" s="145">
        <f t="shared" si="11"/>
        <v>0</v>
      </c>
      <c r="BD108" s="145">
        <f t="shared" si="11"/>
        <v>0</v>
      </c>
      <c r="BE108" s="145">
        <f t="shared" si="11"/>
        <v>0</v>
      </c>
      <c r="BF108" s="145">
        <f t="shared" si="11"/>
        <v>0</v>
      </c>
      <c r="BG108" s="146">
        <f t="shared" si="9"/>
        <v>13983.772500000079</v>
      </c>
      <c r="BH108" s="145" t="b">
        <f t="shared" si="10"/>
        <v>1</v>
      </c>
    </row>
    <row r="109" spans="1:60" ht="65" x14ac:dyDescent="0.3">
      <c r="A109" s="138">
        <v>107</v>
      </c>
      <c r="B109" s="147" t="s">
        <v>91</v>
      </c>
      <c r="C109" s="147" t="s">
        <v>115</v>
      </c>
      <c r="D109" s="148" t="s">
        <v>649</v>
      </c>
      <c r="E109" s="148" t="s">
        <v>650</v>
      </c>
      <c r="F109" s="147" t="s">
        <v>93</v>
      </c>
      <c r="G109" s="147" t="s">
        <v>94</v>
      </c>
      <c r="H109" s="139" t="s">
        <v>651</v>
      </c>
      <c r="I109" s="139" t="s">
        <v>652</v>
      </c>
      <c r="J109" s="147" t="s">
        <v>169</v>
      </c>
      <c r="K109" s="147" t="s">
        <v>170</v>
      </c>
      <c r="L109" s="141" t="s">
        <v>132</v>
      </c>
      <c r="M109" s="142" t="s">
        <v>101</v>
      </c>
      <c r="N109" s="142" t="s">
        <v>120</v>
      </c>
      <c r="O109" s="149">
        <v>13799.001999999979</v>
      </c>
      <c r="P109" s="152" t="s">
        <v>103</v>
      </c>
      <c r="Q109" s="139" t="s">
        <v>118</v>
      </c>
      <c r="R109" s="139"/>
      <c r="S109" s="139"/>
      <c r="T109" s="139"/>
      <c r="U109" s="139"/>
      <c r="V109" s="144" t="s">
        <v>104</v>
      </c>
      <c r="W109" s="124"/>
      <c r="X109" s="124"/>
      <c r="Y109" s="124"/>
      <c r="Z109" s="124"/>
      <c r="AA109" s="124"/>
      <c r="AB109" s="124"/>
      <c r="AC109" s="124"/>
      <c r="AD109" s="124"/>
      <c r="AE109" s="124"/>
      <c r="AF109" s="124"/>
      <c r="AG109" s="124"/>
      <c r="AH109" s="139" t="s">
        <v>104</v>
      </c>
      <c r="AI109" s="139" t="s">
        <v>104</v>
      </c>
      <c r="AJ109" s="139" t="s">
        <v>104</v>
      </c>
      <c r="AK109" s="139"/>
      <c r="AL109" s="139"/>
      <c r="AM109" s="139"/>
      <c r="AN109" s="139"/>
      <c r="AO109" s="139"/>
      <c r="AP109" s="139"/>
      <c r="AQ109" s="139"/>
      <c r="AR109" s="139"/>
      <c r="AS109" s="139"/>
      <c r="AT109" s="144">
        <f t="shared" si="8"/>
        <v>3</v>
      </c>
      <c r="AU109" s="145">
        <f t="shared" si="7"/>
        <v>4599.6673333333265</v>
      </c>
      <c r="AV109" s="145">
        <f t="shared" si="7"/>
        <v>4599.6673333333265</v>
      </c>
      <c r="AW109" s="145">
        <f t="shared" si="7"/>
        <v>4599.6673333333265</v>
      </c>
      <c r="AX109" s="145">
        <f t="shared" si="7"/>
        <v>0</v>
      </c>
      <c r="AY109" s="145">
        <f t="shared" si="7"/>
        <v>0</v>
      </c>
      <c r="AZ109" s="145">
        <f t="shared" si="7"/>
        <v>0</v>
      </c>
      <c r="BA109" s="145">
        <f t="shared" si="11"/>
        <v>0</v>
      </c>
      <c r="BB109" s="145">
        <f t="shared" si="11"/>
        <v>0</v>
      </c>
      <c r="BC109" s="145">
        <f t="shared" si="11"/>
        <v>0</v>
      </c>
      <c r="BD109" s="145">
        <f t="shared" si="11"/>
        <v>0</v>
      </c>
      <c r="BE109" s="145">
        <f t="shared" si="11"/>
        <v>0</v>
      </c>
      <c r="BF109" s="145">
        <f t="shared" si="11"/>
        <v>0</v>
      </c>
      <c r="BG109" s="146">
        <f t="shared" si="9"/>
        <v>13799.001999999979</v>
      </c>
      <c r="BH109" s="145" t="b">
        <f t="shared" si="10"/>
        <v>1</v>
      </c>
    </row>
    <row r="110" spans="1:60" ht="65" x14ac:dyDescent="0.3">
      <c r="A110" s="138">
        <v>108</v>
      </c>
      <c r="B110" s="147" t="s">
        <v>91</v>
      </c>
      <c r="C110" s="147" t="s">
        <v>115</v>
      </c>
      <c r="D110" s="148" t="s">
        <v>649</v>
      </c>
      <c r="E110" s="148" t="s">
        <v>650</v>
      </c>
      <c r="F110" s="147" t="s">
        <v>93</v>
      </c>
      <c r="G110" s="147" t="s">
        <v>94</v>
      </c>
      <c r="H110" s="139" t="s">
        <v>651</v>
      </c>
      <c r="I110" s="139" t="s">
        <v>652</v>
      </c>
      <c r="J110" s="147" t="s">
        <v>169</v>
      </c>
      <c r="K110" s="147" t="s">
        <v>170</v>
      </c>
      <c r="L110" s="141" t="s">
        <v>163</v>
      </c>
      <c r="M110" s="142" t="s">
        <v>101</v>
      </c>
      <c r="N110" s="142" t="s">
        <v>120</v>
      </c>
      <c r="O110" s="149">
        <v>13752.482400000037</v>
      </c>
      <c r="P110" s="152" t="s">
        <v>103</v>
      </c>
      <c r="Q110" s="139" t="s">
        <v>118</v>
      </c>
      <c r="R110" s="139"/>
      <c r="S110" s="139"/>
      <c r="T110" s="139"/>
      <c r="U110" s="139"/>
      <c r="V110" s="144" t="s">
        <v>104</v>
      </c>
      <c r="W110" s="124"/>
      <c r="X110" s="124"/>
      <c r="Y110" s="124"/>
      <c r="Z110" s="124"/>
      <c r="AA110" s="124"/>
      <c r="AB110" s="124"/>
      <c r="AC110" s="124"/>
      <c r="AD110" s="124"/>
      <c r="AE110" s="124"/>
      <c r="AF110" s="124"/>
      <c r="AG110" s="124"/>
      <c r="AH110" s="139" t="s">
        <v>104</v>
      </c>
      <c r="AI110" s="139" t="s">
        <v>104</v>
      </c>
      <c r="AJ110" s="139" t="s">
        <v>104</v>
      </c>
      <c r="AK110" s="139"/>
      <c r="AL110" s="139"/>
      <c r="AM110" s="139"/>
      <c r="AN110" s="139"/>
      <c r="AO110" s="139"/>
      <c r="AP110" s="139"/>
      <c r="AQ110" s="139"/>
      <c r="AR110" s="139"/>
      <c r="AS110" s="139"/>
      <c r="AT110" s="144">
        <f t="shared" si="8"/>
        <v>3</v>
      </c>
      <c r="AU110" s="145">
        <f t="shared" si="7"/>
        <v>4584.1608000000124</v>
      </c>
      <c r="AV110" s="145">
        <f t="shared" si="7"/>
        <v>4584.1608000000124</v>
      </c>
      <c r="AW110" s="145">
        <f t="shared" si="7"/>
        <v>4584.1608000000124</v>
      </c>
      <c r="AX110" s="145">
        <f t="shared" si="7"/>
        <v>0</v>
      </c>
      <c r="AY110" s="145">
        <f t="shared" si="7"/>
        <v>0</v>
      </c>
      <c r="AZ110" s="145">
        <f t="shared" si="7"/>
        <v>0</v>
      </c>
      <c r="BA110" s="145">
        <f t="shared" si="11"/>
        <v>0</v>
      </c>
      <c r="BB110" s="145">
        <f t="shared" si="11"/>
        <v>0</v>
      </c>
      <c r="BC110" s="145">
        <f t="shared" si="11"/>
        <v>0</v>
      </c>
      <c r="BD110" s="145">
        <f t="shared" si="11"/>
        <v>0</v>
      </c>
      <c r="BE110" s="145">
        <f t="shared" si="11"/>
        <v>0</v>
      </c>
      <c r="BF110" s="145">
        <f t="shared" si="11"/>
        <v>0</v>
      </c>
      <c r="BG110" s="146">
        <f t="shared" si="9"/>
        <v>13752.482400000037</v>
      </c>
      <c r="BH110" s="145" t="b">
        <f t="shared" si="10"/>
        <v>1</v>
      </c>
    </row>
    <row r="111" spans="1:60" ht="65" x14ac:dyDescent="0.3">
      <c r="A111" s="138">
        <v>109</v>
      </c>
      <c r="B111" s="147" t="s">
        <v>91</v>
      </c>
      <c r="C111" s="147" t="s">
        <v>115</v>
      </c>
      <c r="D111" s="148" t="s">
        <v>649</v>
      </c>
      <c r="E111" s="148" t="s">
        <v>650</v>
      </c>
      <c r="F111" s="147" t="s">
        <v>93</v>
      </c>
      <c r="G111" s="147" t="s">
        <v>94</v>
      </c>
      <c r="H111" s="139" t="s">
        <v>651</v>
      </c>
      <c r="I111" s="139" t="s">
        <v>652</v>
      </c>
      <c r="J111" s="147" t="s">
        <v>169</v>
      </c>
      <c r="K111" s="147" t="s">
        <v>170</v>
      </c>
      <c r="L111" s="141" t="s">
        <v>119</v>
      </c>
      <c r="M111" s="142" t="s">
        <v>101</v>
      </c>
      <c r="N111" s="142" t="s">
        <v>120</v>
      </c>
      <c r="O111" s="149">
        <v>13525.518720000051</v>
      </c>
      <c r="P111" s="152" t="s">
        <v>103</v>
      </c>
      <c r="Q111" s="139" t="s">
        <v>118</v>
      </c>
      <c r="R111" s="139"/>
      <c r="S111" s="139"/>
      <c r="T111" s="139"/>
      <c r="U111" s="139"/>
      <c r="V111" s="144" t="s">
        <v>104</v>
      </c>
      <c r="W111" s="124"/>
      <c r="X111" s="124"/>
      <c r="Y111" s="124"/>
      <c r="Z111" s="124"/>
      <c r="AA111" s="124"/>
      <c r="AB111" s="124"/>
      <c r="AC111" s="124"/>
      <c r="AD111" s="124"/>
      <c r="AE111" s="124"/>
      <c r="AF111" s="124"/>
      <c r="AG111" s="124"/>
      <c r="AH111" s="139" t="s">
        <v>104</v>
      </c>
      <c r="AI111" s="139" t="s">
        <v>104</v>
      </c>
      <c r="AJ111" s="139" t="s">
        <v>104</v>
      </c>
      <c r="AK111" s="139"/>
      <c r="AL111" s="139"/>
      <c r="AM111" s="139"/>
      <c r="AN111" s="139"/>
      <c r="AO111" s="139"/>
      <c r="AP111" s="139"/>
      <c r="AQ111" s="139"/>
      <c r="AR111" s="139"/>
      <c r="AS111" s="139"/>
      <c r="AT111" s="144">
        <f t="shared" si="8"/>
        <v>3</v>
      </c>
      <c r="AU111" s="145">
        <f t="shared" si="7"/>
        <v>4508.506240000017</v>
      </c>
      <c r="AV111" s="145">
        <f t="shared" si="7"/>
        <v>4508.506240000017</v>
      </c>
      <c r="AW111" s="145">
        <f t="shared" si="7"/>
        <v>4508.506240000017</v>
      </c>
      <c r="AX111" s="145">
        <f t="shared" si="7"/>
        <v>0</v>
      </c>
      <c r="AY111" s="145">
        <f t="shared" si="7"/>
        <v>0</v>
      </c>
      <c r="AZ111" s="145">
        <f t="shared" si="7"/>
        <v>0</v>
      </c>
      <c r="BA111" s="145">
        <f t="shared" si="11"/>
        <v>0</v>
      </c>
      <c r="BB111" s="145">
        <f t="shared" si="11"/>
        <v>0</v>
      </c>
      <c r="BC111" s="145">
        <f t="shared" si="11"/>
        <v>0</v>
      </c>
      <c r="BD111" s="145">
        <f t="shared" si="11"/>
        <v>0</v>
      </c>
      <c r="BE111" s="145">
        <f t="shared" si="11"/>
        <v>0</v>
      </c>
      <c r="BF111" s="145">
        <f t="shared" si="11"/>
        <v>0</v>
      </c>
      <c r="BG111" s="146">
        <f t="shared" si="9"/>
        <v>13525.518720000051</v>
      </c>
      <c r="BH111" s="145" t="b">
        <f t="shared" si="10"/>
        <v>1</v>
      </c>
    </row>
    <row r="112" spans="1:60" ht="65" x14ac:dyDescent="0.3">
      <c r="A112" s="138">
        <v>110</v>
      </c>
      <c r="B112" s="147" t="s">
        <v>91</v>
      </c>
      <c r="C112" s="147" t="s">
        <v>115</v>
      </c>
      <c r="D112" s="148" t="s">
        <v>649</v>
      </c>
      <c r="E112" s="148" t="s">
        <v>650</v>
      </c>
      <c r="F112" s="147" t="s">
        <v>93</v>
      </c>
      <c r="G112" s="147" t="s">
        <v>94</v>
      </c>
      <c r="H112" s="139" t="s">
        <v>651</v>
      </c>
      <c r="I112" s="139" t="s">
        <v>652</v>
      </c>
      <c r="J112" s="147" t="s">
        <v>169</v>
      </c>
      <c r="K112" s="147" t="s">
        <v>170</v>
      </c>
      <c r="L112" s="141" t="s">
        <v>155</v>
      </c>
      <c r="M112" s="142" t="s">
        <v>101</v>
      </c>
      <c r="N112" s="142" t="s">
        <v>120</v>
      </c>
      <c r="O112" s="149">
        <v>13450.67300000001</v>
      </c>
      <c r="P112" s="152" t="s">
        <v>103</v>
      </c>
      <c r="Q112" s="139" t="s">
        <v>118</v>
      </c>
      <c r="R112" s="139"/>
      <c r="S112" s="139"/>
      <c r="T112" s="139"/>
      <c r="U112" s="139"/>
      <c r="V112" s="144" t="s">
        <v>104</v>
      </c>
      <c r="W112" s="124"/>
      <c r="X112" s="124"/>
      <c r="Y112" s="124"/>
      <c r="Z112" s="124"/>
      <c r="AA112" s="124"/>
      <c r="AB112" s="124"/>
      <c r="AC112" s="124"/>
      <c r="AD112" s="124"/>
      <c r="AE112" s="124"/>
      <c r="AF112" s="124"/>
      <c r="AG112" s="124"/>
      <c r="AH112" s="139" t="s">
        <v>104</v>
      </c>
      <c r="AI112" s="139" t="s">
        <v>104</v>
      </c>
      <c r="AJ112" s="139" t="s">
        <v>104</v>
      </c>
      <c r="AK112" s="139"/>
      <c r="AL112" s="139"/>
      <c r="AM112" s="139"/>
      <c r="AN112" s="139"/>
      <c r="AO112" s="139"/>
      <c r="AP112" s="139"/>
      <c r="AQ112" s="139"/>
      <c r="AR112" s="139"/>
      <c r="AS112" s="139"/>
      <c r="AT112" s="144">
        <f t="shared" si="8"/>
        <v>3</v>
      </c>
      <c r="AU112" s="145">
        <f t="shared" si="7"/>
        <v>4483.5576666666702</v>
      </c>
      <c r="AV112" s="145">
        <f t="shared" si="7"/>
        <v>4483.5576666666702</v>
      </c>
      <c r="AW112" s="145">
        <f t="shared" si="7"/>
        <v>4483.5576666666702</v>
      </c>
      <c r="AX112" s="145">
        <f t="shared" si="7"/>
        <v>0</v>
      </c>
      <c r="AY112" s="145">
        <f t="shared" si="7"/>
        <v>0</v>
      </c>
      <c r="AZ112" s="145">
        <f t="shared" si="7"/>
        <v>0</v>
      </c>
      <c r="BA112" s="145">
        <f t="shared" si="11"/>
        <v>0</v>
      </c>
      <c r="BB112" s="145">
        <f t="shared" si="11"/>
        <v>0</v>
      </c>
      <c r="BC112" s="145">
        <f t="shared" si="11"/>
        <v>0</v>
      </c>
      <c r="BD112" s="145">
        <f t="shared" si="11"/>
        <v>0</v>
      </c>
      <c r="BE112" s="145">
        <f t="shared" si="11"/>
        <v>0</v>
      </c>
      <c r="BF112" s="145">
        <f t="shared" si="11"/>
        <v>0</v>
      </c>
      <c r="BG112" s="146">
        <f t="shared" si="9"/>
        <v>13450.67300000001</v>
      </c>
      <c r="BH112" s="145" t="b">
        <f t="shared" si="10"/>
        <v>1</v>
      </c>
    </row>
    <row r="113" spans="1:60" ht="65" x14ac:dyDescent="0.3">
      <c r="A113" s="138">
        <v>111</v>
      </c>
      <c r="B113" s="147" t="s">
        <v>91</v>
      </c>
      <c r="C113" s="147" t="s">
        <v>115</v>
      </c>
      <c r="D113" s="148" t="s">
        <v>649</v>
      </c>
      <c r="E113" s="148" t="s">
        <v>650</v>
      </c>
      <c r="F113" s="147" t="s">
        <v>93</v>
      </c>
      <c r="G113" s="147" t="s">
        <v>94</v>
      </c>
      <c r="H113" s="139" t="s">
        <v>651</v>
      </c>
      <c r="I113" s="139" t="s">
        <v>652</v>
      </c>
      <c r="J113" s="147" t="s">
        <v>169</v>
      </c>
      <c r="K113" s="147" t="s">
        <v>170</v>
      </c>
      <c r="L113" s="141" t="s">
        <v>123</v>
      </c>
      <c r="M113" s="142" t="s">
        <v>101</v>
      </c>
      <c r="N113" s="142" t="s">
        <v>120</v>
      </c>
      <c r="O113" s="149">
        <v>13430.698200000043</v>
      </c>
      <c r="P113" s="152" t="s">
        <v>103</v>
      </c>
      <c r="Q113" s="139" t="s">
        <v>118</v>
      </c>
      <c r="R113" s="139"/>
      <c r="S113" s="139"/>
      <c r="T113" s="139"/>
      <c r="U113" s="139"/>
      <c r="V113" s="144" t="s">
        <v>104</v>
      </c>
      <c r="W113" s="124"/>
      <c r="X113" s="124"/>
      <c r="Y113" s="124"/>
      <c r="Z113" s="124"/>
      <c r="AA113" s="124"/>
      <c r="AB113" s="124"/>
      <c r="AC113" s="124"/>
      <c r="AD113" s="124"/>
      <c r="AE113" s="124"/>
      <c r="AF113" s="124"/>
      <c r="AG113" s="124"/>
      <c r="AH113" s="139" t="s">
        <v>104</v>
      </c>
      <c r="AI113" s="139" t="s">
        <v>104</v>
      </c>
      <c r="AJ113" s="139" t="s">
        <v>104</v>
      </c>
      <c r="AK113" s="139"/>
      <c r="AL113" s="139"/>
      <c r="AM113" s="139"/>
      <c r="AN113" s="139"/>
      <c r="AO113" s="139"/>
      <c r="AP113" s="139"/>
      <c r="AQ113" s="139"/>
      <c r="AR113" s="139"/>
      <c r="AS113" s="139"/>
      <c r="AT113" s="144">
        <f t="shared" si="8"/>
        <v>3</v>
      </c>
      <c r="AU113" s="145">
        <f t="shared" si="7"/>
        <v>4476.8994000000139</v>
      </c>
      <c r="AV113" s="145">
        <f t="shared" si="7"/>
        <v>4476.8994000000139</v>
      </c>
      <c r="AW113" s="145">
        <f t="shared" si="7"/>
        <v>4476.8994000000139</v>
      </c>
      <c r="AX113" s="145">
        <f t="shared" si="7"/>
        <v>0</v>
      </c>
      <c r="AY113" s="145">
        <f t="shared" si="7"/>
        <v>0</v>
      </c>
      <c r="AZ113" s="145">
        <f t="shared" si="7"/>
        <v>0</v>
      </c>
      <c r="BA113" s="145">
        <f t="shared" si="11"/>
        <v>0</v>
      </c>
      <c r="BB113" s="145">
        <f t="shared" si="11"/>
        <v>0</v>
      </c>
      <c r="BC113" s="145">
        <f t="shared" si="11"/>
        <v>0</v>
      </c>
      <c r="BD113" s="145">
        <f t="shared" si="11"/>
        <v>0</v>
      </c>
      <c r="BE113" s="145">
        <f t="shared" si="11"/>
        <v>0</v>
      </c>
      <c r="BF113" s="145">
        <f t="shared" si="11"/>
        <v>0</v>
      </c>
      <c r="BG113" s="146">
        <f t="shared" si="9"/>
        <v>13430.698200000043</v>
      </c>
      <c r="BH113" s="145" t="b">
        <f t="shared" si="10"/>
        <v>1</v>
      </c>
    </row>
    <row r="114" spans="1:60" ht="65" x14ac:dyDescent="0.3">
      <c r="A114" s="138">
        <v>112</v>
      </c>
      <c r="B114" s="147" t="s">
        <v>91</v>
      </c>
      <c r="C114" s="147" t="s">
        <v>115</v>
      </c>
      <c r="D114" s="148" t="s">
        <v>649</v>
      </c>
      <c r="E114" s="148" t="s">
        <v>650</v>
      </c>
      <c r="F114" s="147" t="s">
        <v>93</v>
      </c>
      <c r="G114" s="147" t="s">
        <v>94</v>
      </c>
      <c r="H114" s="139" t="s">
        <v>651</v>
      </c>
      <c r="I114" s="139" t="s">
        <v>652</v>
      </c>
      <c r="J114" s="147" t="s">
        <v>169</v>
      </c>
      <c r="K114" s="147" t="s">
        <v>170</v>
      </c>
      <c r="L114" s="141" t="s">
        <v>164</v>
      </c>
      <c r="M114" s="142" t="s">
        <v>101</v>
      </c>
      <c r="N114" s="142" t="s">
        <v>120</v>
      </c>
      <c r="O114" s="149">
        <v>13295.940700000036</v>
      </c>
      <c r="P114" s="152" t="s">
        <v>103</v>
      </c>
      <c r="Q114" s="139" t="s">
        <v>118</v>
      </c>
      <c r="R114" s="139"/>
      <c r="S114" s="139"/>
      <c r="T114" s="139"/>
      <c r="U114" s="139"/>
      <c r="V114" s="144" t="s">
        <v>104</v>
      </c>
      <c r="W114" s="124"/>
      <c r="X114" s="124"/>
      <c r="Y114" s="124"/>
      <c r="Z114" s="124"/>
      <c r="AA114" s="124"/>
      <c r="AB114" s="124"/>
      <c r="AC114" s="124"/>
      <c r="AD114" s="124"/>
      <c r="AE114" s="124"/>
      <c r="AF114" s="124"/>
      <c r="AG114" s="124"/>
      <c r="AH114" s="139" t="s">
        <v>104</v>
      </c>
      <c r="AI114" s="139" t="s">
        <v>104</v>
      </c>
      <c r="AJ114" s="139" t="s">
        <v>104</v>
      </c>
      <c r="AK114" s="139"/>
      <c r="AL114" s="139"/>
      <c r="AM114" s="139"/>
      <c r="AN114" s="139"/>
      <c r="AO114" s="139"/>
      <c r="AP114" s="139"/>
      <c r="AQ114" s="139"/>
      <c r="AR114" s="139"/>
      <c r="AS114" s="139"/>
      <c r="AT114" s="144">
        <f t="shared" si="8"/>
        <v>3</v>
      </c>
      <c r="AU114" s="145">
        <f t="shared" si="7"/>
        <v>4431.9802333333455</v>
      </c>
      <c r="AV114" s="145">
        <f t="shared" si="7"/>
        <v>4431.9802333333455</v>
      </c>
      <c r="AW114" s="145">
        <f t="shared" si="7"/>
        <v>4431.9802333333455</v>
      </c>
      <c r="AX114" s="145">
        <f t="shared" si="7"/>
        <v>0</v>
      </c>
      <c r="AY114" s="145">
        <f t="shared" si="7"/>
        <v>0</v>
      </c>
      <c r="AZ114" s="145">
        <f t="shared" si="7"/>
        <v>0</v>
      </c>
      <c r="BA114" s="145">
        <f t="shared" si="11"/>
        <v>0</v>
      </c>
      <c r="BB114" s="145">
        <f t="shared" si="11"/>
        <v>0</v>
      </c>
      <c r="BC114" s="145">
        <f t="shared" si="11"/>
        <v>0</v>
      </c>
      <c r="BD114" s="145">
        <f t="shared" si="11"/>
        <v>0</v>
      </c>
      <c r="BE114" s="145">
        <f t="shared" si="11"/>
        <v>0</v>
      </c>
      <c r="BF114" s="145">
        <f t="shared" si="11"/>
        <v>0</v>
      </c>
      <c r="BG114" s="146">
        <f t="shared" si="9"/>
        <v>13295.940700000036</v>
      </c>
      <c r="BH114" s="145" t="b">
        <f t="shared" si="10"/>
        <v>1</v>
      </c>
    </row>
    <row r="115" spans="1:60" ht="65" x14ac:dyDescent="0.3">
      <c r="A115" s="138">
        <v>113</v>
      </c>
      <c r="B115" s="147" t="s">
        <v>91</v>
      </c>
      <c r="C115" s="147" t="s">
        <v>115</v>
      </c>
      <c r="D115" s="148" t="s">
        <v>649</v>
      </c>
      <c r="E115" s="148" t="s">
        <v>650</v>
      </c>
      <c r="F115" s="147" t="s">
        <v>93</v>
      </c>
      <c r="G115" s="147" t="s">
        <v>94</v>
      </c>
      <c r="H115" s="139" t="s">
        <v>651</v>
      </c>
      <c r="I115" s="139" t="s">
        <v>652</v>
      </c>
      <c r="J115" s="147" t="s">
        <v>169</v>
      </c>
      <c r="K115" s="147" t="s">
        <v>170</v>
      </c>
      <c r="L115" s="141" t="s">
        <v>134</v>
      </c>
      <c r="M115" s="142" t="s">
        <v>101</v>
      </c>
      <c r="N115" s="142" t="s">
        <v>120</v>
      </c>
      <c r="O115" s="149">
        <v>13016.031300000031</v>
      </c>
      <c r="P115" s="152" t="s">
        <v>103</v>
      </c>
      <c r="Q115" s="139" t="s">
        <v>118</v>
      </c>
      <c r="R115" s="139"/>
      <c r="S115" s="139"/>
      <c r="T115" s="139"/>
      <c r="U115" s="139"/>
      <c r="V115" s="144" t="s">
        <v>104</v>
      </c>
      <c r="W115" s="124"/>
      <c r="X115" s="124"/>
      <c r="Y115" s="124"/>
      <c r="Z115" s="124"/>
      <c r="AA115" s="124"/>
      <c r="AB115" s="124"/>
      <c r="AC115" s="124"/>
      <c r="AD115" s="124"/>
      <c r="AE115" s="124"/>
      <c r="AF115" s="124"/>
      <c r="AG115" s="124"/>
      <c r="AH115" s="139" t="s">
        <v>104</v>
      </c>
      <c r="AI115" s="139" t="s">
        <v>104</v>
      </c>
      <c r="AJ115" s="139" t="s">
        <v>104</v>
      </c>
      <c r="AK115" s="139"/>
      <c r="AL115" s="139"/>
      <c r="AM115" s="139"/>
      <c r="AN115" s="139"/>
      <c r="AO115" s="139"/>
      <c r="AP115" s="139"/>
      <c r="AQ115" s="139"/>
      <c r="AR115" s="139"/>
      <c r="AS115" s="139"/>
      <c r="AT115" s="144">
        <f t="shared" si="8"/>
        <v>3</v>
      </c>
      <c r="AU115" s="145">
        <f t="shared" si="7"/>
        <v>4338.6771000000108</v>
      </c>
      <c r="AV115" s="145">
        <f t="shared" si="7"/>
        <v>4338.6771000000108</v>
      </c>
      <c r="AW115" s="145">
        <f t="shared" si="7"/>
        <v>4338.6771000000108</v>
      </c>
      <c r="AX115" s="145">
        <f t="shared" si="7"/>
        <v>0</v>
      </c>
      <c r="AY115" s="145">
        <f t="shared" si="7"/>
        <v>0</v>
      </c>
      <c r="AZ115" s="145">
        <f t="shared" si="7"/>
        <v>0</v>
      </c>
      <c r="BA115" s="145">
        <f t="shared" si="11"/>
        <v>0</v>
      </c>
      <c r="BB115" s="145">
        <f t="shared" si="11"/>
        <v>0</v>
      </c>
      <c r="BC115" s="145">
        <f t="shared" si="11"/>
        <v>0</v>
      </c>
      <c r="BD115" s="145">
        <f t="shared" si="11"/>
        <v>0</v>
      </c>
      <c r="BE115" s="145">
        <f t="shared" si="11"/>
        <v>0</v>
      </c>
      <c r="BF115" s="145">
        <f t="shared" si="11"/>
        <v>0</v>
      </c>
      <c r="BG115" s="146">
        <f t="shared" si="9"/>
        <v>13016.031300000031</v>
      </c>
      <c r="BH115" s="145" t="b">
        <f t="shared" si="10"/>
        <v>1</v>
      </c>
    </row>
    <row r="116" spans="1:60" ht="65" x14ac:dyDescent="0.3">
      <c r="A116" s="138">
        <v>114</v>
      </c>
      <c r="B116" s="147" t="s">
        <v>91</v>
      </c>
      <c r="C116" s="147" t="s">
        <v>115</v>
      </c>
      <c r="D116" s="148" t="s">
        <v>649</v>
      </c>
      <c r="E116" s="148" t="s">
        <v>650</v>
      </c>
      <c r="F116" s="147" t="s">
        <v>93</v>
      </c>
      <c r="G116" s="147" t="s">
        <v>94</v>
      </c>
      <c r="H116" s="139" t="s">
        <v>651</v>
      </c>
      <c r="I116" s="139" t="s">
        <v>652</v>
      </c>
      <c r="J116" s="147" t="s">
        <v>169</v>
      </c>
      <c r="K116" s="150" t="s">
        <v>170</v>
      </c>
      <c r="L116" s="141" t="s">
        <v>156</v>
      </c>
      <c r="M116" s="142" t="s">
        <v>101</v>
      </c>
      <c r="N116" s="142" t="s">
        <v>120</v>
      </c>
      <c r="O116" s="149">
        <v>12310.654500000004</v>
      </c>
      <c r="P116" s="152" t="s">
        <v>103</v>
      </c>
      <c r="Q116" s="139" t="s">
        <v>118</v>
      </c>
      <c r="R116" s="139"/>
      <c r="S116" s="139"/>
      <c r="T116" s="139"/>
      <c r="U116" s="139"/>
      <c r="V116" s="144" t="s">
        <v>104</v>
      </c>
      <c r="W116" s="124"/>
      <c r="X116" s="124"/>
      <c r="Y116" s="124"/>
      <c r="Z116" s="124"/>
      <c r="AA116" s="124"/>
      <c r="AB116" s="124"/>
      <c r="AC116" s="124"/>
      <c r="AD116" s="124"/>
      <c r="AE116" s="124"/>
      <c r="AF116" s="124"/>
      <c r="AG116" s="124"/>
      <c r="AH116" s="139" t="s">
        <v>104</v>
      </c>
      <c r="AI116" s="139" t="s">
        <v>104</v>
      </c>
      <c r="AJ116" s="139" t="s">
        <v>104</v>
      </c>
      <c r="AK116" s="139"/>
      <c r="AL116" s="139"/>
      <c r="AM116" s="139"/>
      <c r="AN116" s="139"/>
      <c r="AO116" s="139"/>
      <c r="AP116" s="139"/>
      <c r="AQ116" s="139"/>
      <c r="AR116" s="139"/>
      <c r="AS116" s="139"/>
      <c r="AT116" s="144">
        <f t="shared" si="8"/>
        <v>3</v>
      </c>
      <c r="AU116" s="145">
        <f t="shared" si="7"/>
        <v>4103.5515000000014</v>
      </c>
      <c r="AV116" s="145">
        <f t="shared" si="7"/>
        <v>4103.5515000000014</v>
      </c>
      <c r="AW116" s="145">
        <f t="shared" si="7"/>
        <v>4103.5515000000014</v>
      </c>
      <c r="AX116" s="145">
        <f t="shared" si="7"/>
        <v>0</v>
      </c>
      <c r="AY116" s="145">
        <f t="shared" si="7"/>
        <v>0</v>
      </c>
      <c r="AZ116" s="145">
        <f t="shared" si="7"/>
        <v>0</v>
      </c>
      <c r="BA116" s="145">
        <f t="shared" si="11"/>
        <v>0</v>
      </c>
      <c r="BB116" s="145">
        <f t="shared" si="11"/>
        <v>0</v>
      </c>
      <c r="BC116" s="145">
        <f t="shared" si="11"/>
        <v>0</v>
      </c>
      <c r="BD116" s="145">
        <f t="shared" si="11"/>
        <v>0</v>
      </c>
      <c r="BE116" s="145">
        <f t="shared" si="11"/>
        <v>0</v>
      </c>
      <c r="BF116" s="145">
        <f t="shared" si="11"/>
        <v>0</v>
      </c>
      <c r="BG116" s="146">
        <f t="shared" si="9"/>
        <v>12310.654500000004</v>
      </c>
      <c r="BH116" s="145" t="b">
        <f t="shared" si="10"/>
        <v>1</v>
      </c>
    </row>
    <row r="117" spans="1:60" ht="65" x14ac:dyDescent="0.3">
      <c r="A117" s="138">
        <v>115</v>
      </c>
      <c r="B117" s="147" t="s">
        <v>91</v>
      </c>
      <c r="C117" s="147" t="s">
        <v>115</v>
      </c>
      <c r="D117" s="148" t="s">
        <v>649</v>
      </c>
      <c r="E117" s="148" t="s">
        <v>650</v>
      </c>
      <c r="F117" s="147" t="s">
        <v>93</v>
      </c>
      <c r="G117" s="147" t="s">
        <v>94</v>
      </c>
      <c r="H117" s="139" t="s">
        <v>651</v>
      </c>
      <c r="I117" s="139" t="s">
        <v>652</v>
      </c>
      <c r="J117" s="147" t="s">
        <v>169</v>
      </c>
      <c r="K117" s="147" t="s">
        <v>170</v>
      </c>
      <c r="L117" s="141" t="s">
        <v>138</v>
      </c>
      <c r="M117" s="142" t="s">
        <v>101</v>
      </c>
      <c r="N117" s="142" t="s">
        <v>120</v>
      </c>
      <c r="O117" s="149">
        <v>11187.01800000004</v>
      </c>
      <c r="P117" s="152" t="s">
        <v>103</v>
      </c>
      <c r="Q117" s="139" t="s">
        <v>118</v>
      </c>
      <c r="R117" s="139"/>
      <c r="S117" s="139"/>
      <c r="T117" s="139"/>
      <c r="U117" s="139"/>
      <c r="V117" s="144" t="s">
        <v>104</v>
      </c>
      <c r="W117" s="124"/>
      <c r="X117" s="124"/>
      <c r="Y117" s="124"/>
      <c r="Z117" s="124"/>
      <c r="AA117" s="124"/>
      <c r="AB117" s="124"/>
      <c r="AC117" s="124"/>
      <c r="AD117" s="124"/>
      <c r="AE117" s="124"/>
      <c r="AF117" s="124"/>
      <c r="AG117" s="124"/>
      <c r="AH117" s="139" t="s">
        <v>104</v>
      </c>
      <c r="AI117" s="139" t="s">
        <v>104</v>
      </c>
      <c r="AJ117" s="139" t="s">
        <v>104</v>
      </c>
      <c r="AK117" s="139"/>
      <c r="AL117" s="139"/>
      <c r="AM117" s="139"/>
      <c r="AN117" s="139"/>
      <c r="AO117" s="139"/>
      <c r="AP117" s="139"/>
      <c r="AQ117" s="139"/>
      <c r="AR117" s="139"/>
      <c r="AS117" s="139"/>
      <c r="AT117" s="144">
        <f t="shared" si="8"/>
        <v>3</v>
      </c>
      <c r="AU117" s="145">
        <f t="shared" si="7"/>
        <v>3729.0060000000135</v>
      </c>
      <c r="AV117" s="145">
        <f t="shared" si="7"/>
        <v>3729.0060000000135</v>
      </c>
      <c r="AW117" s="145">
        <f t="shared" si="7"/>
        <v>3729.0060000000135</v>
      </c>
      <c r="AX117" s="145">
        <f t="shared" ref="AX117:BC180" si="12">IF(AK117="X",$O117/$AT117,0)</f>
        <v>0</v>
      </c>
      <c r="AY117" s="145">
        <f t="shared" si="12"/>
        <v>0</v>
      </c>
      <c r="AZ117" s="145">
        <f t="shared" si="12"/>
        <v>0</v>
      </c>
      <c r="BA117" s="145">
        <f t="shared" si="11"/>
        <v>0</v>
      </c>
      <c r="BB117" s="145">
        <f t="shared" si="11"/>
        <v>0</v>
      </c>
      <c r="BC117" s="145">
        <f t="shared" si="11"/>
        <v>0</v>
      </c>
      <c r="BD117" s="145">
        <f t="shared" si="11"/>
        <v>0</v>
      </c>
      <c r="BE117" s="145">
        <f t="shared" si="11"/>
        <v>0</v>
      </c>
      <c r="BF117" s="145">
        <f t="shared" si="11"/>
        <v>0</v>
      </c>
      <c r="BG117" s="146">
        <f t="shared" si="9"/>
        <v>11187.01800000004</v>
      </c>
      <c r="BH117" s="145" t="b">
        <f t="shared" si="10"/>
        <v>1</v>
      </c>
    </row>
    <row r="118" spans="1:60" ht="65" x14ac:dyDescent="0.3">
      <c r="A118" s="138">
        <v>116</v>
      </c>
      <c r="B118" s="147" t="s">
        <v>91</v>
      </c>
      <c r="C118" s="147" t="s">
        <v>115</v>
      </c>
      <c r="D118" s="148" t="s">
        <v>649</v>
      </c>
      <c r="E118" s="148" t="s">
        <v>650</v>
      </c>
      <c r="F118" s="147" t="s">
        <v>93</v>
      </c>
      <c r="G118" s="147" t="s">
        <v>94</v>
      </c>
      <c r="H118" s="139" t="s">
        <v>651</v>
      </c>
      <c r="I118" s="139" t="s">
        <v>652</v>
      </c>
      <c r="J118" s="147" t="s">
        <v>169</v>
      </c>
      <c r="K118" s="147" t="s">
        <v>170</v>
      </c>
      <c r="L118" s="141" t="s">
        <v>136</v>
      </c>
      <c r="M118" s="142" t="s">
        <v>101</v>
      </c>
      <c r="N118" s="142" t="s">
        <v>120</v>
      </c>
      <c r="O118" s="149">
        <v>10592.330199999997</v>
      </c>
      <c r="P118" s="152" t="s">
        <v>103</v>
      </c>
      <c r="Q118" s="139" t="s">
        <v>118</v>
      </c>
      <c r="R118" s="139"/>
      <c r="S118" s="139"/>
      <c r="T118" s="139"/>
      <c r="U118" s="139"/>
      <c r="V118" s="144" t="s">
        <v>104</v>
      </c>
      <c r="W118" s="124"/>
      <c r="X118" s="124"/>
      <c r="Y118" s="124"/>
      <c r="Z118" s="124"/>
      <c r="AA118" s="124"/>
      <c r="AB118" s="124"/>
      <c r="AC118" s="124"/>
      <c r="AD118" s="124"/>
      <c r="AE118" s="124"/>
      <c r="AF118" s="124"/>
      <c r="AG118" s="124"/>
      <c r="AH118" s="139" t="s">
        <v>104</v>
      </c>
      <c r="AI118" s="139" t="s">
        <v>104</v>
      </c>
      <c r="AJ118" s="139" t="s">
        <v>104</v>
      </c>
      <c r="AK118" s="139"/>
      <c r="AL118" s="139"/>
      <c r="AM118" s="139"/>
      <c r="AN118" s="139"/>
      <c r="AO118" s="139"/>
      <c r="AP118" s="139"/>
      <c r="AQ118" s="139"/>
      <c r="AR118" s="139"/>
      <c r="AS118" s="139"/>
      <c r="AT118" s="144">
        <f t="shared" si="8"/>
        <v>3</v>
      </c>
      <c r="AU118" s="145">
        <f t="shared" ref="AU118:AZ181" si="13">IF(AH118="X",$O118/$AT118,0)</f>
        <v>3530.7767333333322</v>
      </c>
      <c r="AV118" s="145">
        <f t="shared" si="13"/>
        <v>3530.7767333333322</v>
      </c>
      <c r="AW118" s="145">
        <f t="shared" si="13"/>
        <v>3530.7767333333322</v>
      </c>
      <c r="AX118" s="145">
        <f t="shared" si="12"/>
        <v>0</v>
      </c>
      <c r="AY118" s="145">
        <f t="shared" si="12"/>
        <v>0</v>
      </c>
      <c r="AZ118" s="145">
        <f t="shared" si="12"/>
        <v>0</v>
      </c>
      <c r="BA118" s="145">
        <f t="shared" si="11"/>
        <v>0</v>
      </c>
      <c r="BB118" s="145">
        <f t="shared" si="11"/>
        <v>0</v>
      </c>
      <c r="BC118" s="145">
        <f t="shared" si="11"/>
        <v>0</v>
      </c>
      <c r="BD118" s="145">
        <f t="shared" si="11"/>
        <v>0</v>
      </c>
      <c r="BE118" s="145">
        <f t="shared" si="11"/>
        <v>0</v>
      </c>
      <c r="BF118" s="145">
        <f t="shared" si="11"/>
        <v>0</v>
      </c>
      <c r="BG118" s="146">
        <f t="shared" si="9"/>
        <v>10592.330199999997</v>
      </c>
      <c r="BH118" s="145" t="b">
        <f t="shared" si="10"/>
        <v>1</v>
      </c>
    </row>
    <row r="119" spans="1:60" ht="65" x14ac:dyDescent="0.3">
      <c r="A119" s="138">
        <v>117</v>
      </c>
      <c r="B119" s="147" t="s">
        <v>91</v>
      </c>
      <c r="C119" s="147" t="s">
        <v>115</v>
      </c>
      <c r="D119" s="148" t="s">
        <v>649</v>
      </c>
      <c r="E119" s="148" t="s">
        <v>650</v>
      </c>
      <c r="F119" s="147" t="s">
        <v>93</v>
      </c>
      <c r="G119" s="147" t="s">
        <v>94</v>
      </c>
      <c r="H119" s="139" t="s">
        <v>651</v>
      </c>
      <c r="I119" s="139" t="s">
        <v>652</v>
      </c>
      <c r="J119" s="147" t="s">
        <v>169</v>
      </c>
      <c r="K119" s="147" t="s">
        <v>170</v>
      </c>
      <c r="L119" s="141" t="s">
        <v>135</v>
      </c>
      <c r="M119" s="142" t="s">
        <v>101</v>
      </c>
      <c r="N119" s="142" t="s">
        <v>120</v>
      </c>
      <c r="O119" s="149">
        <v>10587.830399999977</v>
      </c>
      <c r="P119" s="152" t="s">
        <v>103</v>
      </c>
      <c r="Q119" s="139" t="s">
        <v>118</v>
      </c>
      <c r="R119" s="139"/>
      <c r="S119" s="139"/>
      <c r="T119" s="139"/>
      <c r="U119" s="139"/>
      <c r="V119" s="144" t="s">
        <v>104</v>
      </c>
      <c r="W119" s="124"/>
      <c r="X119" s="124"/>
      <c r="Y119" s="124"/>
      <c r="Z119" s="124"/>
      <c r="AA119" s="124"/>
      <c r="AB119" s="124"/>
      <c r="AC119" s="124"/>
      <c r="AD119" s="124"/>
      <c r="AE119" s="124"/>
      <c r="AF119" s="124"/>
      <c r="AG119" s="124"/>
      <c r="AH119" s="139" t="s">
        <v>104</v>
      </c>
      <c r="AI119" s="139" t="s">
        <v>104</v>
      </c>
      <c r="AJ119" s="139" t="s">
        <v>104</v>
      </c>
      <c r="AK119" s="139"/>
      <c r="AL119" s="139"/>
      <c r="AM119" s="139"/>
      <c r="AN119" s="139"/>
      <c r="AO119" s="139"/>
      <c r="AP119" s="139"/>
      <c r="AQ119" s="139"/>
      <c r="AR119" s="139"/>
      <c r="AS119" s="139"/>
      <c r="AT119" s="144">
        <f t="shared" si="8"/>
        <v>3</v>
      </c>
      <c r="AU119" s="145">
        <f t="shared" si="13"/>
        <v>3529.2767999999924</v>
      </c>
      <c r="AV119" s="145">
        <f t="shared" si="13"/>
        <v>3529.2767999999924</v>
      </c>
      <c r="AW119" s="145">
        <f t="shared" si="13"/>
        <v>3529.2767999999924</v>
      </c>
      <c r="AX119" s="145">
        <f t="shared" si="12"/>
        <v>0</v>
      </c>
      <c r="AY119" s="145">
        <f t="shared" si="12"/>
        <v>0</v>
      </c>
      <c r="AZ119" s="145">
        <f t="shared" si="12"/>
        <v>0</v>
      </c>
      <c r="BA119" s="145">
        <f t="shared" si="11"/>
        <v>0</v>
      </c>
      <c r="BB119" s="145">
        <f t="shared" si="11"/>
        <v>0</v>
      </c>
      <c r="BC119" s="145">
        <f t="shared" si="11"/>
        <v>0</v>
      </c>
      <c r="BD119" s="145">
        <f t="shared" si="11"/>
        <v>0</v>
      </c>
      <c r="BE119" s="145">
        <f t="shared" si="11"/>
        <v>0</v>
      </c>
      <c r="BF119" s="145">
        <f t="shared" si="11"/>
        <v>0</v>
      </c>
      <c r="BG119" s="146">
        <f t="shared" si="9"/>
        <v>10587.830399999977</v>
      </c>
      <c r="BH119" s="145" t="b">
        <f t="shared" si="10"/>
        <v>1</v>
      </c>
    </row>
    <row r="120" spans="1:60" ht="65" x14ac:dyDescent="0.3">
      <c r="A120" s="138">
        <v>118</v>
      </c>
      <c r="B120" s="147" t="s">
        <v>91</v>
      </c>
      <c r="C120" s="147" t="s">
        <v>115</v>
      </c>
      <c r="D120" s="148" t="s">
        <v>649</v>
      </c>
      <c r="E120" s="148" t="s">
        <v>650</v>
      </c>
      <c r="F120" s="147" t="s">
        <v>93</v>
      </c>
      <c r="G120" s="147" t="s">
        <v>94</v>
      </c>
      <c r="H120" s="139" t="s">
        <v>651</v>
      </c>
      <c r="I120" s="139" t="s">
        <v>652</v>
      </c>
      <c r="J120" s="147" t="s">
        <v>169</v>
      </c>
      <c r="K120" s="147" t="s">
        <v>170</v>
      </c>
      <c r="L120" s="141" t="s">
        <v>137</v>
      </c>
      <c r="M120" s="142" t="s">
        <v>101</v>
      </c>
      <c r="N120" s="142" t="s">
        <v>120</v>
      </c>
      <c r="O120" s="149">
        <v>10568.901599999983</v>
      </c>
      <c r="P120" s="152" t="s">
        <v>103</v>
      </c>
      <c r="Q120" s="139" t="s">
        <v>118</v>
      </c>
      <c r="R120" s="139"/>
      <c r="S120" s="139"/>
      <c r="T120" s="139"/>
      <c r="U120" s="139"/>
      <c r="V120" s="144" t="s">
        <v>104</v>
      </c>
      <c r="W120" s="124"/>
      <c r="X120" s="124"/>
      <c r="Y120" s="124"/>
      <c r="Z120" s="124"/>
      <c r="AA120" s="124"/>
      <c r="AB120" s="124"/>
      <c r="AC120" s="124"/>
      <c r="AD120" s="124"/>
      <c r="AE120" s="124"/>
      <c r="AF120" s="124"/>
      <c r="AG120" s="124"/>
      <c r="AH120" s="139" t="s">
        <v>104</v>
      </c>
      <c r="AI120" s="139" t="s">
        <v>104</v>
      </c>
      <c r="AJ120" s="139" t="s">
        <v>104</v>
      </c>
      <c r="AK120" s="139"/>
      <c r="AL120" s="139"/>
      <c r="AM120" s="139"/>
      <c r="AN120" s="139"/>
      <c r="AO120" s="139"/>
      <c r="AP120" s="139"/>
      <c r="AQ120" s="139"/>
      <c r="AR120" s="139"/>
      <c r="AS120" s="139"/>
      <c r="AT120" s="144">
        <f t="shared" si="8"/>
        <v>3</v>
      </c>
      <c r="AU120" s="145">
        <f t="shared" si="13"/>
        <v>3522.9671999999941</v>
      </c>
      <c r="AV120" s="145">
        <f t="shared" si="13"/>
        <v>3522.9671999999941</v>
      </c>
      <c r="AW120" s="145">
        <f t="shared" si="13"/>
        <v>3522.9671999999941</v>
      </c>
      <c r="AX120" s="145">
        <f t="shared" si="12"/>
        <v>0</v>
      </c>
      <c r="AY120" s="145">
        <f t="shared" si="12"/>
        <v>0</v>
      </c>
      <c r="AZ120" s="145">
        <f t="shared" si="12"/>
        <v>0</v>
      </c>
      <c r="BA120" s="145">
        <f t="shared" si="11"/>
        <v>0</v>
      </c>
      <c r="BB120" s="145">
        <f t="shared" si="11"/>
        <v>0</v>
      </c>
      <c r="BC120" s="145">
        <f t="shared" si="11"/>
        <v>0</v>
      </c>
      <c r="BD120" s="145">
        <f t="shared" si="11"/>
        <v>0</v>
      </c>
      <c r="BE120" s="145">
        <f t="shared" si="11"/>
        <v>0</v>
      </c>
      <c r="BF120" s="145">
        <f t="shared" si="11"/>
        <v>0</v>
      </c>
      <c r="BG120" s="146">
        <f t="shared" si="9"/>
        <v>10568.901599999983</v>
      </c>
      <c r="BH120" s="145" t="b">
        <f t="shared" si="10"/>
        <v>1</v>
      </c>
    </row>
    <row r="121" spans="1:60" ht="65" x14ac:dyDescent="0.3">
      <c r="A121" s="138">
        <v>119</v>
      </c>
      <c r="B121" s="147" t="s">
        <v>91</v>
      </c>
      <c r="C121" s="147" t="s">
        <v>115</v>
      </c>
      <c r="D121" s="148" t="s">
        <v>649</v>
      </c>
      <c r="E121" s="148" t="s">
        <v>650</v>
      </c>
      <c r="F121" s="147" t="s">
        <v>93</v>
      </c>
      <c r="G121" s="147" t="s">
        <v>94</v>
      </c>
      <c r="H121" s="139" t="s">
        <v>651</v>
      </c>
      <c r="I121" s="139" t="s">
        <v>652</v>
      </c>
      <c r="J121" s="147" t="s">
        <v>169</v>
      </c>
      <c r="K121" s="147" t="s">
        <v>170</v>
      </c>
      <c r="L121" s="141" t="s">
        <v>133</v>
      </c>
      <c r="M121" s="142" t="s">
        <v>101</v>
      </c>
      <c r="N121" s="142" t="s">
        <v>120</v>
      </c>
      <c r="O121" s="149">
        <v>10529.95120000001</v>
      </c>
      <c r="P121" s="152" t="s">
        <v>103</v>
      </c>
      <c r="Q121" s="139" t="s">
        <v>118</v>
      </c>
      <c r="R121" s="139"/>
      <c r="S121" s="139"/>
      <c r="T121" s="139"/>
      <c r="U121" s="139"/>
      <c r="V121" s="144" t="s">
        <v>104</v>
      </c>
      <c r="W121" s="124"/>
      <c r="X121" s="124"/>
      <c r="Y121" s="124"/>
      <c r="Z121" s="124"/>
      <c r="AA121" s="124"/>
      <c r="AB121" s="124"/>
      <c r="AC121" s="124"/>
      <c r="AD121" s="124"/>
      <c r="AE121" s="124"/>
      <c r="AF121" s="124"/>
      <c r="AG121" s="124"/>
      <c r="AH121" s="139" t="s">
        <v>104</v>
      </c>
      <c r="AI121" s="139" t="s">
        <v>104</v>
      </c>
      <c r="AJ121" s="139" t="s">
        <v>104</v>
      </c>
      <c r="AK121" s="139"/>
      <c r="AL121" s="139"/>
      <c r="AM121" s="139"/>
      <c r="AN121" s="139"/>
      <c r="AO121" s="139"/>
      <c r="AP121" s="139"/>
      <c r="AQ121" s="139"/>
      <c r="AR121" s="139"/>
      <c r="AS121" s="139"/>
      <c r="AT121" s="144">
        <f t="shared" si="8"/>
        <v>3</v>
      </c>
      <c r="AU121" s="145">
        <f t="shared" si="13"/>
        <v>3509.9837333333367</v>
      </c>
      <c r="AV121" s="145">
        <f t="shared" si="13"/>
        <v>3509.9837333333367</v>
      </c>
      <c r="AW121" s="145">
        <f t="shared" si="13"/>
        <v>3509.9837333333367</v>
      </c>
      <c r="AX121" s="145">
        <f t="shared" si="12"/>
        <v>0</v>
      </c>
      <c r="AY121" s="145">
        <f t="shared" si="12"/>
        <v>0</v>
      </c>
      <c r="AZ121" s="145">
        <f t="shared" si="12"/>
        <v>0</v>
      </c>
      <c r="BA121" s="145">
        <f t="shared" si="11"/>
        <v>0</v>
      </c>
      <c r="BB121" s="145">
        <f t="shared" si="11"/>
        <v>0</v>
      </c>
      <c r="BC121" s="145">
        <f t="shared" si="11"/>
        <v>0</v>
      </c>
      <c r="BD121" s="145">
        <f t="shared" si="11"/>
        <v>0</v>
      </c>
      <c r="BE121" s="145">
        <f t="shared" si="11"/>
        <v>0</v>
      </c>
      <c r="BF121" s="145">
        <f t="shared" si="11"/>
        <v>0</v>
      </c>
      <c r="BG121" s="146">
        <f t="shared" si="9"/>
        <v>10529.95120000001</v>
      </c>
      <c r="BH121" s="145" t="b">
        <f t="shared" si="10"/>
        <v>1</v>
      </c>
    </row>
    <row r="122" spans="1:60" ht="65" x14ac:dyDescent="0.3">
      <c r="A122" s="138">
        <v>120</v>
      </c>
      <c r="B122" s="147" t="s">
        <v>91</v>
      </c>
      <c r="C122" s="147" t="s">
        <v>115</v>
      </c>
      <c r="D122" s="148" t="s">
        <v>649</v>
      </c>
      <c r="E122" s="148" t="s">
        <v>650</v>
      </c>
      <c r="F122" s="147" t="s">
        <v>93</v>
      </c>
      <c r="G122" s="147" t="s">
        <v>94</v>
      </c>
      <c r="H122" s="139" t="s">
        <v>651</v>
      </c>
      <c r="I122" s="139" t="s">
        <v>652</v>
      </c>
      <c r="J122" s="147" t="s">
        <v>169</v>
      </c>
      <c r="K122" s="139" t="s">
        <v>170</v>
      </c>
      <c r="L122" s="141" t="s">
        <v>158</v>
      </c>
      <c r="M122" s="142" t="s">
        <v>101</v>
      </c>
      <c r="N122" s="142" t="s">
        <v>120</v>
      </c>
      <c r="O122" s="149">
        <v>9901.8764999999839</v>
      </c>
      <c r="P122" s="152" t="s">
        <v>103</v>
      </c>
      <c r="Q122" s="139" t="s">
        <v>118</v>
      </c>
      <c r="R122" s="139"/>
      <c r="S122" s="139"/>
      <c r="T122" s="139"/>
      <c r="U122" s="139"/>
      <c r="V122" s="144" t="s">
        <v>104</v>
      </c>
      <c r="W122" s="124"/>
      <c r="X122" s="124"/>
      <c r="Y122" s="124"/>
      <c r="Z122" s="124"/>
      <c r="AA122" s="124"/>
      <c r="AB122" s="124"/>
      <c r="AC122" s="124"/>
      <c r="AD122" s="124"/>
      <c r="AE122" s="124"/>
      <c r="AF122" s="124"/>
      <c r="AG122" s="124"/>
      <c r="AH122" s="139" t="s">
        <v>104</v>
      </c>
      <c r="AI122" s="139" t="s">
        <v>104</v>
      </c>
      <c r="AJ122" s="139" t="s">
        <v>104</v>
      </c>
      <c r="AK122" s="139"/>
      <c r="AL122" s="139"/>
      <c r="AM122" s="139"/>
      <c r="AN122" s="139"/>
      <c r="AO122" s="139"/>
      <c r="AP122" s="139"/>
      <c r="AQ122" s="139"/>
      <c r="AR122" s="139"/>
      <c r="AS122" s="139"/>
      <c r="AT122" s="144">
        <f t="shared" si="8"/>
        <v>3</v>
      </c>
      <c r="AU122" s="145">
        <f t="shared" si="13"/>
        <v>3300.6254999999946</v>
      </c>
      <c r="AV122" s="145">
        <f t="shared" si="13"/>
        <v>3300.6254999999946</v>
      </c>
      <c r="AW122" s="145">
        <f t="shared" si="13"/>
        <v>3300.6254999999946</v>
      </c>
      <c r="AX122" s="145">
        <f t="shared" si="12"/>
        <v>0</v>
      </c>
      <c r="AY122" s="145">
        <f t="shared" si="12"/>
        <v>0</v>
      </c>
      <c r="AZ122" s="145">
        <f t="shared" si="12"/>
        <v>0</v>
      </c>
      <c r="BA122" s="145">
        <f t="shared" si="11"/>
        <v>0</v>
      </c>
      <c r="BB122" s="145">
        <f t="shared" si="11"/>
        <v>0</v>
      </c>
      <c r="BC122" s="145">
        <f t="shared" si="11"/>
        <v>0</v>
      </c>
      <c r="BD122" s="145">
        <f t="shared" si="11"/>
        <v>0</v>
      </c>
      <c r="BE122" s="145">
        <f t="shared" si="11"/>
        <v>0</v>
      </c>
      <c r="BF122" s="145">
        <f t="shared" si="11"/>
        <v>0</v>
      </c>
      <c r="BG122" s="146">
        <f t="shared" si="9"/>
        <v>9901.8764999999839</v>
      </c>
      <c r="BH122" s="145" t="b">
        <f t="shared" si="10"/>
        <v>1</v>
      </c>
    </row>
    <row r="123" spans="1:60" ht="65" x14ac:dyDescent="0.3">
      <c r="A123" s="138">
        <v>121</v>
      </c>
      <c r="B123" s="147" t="s">
        <v>91</v>
      </c>
      <c r="C123" s="147" t="s">
        <v>115</v>
      </c>
      <c r="D123" s="148" t="s">
        <v>649</v>
      </c>
      <c r="E123" s="148" t="s">
        <v>650</v>
      </c>
      <c r="F123" s="147" t="s">
        <v>93</v>
      </c>
      <c r="G123" s="147" t="s">
        <v>94</v>
      </c>
      <c r="H123" s="139" t="s">
        <v>651</v>
      </c>
      <c r="I123" s="139" t="s">
        <v>652</v>
      </c>
      <c r="J123" s="147" t="s">
        <v>169</v>
      </c>
      <c r="K123" s="147" t="s">
        <v>170</v>
      </c>
      <c r="L123" s="141" t="s">
        <v>143</v>
      </c>
      <c r="M123" s="142" t="s">
        <v>101</v>
      </c>
      <c r="N123" s="142" t="s">
        <v>120</v>
      </c>
      <c r="O123" s="149">
        <v>9322.5149999999558</v>
      </c>
      <c r="P123" s="152" t="s">
        <v>103</v>
      </c>
      <c r="Q123" s="139" t="s">
        <v>118</v>
      </c>
      <c r="R123" s="139"/>
      <c r="S123" s="139"/>
      <c r="T123" s="139"/>
      <c r="U123" s="139"/>
      <c r="V123" s="144" t="s">
        <v>104</v>
      </c>
      <c r="W123" s="124"/>
      <c r="X123" s="124"/>
      <c r="Y123" s="124"/>
      <c r="Z123" s="124"/>
      <c r="AA123" s="124"/>
      <c r="AB123" s="124"/>
      <c r="AC123" s="124"/>
      <c r="AD123" s="124"/>
      <c r="AE123" s="124"/>
      <c r="AF123" s="124"/>
      <c r="AG123" s="124"/>
      <c r="AH123" s="139" t="s">
        <v>104</v>
      </c>
      <c r="AI123" s="139" t="s">
        <v>104</v>
      </c>
      <c r="AJ123" s="139" t="s">
        <v>104</v>
      </c>
      <c r="AK123" s="139"/>
      <c r="AL123" s="139"/>
      <c r="AM123" s="139"/>
      <c r="AN123" s="139"/>
      <c r="AO123" s="139"/>
      <c r="AP123" s="139"/>
      <c r="AQ123" s="139"/>
      <c r="AR123" s="139"/>
      <c r="AS123" s="139"/>
      <c r="AT123" s="144">
        <f t="shared" si="8"/>
        <v>3</v>
      </c>
      <c r="AU123" s="145">
        <f t="shared" si="13"/>
        <v>3107.5049999999851</v>
      </c>
      <c r="AV123" s="145">
        <f t="shared" si="13"/>
        <v>3107.5049999999851</v>
      </c>
      <c r="AW123" s="145">
        <f t="shared" si="13"/>
        <v>3107.5049999999851</v>
      </c>
      <c r="AX123" s="145">
        <f t="shared" si="12"/>
        <v>0</v>
      </c>
      <c r="AY123" s="145">
        <f t="shared" si="12"/>
        <v>0</v>
      </c>
      <c r="AZ123" s="145">
        <f t="shared" si="12"/>
        <v>0</v>
      </c>
      <c r="BA123" s="145">
        <f t="shared" si="11"/>
        <v>0</v>
      </c>
      <c r="BB123" s="145">
        <f t="shared" si="11"/>
        <v>0</v>
      </c>
      <c r="BC123" s="145">
        <f t="shared" si="11"/>
        <v>0</v>
      </c>
      <c r="BD123" s="145">
        <f t="shared" si="11"/>
        <v>0</v>
      </c>
      <c r="BE123" s="145">
        <f t="shared" si="11"/>
        <v>0</v>
      </c>
      <c r="BF123" s="145">
        <f t="shared" si="11"/>
        <v>0</v>
      </c>
      <c r="BG123" s="146">
        <f t="shared" si="9"/>
        <v>9322.5149999999558</v>
      </c>
      <c r="BH123" s="145" t="b">
        <f t="shared" si="10"/>
        <v>1</v>
      </c>
    </row>
    <row r="124" spans="1:60" ht="65" x14ac:dyDescent="0.3">
      <c r="A124" s="138">
        <v>122</v>
      </c>
      <c r="B124" s="147" t="s">
        <v>91</v>
      </c>
      <c r="C124" s="147" t="s">
        <v>115</v>
      </c>
      <c r="D124" s="148" t="s">
        <v>649</v>
      </c>
      <c r="E124" s="148" t="s">
        <v>650</v>
      </c>
      <c r="F124" s="147" t="s">
        <v>93</v>
      </c>
      <c r="G124" s="147" t="s">
        <v>94</v>
      </c>
      <c r="H124" s="139" t="s">
        <v>651</v>
      </c>
      <c r="I124" s="139" t="s">
        <v>652</v>
      </c>
      <c r="J124" s="147" t="s">
        <v>169</v>
      </c>
      <c r="K124" s="147" t="s">
        <v>170</v>
      </c>
      <c r="L124" s="141" t="s">
        <v>166</v>
      </c>
      <c r="M124" s="142" t="s">
        <v>101</v>
      </c>
      <c r="N124" s="142" t="s">
        <v>120</v>
      </c>
      <c r="O124" s="149">
        <v>9280.487999999983</v>
      </c>
      <c r="P124" s="152" t="s">
        <v>103</v>
      </c>
      <c r="Q124" s="139" t="s">
        <v>118</v>
      </c>
      <c r="R124" s="139"/>
      <c r="S124" s="139"/>
      <c r="T124" s="139"/>
      <c r="U124" s="139"/>
      <c r="V124" s="144" t="s">
        <v>104</v>
      </c>
      <c r="W124" s="124"/>
      <c r="X124" s="124"/>
      <c r="Y124" s="124"/>
      <c r="Z124" s="124"/>
      <c r="AA124" s="124"/>
      <c r="AB124" s="124"/>
      <c r="AC124" s="124"/>
      <c r="AD124" s="124"/>
      <c r="AE124" s="124"/>
      <c r="AF124" s="124"/>
      <c r="AG124" s="124"/>
      <c r="AH124" s="139" t="s">
        <v>104</v>
      </c>
      <c r="AI124" s="139" t="s">
        <v>104</v>
      </c>
      <c r="AJ124" s="139" t="s">
        <v>104</v>
      </c>
      <c r="AK124" s="139"/>
      <c r="AL124" s="139"/>
      <c r="AM124" s="139"/>
      <c r="AN124" s="139"/>
      <c r="AO124" s="139"/>
      <c r="AP124" s="139"/>
      <c r="AQ124" s="139"/>
      <c r="AR124" s="139"/>
      <c r="AS124" s="139"/>
      <c r="AT124" s="144">
        <f t="shared" si="8"/>
        <v>3</v>
      </c>
      <c r="AU124" s="145">
        <f t="shared" si="13"/>
        <v>3093.4959999999942</v>
      </c>
      <c r="AV124" s="145">
        <f t="shared" si="13"/>
        <v>3093.4959999999942</v>
      </c>
      <c r="AW124" s="145">
        <f t="shared" si="13"/>
        <v>3093.4959999999942</v>
      </c>
      <c r="AX124" s="145">
        <f t="shared" si="12"/>
        <v>0</v>
      </c>
      <c r="AY124" s="145">
        <f t="shared" si="12"/>
        <v>0</v>
      </c>
      <c r="AZ124" s="145">
        <f t="shared" si="12"/>
        <v>0</v>
      </c>
      <c r="BA124" s="145">
        <f t="shared" si="11"/>
        <v>0</v>
      </c>
      <c r="BB124" s="145">
        <f t="shared" si="11"/>
        <v>0</v>
      </c>
      <c r="BC124" s="145">
        <f t="shared" si="11"/>
        <v>0</v>
      </c>
      <c r="BD124" s="145">
        <f t="shared" si="11"/>
        <v>0</v>
      </c>
      <c r="BE124" s="145">
        <f t="shared" si="11"/>
        <v>0</v>
      </c>
      <c r="BF124" s="145">
        <f t="shared" si="11"/>
        <v>0</v>
      </c>
      <c r="BG124" s="146">
        <f t="shared" si="9"/>
        <v>9280.487999999983</v>
      </c>
      <c r="BH124" s="145" t="b">
        <f t="shared" si="10"/>
        <v>1</v>
      </c>
    </row>
    <row r="125" spans="1:60" ht="65" x14ac:dyDescent="0.3">
      <c r="A125" s="138">
        <v>123</v>
      </c>
      <c r="B125" s="147" t="s">
        <v>91</v>
      </c>
      <c r="C125" s="147" t="s">
        <v>115</v>
      </c>
      <c r="D125" s="148" t="s">
        <v>649</v>
      </c>
      <c r="E125" s="148" t="s">
        <v>650</v>
      </c>
      <c r="F125" s="147" t="s">
        <v>93</v>
      </c>
      <c r="G125" s="147" t="s">
        <v>94</v>
      </c>
      <c r="H125" s="139" t="s">
        <v>651</v>
      </c>
      <c r="I125" s="139" t="s">
        <v>652</v>
      </c>
      <c r="J125" s="147" t="s">
        <v>169</v>
      </c>
      <c r="K125" s="139" t="s">
        <v>170</v>
      </c>
      <c r="L125" s="141" t="s">
        <v>140</v>
      </c>
      <c r="M125" s="142" t="s">
        <v>101</v>
      </c>
      <c r="N125" s="142" t="s">
        <v>120</v>
      </c>
      <c r="O125" s="149">
        <v>8948.9538000000175</v>
      </c>
      <c r="P125" s="152" t="s">
        <v>103</v>
      </c>
      <c r="Q125" s="139" t="s">
        <v>118</v>
      </c>
      <c r="R125" s="139"/>
      <c r="S125" s="139"/>
      <c r="T125" s="139"/>
      <c r="U125" s="139"/>
      <c r="V125" s="144" t="s">
        <v>104</v>
      </c>
      <c r="W125" s="124"/>
      <c r="X125" s="124"/>
      <c r="Y125" s="124"/>
      <c r="Z125" s="124"/>
      <c r="AA125" s="124"/>
      <c r="AB125" s="124"/>
      <c r="AC125" s="124"/>
      <c r="AD125" s="124"/>
      <c r="AE125" s="124"/>
      <c r="AF125" s="124"/>
      <c r="AG125" s="124"/>
      <c r="AH125" s="139" t="s">
        <v>104</v>
      </c>
      <c r="AI125" s="139" t="s">
        <v>104</v>
      </c>
      <c r="AJ125" s="139" t="s">
        <v>104</v>
      </c>
      <c r="AK125" s="139"/>
      <c r="AL125" s="139"/>
      <c r="AM125" s="139"/>
      <c r="AN125" s="139"/>
      <c r="AO125" s="139"/>
      <c r="AP125" s="139"/>
      <c r="AQ125" s="139"/>
      <c r="AR125" s="139"/>
      <c r="AS125" s="139"/>
      <c r="AT125" s="144">
        <f t="shared" si="8"/>
        <v>3</v>
      </c>
      <c r="AU125" s="145">
        <f t="shared" si="13"/>
        <v>2982.9846000000057</v>
      </c>
      <c r="AV125" s="145">
        <f t="shared" si="13"/>
        <v>2982.9846000000057</v>
      </c>
      <c r="AW125" s="145">
        <f t="shared" si="13"/>
        <v>2982.9846000000057</v>
      </c>
      <c r="AX125" s="145">
        <f t="shared" si="12"/>
        <v>0</v>
      </c>
      <c r="AY125" s="145">
        <f t="shared" si="12"/>
        <v>0</v>
      </c>
      <c r="AZ125" s="145">
        <f t="shared" si="12"/>
        <v>0</v>
      </c>
      <c r="BA125" s="145">
        <f t="shared" si="11"/>
        <v>0</v>
      </c>
      <c r="BB125" s="145">
        <f t="shared" si="11"/>
        <v>0</v>
      </c>
      <c r="BC125" s="145">
        <f t="shared" si="11"/>
        <v>0</v>
      </c>
      <c r="BD125" s="145">
        <f t="shared" si="11"/>
        <v>0</v>
      </c>
      <c r="BE125" s="145">
        <f t="shared" si="11"/>
        <v>0</v>
      </c>
      <c r="BF125" s="145">
        <f t="shared" si="11"/>
        <v>0</v>
      </c>
      <c r="BG125" s="146">
        <f t="shared" si="9"/>
        <v>8948.9538000000175</v>
      </c>
      <c r="BH125" s="145" t="b">
        <f t="shared" si="10"/>
        <v>1</v>
      </c>
    </row>
    <row r="126" spans="1:60" ht="65" x14ac:dyDescent="0.3">
      <c r="A126" s="138">
        <v>124</v>
      </c>
      <c r="B126" s="147" t="s">
        <v>91</v>
      </c>
      <c r="C126" s="147" t="s">
        <v>115</v>
      </c>
      <c r="D126" s="148" t="s">
        <v>649</v>
      </c>
      <c r="E126" s="148" t="s">
        <v>650</v>
      </c>
      <c r="F126" s="147" t="s">
        <v>93</v>
      </c>
      <c r="G126" s="147" t="s">
        <v>94</v>
      </c>
      <c r="H126" s="139" t="s">
        <v>651</v>
      </c>
      <c r="I126" s="139" t="s">
        <v>652</v>
      </c>
      <c r="J126" s="147" t="s">
        <v>169</v>
      </c>
      <c r="K126" s="139" t="s">
        <v>170</v>
      </c>
      <c r="L126" s="141" t="s">
        <v>152</v>
      </c>
      <c r="M126" s="142" t="s">
        <v>101</v>
      </c>
      <c r="N126" s="142" t="s">
        <v>120</v>
      </c>
      <c r="O126" s="149">
        <v>8690.7598000000289</v>
      </c>
      <c r="P126" s="152" t="s">
        <v>103</v>
      </c>
      <c r="Q126" s="139" t="s">
        <v>118</v>
      </c>
      <c r="R126" s="139"/>
      <c r="S126" s="139"/>
      <c r="T126" s="139"/>
      <c r="U126" s="139"/>
      <c r="V126" s="144" t="s">
        <v>104</v>
      </c>
      <c r="W126" s="124"/>
      <c r="X126" s="124"/>
      <c r="Y126" s="124"/>
      <c r="Z126" s="124"/>
      <c r="AA126" s="124"/>
      <c r="AB126" s="124"/>
      <c r="AC126" s="124"/>
      <c r="AD126" s="124"/>
      <c r="AE126" s="124"/>
      <c r="AF126" s="124"/>
      <c r="AG126" s="124"/>
      <c r="AH126" s="139" t="s">
        <v>104</v>
      </c>
      <c r="AI126" s="139" t="s">
        <v>104</v>
      </c>
      <c r="AJ126" s="139" t="s">
        <v>104</v>
      </c>
      <c r="AK126" s="139"/>
      <c r="AL126" s="139"/>
      <c r="AM126" s="139"/>
      <c r="AN126" s="139"/>
      <c r="AO126" s="139"/>
      <c r="AP126" s="139"/>
      <c r="AQ126" s="139"/>
      <c r="AR126" s="139"/>
      <c r="AS126" s="139"/>
      <c r="AT126" s="144">
        <f t="shared" si="8"/>
        <v>3</v>
      </c>
      <c r="AU126" s="145">
        <f t="shared" si="13"/>
        <v>2896.9199333333431</v>
      </c>
      <c r="AV126" s="145">
        <f t="shared" si="13"/>
        <v>2896.9199333333431</v>
      </c>
      <c r="AW126" s="145">
        <f t="shared" si="13"/>
        <v>2896.9199333333431</v>
      </c>
      <c r="AX126" s="145">
        <f t="shared" si="12"/>
        <v>0</v>
      </c>
      <c r="AY126" s="145">
        <f t="shared" si="12"/>
        <v>0</v>
      </c>
      <c r="AZ126" s="145">
        <f t="shared" si="12"/>
        <v>0</v>
      </c>
      <c r="BA126" s="145">
        <f t="shared" si="11"/>
        <v>0</v>
      </c>
      <c r="BB126" s="145">
        <f t="shared" si="11"/>
        <v>0</v>
      </c>
      <c r="BC126" s="145">
        <f t="shared" si="11"/>
        <v>0</v>
      </c>
      <c r="BD126" s="145">
        <f t="shared" si="11"/>
        <v>0</v>
      </c>
      <c r="BE126" s="145">
        <f t="shared" si="11"/>
        <v>0</v>
      </c>
      <c r="BF126" s="145">
        <f t="shared" si="11"/>
        <v>0</v>
      </c>
      <c r="BG126" s="146">
        <f t="shared" si="9"/>
        <v>8690.7598000000289</v>
      </c>
      <c r="BH126" s="145" t="b">
        <f t="shared" si="10"/>
        <v>1</v>
      </c>
    </row>
    <row r="127" spans="1:60" ht="65" x14ac:dyDescent="0.3">
      <c r="A127" s="138">
        <v>125</v>
      </c>
      <c r="B127" s="147" t="s">
        <v>91</v>
      </c>
      <c r="C127" s="147" t="s">
        <v>115</v>
      </c>
      <c r="D127" s="148" t="s">
        <v>649</v>
      </c>
      <c r="E127" s="148" t="s">
        <v>650</v>
      </c>
      <c r="F127" s="147" t="s">
        <v>93</v>
      </c>
      <c r="G127" s="147" t="s">
        <v>94</v>
      </c>
      <c r="H127" s="139" t="s">
        <v>651</v>
      </c>
      <c r="I127" s="139" t="s">
        <v>652</v>
      </c>
      <c r="J127" s="147" t="s">
        <v>169</v>
      </c>
      <c r="K127" s="147" t="s">
        <v>170</v>
      </c>
      <c r="L127" s="141" t="s">
        <v>146</v>
      </c>
      <c r="M127" s="142" t="s">
        <v>101</v>
      </c>
      <c r="N127" s="142" t="s">
        <v>120</v>
      </c>
      <c r="O127" s="149">
        <v>8633.4020999999775</v>
      </c>
      <c r="P127" s="152" t="s">
        <v>103</v>
      </c>
      <c r="Q127" s="139" t="s">
        <v>118</v>
      </c>
      <c r="R127" s="139"/>
      <c r="S127" s="139"/>
      <c r="T127" s="139"/>
      <c r="U127" s="139"/>
      <c r="V127" s="144" t="s">
        <v>104</v>
      </c>
      <c r="W127" s="124"/>
      <c r="X127" s="124"/>
      <c r="Y127" s="124"/>
      <c r="Z127" s="124"/>
      <c r="AA127" s="124"/>
      <c r="AB127" s="124"/>
      <c r="AC127" s="124"/>
      <c r="AD127" s="124"/>
      <c r="AE127" s="124"/>
      <c r="AF127" s="124"/>
      <c r="AG127" s="124"/>
      <c r="AH127" s="139" t="s">
        <v>104</v>
      </c>
      <c r="AI127" s="139" t="s">
        <v>104</v>
      </c>
      <c r="AJ127" s="139" t="s">
        <v>104</v>
      </c>
      <c r="AK127" s="139"/>
      <c r="AL127" s="139"/>
      <c r="AM127" s="139"/>
      <c r="AN127" s="139"/>
      <c r="AO127" s="139"/>
      <c r="AP127" s="139"/>
      <c r="AQ127" s="139"/>
      <c r="AR127" s="139"/>
      <c r="AS127" s="139"/>
      <c r="AT127" s="144">
        <f t="shared" si="8"/>
        <v>3</v>
      </c>
      <c r="AU127" s="145">
        <f t="shared" si="13"/>
        <v>2877.8006999999925</v>
      </c>
      <c r="AV127" s="145">
        <f t="shared" si="13"/>
        <v>2877.8006999999925</v>
      </c>
      <c r="AW127" s="145">
        <f t="shared" si="13"/>
        <v>2877.8006999999925</v>
      </c>
      <c r="AX127" s="145">
        <f t="shared" si="12"/>
        <v>0</v>
      </c>
      <c r="AY127" s="145">
        <f t="shared" si="12"/>
        <v>0</v>
      </c>
      <c r="AZ127" s="145">
        <f t="shared" si="12"/>
        <v>0</v>
      </c>
      <c r="BA127" s="145">
        <f t="shared" si="11"/>
        <v>0</v>
      </c>
      <c r="BB127" s="145">
        <f t="shared" si="11"/>
        <v>0</v>
      </c>
      <c r="BC127" s="145">
        <f t="shared" si="11"/>
        <v>0</v>
      </c>
      <c r="BD127" s="145">
        <f t="shared" si="11"/>
        <v>0</v>
      </c>
      <c r="BE127" s="145">
        <f t="shared" si="11"/>
        <v>0</v>
      </c>
      <c r="BF127" s="145">
        <f t="shared" si="11"/>
        <v>0</v>
      </c>
      <c r="BG127" s="146">
        <f t="shared" si="9"/>
        <v>8633.4020999999775</v>
      </c>
      <c r="BH127" s="145" t="b">
        <f t="shared" si="10"/>
        <v>1</v>
      </c>
    </row>
    <row r="128" spans="1:60" ht="65" x14ac:dyDescent="0.3">
      <c r="A128" s="138">
        <v>126</v>
      </c>
      <c r="B128" s="147" t="s">
        <v>91</v>
      </c>
      <c r="C128" s="147" t="s">
        <v>115</v>
      </c>
      <c r="D128" s="148" t="s">
        <v>649</v>
      </c>
      <c r="E128" s="148" t="s">
        <v>650</v>
      </c>
      <c r="F128" s="147" t="s">
        <v>93</v>
      </c>
      <c r="G128" s="147" t="s">
        <v>94</v>
      </c>
      <c r="H128" s="139" t="s">
        <v>651</v>
      </c>
      <c r="I128" s="139" t="s">
        <v>652</v>
      </c>
      <c r="J128" s="147" t="s">
        <v>169</v>
      </c>
      <c r="K128" s="139" t="s">
        <v>170</v>
      </c>
      <c r="L128" s="141" t="s">
        <v>142</v>
      </c>
      <c r="M128" s="142" t="s">
        <v>101</v>
      </c>
      <c r="N128" s="142" t="s">
        <v>120</v>
      </c>
      <c r="O128" s="149">
        <v>8409.91320000001</v>
      </c>
      <c r="P128" s="152" t="s">
        <v>103</v>
      </c>
      <c r="Q128" s="139" t="s">
        <v>118</v>
      </c>
      <c r="R128" s="139"/>
      <c r="S128" s="139"/>
      <c r="T128" s="139"/>
      <c r="U128" s="139"/>
      <c r="V128" s="144" t="s">
        <v>104</v>
      </c>
      <c r="W128" s="124"/>
      <c r="X128" s="124"/>
      <c r="Y128" s="124"/>
      <c r="Z128" s="124"/>
      <c r="AA128" s="124"/>
      <c r="AB128" s="124"/>
      <c r="AC128" s="124"/>
      <c r="AD128" s="124"/>
      <c r="AE128" s="124"/>
      <c r="AF128" s="124"/>
      <c r="AG128" s="124"/>
      <c r="AH128" s="139" t="s">
        <v>104</v>
      </c>
      <c r="AI128" s="139" t="s">
        <v>104</v>
      </c>
      <c r="AJ128" s="139" t="s">
        <v>104</v>
      </c>
      <c r="AK128" s="147"/>
      <c r="AL128" s="139"/>
      <c r="AM128" s="139"/>
      <c r="AN128" s="139"/>
      <c r="AO128" s="139"/>
      <c r="AP128" s="139"/>
      <c r="AQ128" s="139"/>
      <c r="AR128" s="139"/>
      <c r="AS128" s="139"/>
      <c r="AT128" s="144">
        <f t="shared" si="8"/>
        <v>3</v>
      </c>
      <c r="AU128" s="145">
        <f t="shared" si="13"/>
        <v>2803.3044000000032</v>
      </c>
      <c r="AV128" s="145">
        <f t="shared" si="13"/>
        <v>2803.3044000000032</v>
      </c>
      <c r="AW128" s="145">
        <f t="shared" si="13"/>
        <v>2803.3044000000032</v>
      </c>
      <c r="AX128" s="145">
        <f t="shared" si="12"/>
        <v>0</v>
      </c>
      <c r="AY128" s="145">
        <f t="shared" si="12"/>
        <v>0</v>
      </c>
      <c r="AZ128" s="145">
        <f t="shared" si="12"/>
        <v>0</v>
      </c>
      <c r="BA128" s="145">
        <f t="shared" si="11"/>
        <v>0</v>
      </c>
      <c r="BB128" s="145">
        <f t="shared" si="11"/>
        <v>0</v>
      </c>
      <c r="BC128" s="145">
        <f t="shared" si="11"/>
        <v>0</v>
      </c>
      <c r="BD128" s="145">
        <f t="shared" si="11"/>
        <v>0</v>
      </c>
      <c r="BE128" s="145">
        <f t="shared" si="11"/>
        <v>0</v>
      </c>
      <c r="BF128" s="145">
        <f t="shared" si="11"/>
        <v>0</v>
      </c>
      <c r="BG128" s="146">
        <f t="shared" si="9"/>
        <v>8409.91320000001</v>
      </c>
      <c r="BH128" s="145" t="b">
        <f t="shared" si="10"/>
        <v>1</v>
      </c>
    </row>
    <row r="129" spans="1:60" ht="65" x14ac:dyDescent="0.3">
      <c r="A129" s="138">
        <v>127</v>
      </c>
      <c r="B129" s="147" t="s">
        <v>91</v>
      </c>
      <c r="C129" s="147" t="s">
        <v>115</v>
      </c>
      <c r="D129" s="148" t="s">
        <v>649</v>
      </c>
      <c r="E129" s="148" t="s">
        <v>650</v>
      </c>
      <c r="F129" s="147" t="s">
        <v>93</v>
      </c>
      <c r="G129" s="147" t="s">
        <v>94</v>
      </c>
      <c r="H129" s="139" t="s">
        <v>651</v>
      </c>
      <c r="I129" s="139" t="s">
        <v>652</v>
      </c>
      <c r="J129" s="147" t="s">
        <v>169</v>
      </c>
      <c r="K129" s="147" t="s">
        <v>170</v>
      </c>
      <c r="L129" s="141" t="s">
        <v>141</v>
      </c>
      <c r="M129" s="142" t="s">
        <v>101</v>
      </c>
      <c r="N129" s="142" t="s">
        <v>120</v>
      </c>
      <c r="O129" s="149">
        <v>7507.8919999999925</v>
      </c>
      <c r="P129" s="153" t="s">
        <v>103</v>
      </c>
      <c r="Q129" s="139" t="s">
        <v>118</v>
      </c>
      <c r="R129" s="139"/>
      <c r="S129" s="139"/>
      <c r="T129" s="139"/>
      <c r="U129" s="139"/>
      <c r="V129" s="144" t="s">
        <v>104</v>
      </c>
      <c r="W129" s="124"/>
      <c r="X129" s="124"/>
      <c r="Y129" s="124"/>
      <c r="Z129" s="124"/>
      <c r="AA129" s="124"/>
      <c r="AB129" s="124"/>
      <c r="AC129" s="124"/>
      <c r="AD129" s="124"/>
      <c r="AE129" s="124"/>
      <c r="AF129" s="124"/>
      <c r="AG129" s="124"/>
      <c r="AH129" s="147" t="s">
        <v>104</v>
      </c>
      <c r="AI129" s="147" t="s">
        <v>104</v>
      </c>
      <c r="AJ129" s="147" t="s">
        <v>104</v>
      </c>
      <c r="AK129" s="147"/>
      <c r="AL129" s="147"/>
      <c r="AM129" s="147"/>
      <c r="AN129" s="147"/>
      <c r="AO129" s="147"/>
      <c r="AP129" s="147"/>
      <c r="AQ129" s="147"/>
      <c r="AR129" s="147"/>
      <c r="AS129" s="147"/>
      <c r="AT129" s="144">
        <f t="shared" si="8"/>
        <v>3</v>
      </c>
      <c r="AU129" s="145">
        <f t="shared" si="13"/>
        <v>2502.6306666666642</v>
      </c>
      <c r="AV129" s="145">
        <f t="shared" si="13"/>
        <v>2502.6306666666642</v>
      </c>
      <c r="AW129" s="145">
        <f t="shared" si="13"/>
        <v>2502.6306666666642</v>
      </c>
      <c r="AX129" s="145">
        <f t="shared" si="12"/>
        <v>0</v>
      </c>
      <c r="AY129" s="145">
        <f t="shared" si="12"/>
        <v>0</v>
      </c>
      <c r="AZ129" s="145">
        <f t="shared" si="12"/>
        <v>0</v>
      </c>
      <c r="BA129" s="145">
        <f t="shared" si="11"/>
        <v>0</v>
      </c>
      <c r="BB129" s="145">
        <f t="shared" si="11"/>
        <v>0</v>
      </c>
      <c r="BC129" s="145">
        <f t="shared" si="11"/>
        <v>0</v>
      </c>
      <c r="BD129" s="145">
        <f t="shared" si="11"/>
        <v>0</v>
      </c>
      <c r="BE129" s="145">
        <f t="shared" si="11"/>
        <v>0</v>
      </c>
      <c r="BF129" s="145">
        <f t="shared" si="11"/>
        <v>0</v>
      </c>
      <c r="BG129" s="146">
        <f t="shared" si="9"/>
        <v>7507.8919999999925</v>
      </c>
      <c r="BH129" s="145" t="b">
        <f t="shared" si="10"/>
        <v>1</v>
      </c>
    </row>
    <row r="130" spans="1:60" ht="65" x14ac:dyDescent="0.3">
      <c r="A130" s="138">
        <v>128</v>
      </c>
      <c r="B130" s="147" t="s">
        <v>91</v>
      </c>
      <c r="C130" s="147" t="s">
        <v>115</v>
      </c>
      <c r="D130" s="148" t="s">
        <v>649</v>
      </c>
      <c r="E130" s="148" t="s">
        <v>650</v>
      </c>
      <c r="F130" s="147" t="s">
        <v>93</v>
      </c>
      <c r="G130" s="147" t="s">
        <v>94</v>
      </c>
      <c r="H130" s="139" t="s">
        <v>651</v>
      </c>
      <c r="I130" s="139" t="s">
        <v>652</v>
      </c>
      <c r="J130" s="147" t="s">
        <v>169</v>
      </c>
      <c r="K130" s="147" t="s">
        <v>170</v>
      </c>
      <c r="L130" s="141" t="s">
        <v>160</v>
      </c>
      <c r="M130" s="149" t="s">
        <v>101</v>
      </c>
      <c r="N130" s="149" t="s">
        <v>120</v>
      </c>
      <c r="O130" s="149">
        <v>7363.5852000000014</v>
      </c>
      <c r="P130" s="153" t="s">
        <v>103</v>
      </c>
      <c r="Q130" s="139" t="s">
        <v>118</v>
      </c>
      <c r="R130" s="139"/>
      <c r="S130" s="139"/>
      <c r="T130" s="139"/>
      <c r="U130" s="139"/>
      <c r="V130" s="144" t="s">
        <v>104</v>
      </c>
      <c r="W130" s="124"/>
      <c r="X130" s="124"/>
      <c r="Y130" s="124"/>
      <c r="Z130" s="124"/>
      <c r="AA130" s="124"/>
      <c r="AB130" s="124"/>
      <c r="AC130" s="124"/>
      <c r="AD130" s="124"/>
      <c r="AE130" s="124"/>
      <c r="AF130" s="124"/>
      <c r="AG130" s="124"/>
      <c r="AH130" s="147" t="s">
        <v>104</v>
      </c>
      <c r="AI130" s="147" t="s">
        <v>104</v>
      </c>
      <c r="AJ130" s="147" t="s">
        <v>104</v>
      </c>
      <c r="AK130" s="147"/>
      <c r="AL130" s="147"/>
      <c r="AM130" s="147"/>
      <c r="AN130" s="147"/>
      <c r="AO130" s="147"/>
      <c r="AP130" s="147"/>
      <c r="AQ130" s="147"/>
      <c r="AR130" s="147"/>
      <c r="AS130" s="147"/>
      <c r="AT130" s="144">
        <f t="shared" si="8"/>
        <v>3</v>
      </c>
      <c r="AU130" s="145">
        <f t="shared" si="13"/>
        <v>2454.5284000000006</v>
      </c>
      <c r="AV130" s="145">
        <f t="shared" si="13"/>
        <v>2454.5284000000006</v>
      </c>
      <c r="AW130" s="145">
        <f t="shared" si="13"/>
        <v>2454.5284000000006</v>
      </c>
      <c r="AX130" s="145">
        <f t="shared" si="12"/>
        <v>0</v>
      </c>
      <c r="AY130" s="145">
        <f t="shared" si="12"/>
        <v>0</v>
      </c>
      <c r="AZ130" s="145">
        <f t="shared" si="12"/>
        <v>0</v>
      </c>
      <c r="BA130" s="145">
        <f t="shared" si="11"/>
        <v>0</v>
      </c>
      <c r="BB130" s="145">
        <f t="shared" si="11"/>
        <v>0</v>
      </c>
      <c r="BC130" s="145">
        <f t="shared" si="11"/>
        <v>0</v>
      </c>
      <c r="BD130" s="145">
        <f t="shared" ref="BD130:BF193" si="14">IF(AQ130="X",$O130/$AT130,0)</f>
        <v>0</v>
      </c>
      <c r="BE130" s="145">
        <f t="shared" si="14"/>
        <v>0</v>
      </c>
      <c r="BF130" s="145">
        <f t="shared" si="14"/>
        <v>0</v>
      </c>
      <c r="BG130" s="146">
        <f t="shared" si="9"/>
        <v>7363.5852000000014</v>
      </c>
      <c r="BH130" s="145" t="b">
        <f t="shared" si="10"/>
        <v>1</v>
      </c>
    </row>
    <row r="131" spans="1:60" ht="65" x14ac:dyDescent="0.3">
      <c r="A131" s="138">
        <v>129</v>
      </c>
      <c r="B131" s="147" t="s">
        <v>91</v>
      </c>
      <c r="C131" s="147" t="s">
        <v>115</v>
      </c>
      <c r="D131" s="148" t="s">
        <v>649</v>
      </c>
      <c r="E131" s="148" t="s">
        <v>650</v>
      </c>
      <c r="F131" s="147" t="s">
        <v>93</v>
      </c>
      <c r="G131" s="147" t="s">
        <v>94</v>
      </c>
      <c r="H131" s="139" t="s">
        <v>651</v>
      </c>
      <c r="I131" s="139" t="s">
        <v>652</v>
      </c>
      <c r="J131" s="147" t="s">
        <v>169</v>
      </c>
      <c r="K131" s="147" t="s">
        <v>170</v>
      </c>
      <c r="L131" s="141" t="s">
        <v>165</v>
      </c>
      <c r="M131" s="142" t="s">
        <v>101</v>
      </c>
      <c r="N131" s="149" t="s">
        <v>120</v>
      </c>
      <c r="O131" s="149">
        <v>6997.2914100000053</v>
      </c>
      <c r="P131" s="153" t="s">
        <v>103</v>
      </c>
      <c r="Q131" s="139" t="s">
        <v>118</v>
      </c>
      <c r="R131" s="139"/>
      <c r="S131" s="139"/>
      <c r="T131" s="139"/>
      <c r="U131" s="139"/>
      <c r="V131" s="144" t="s">
        <v>104</v>
      </c>
      <c r="W131" s="124"/>
      <c r="X131" s="124"/>
      <c r="Y131" s="124"/>
      <c r="Z131" s="124"/>
      <c r="AA131" s="124"/>
      <c r="AB131" s="124"/>
      <c r="AC131" s="124"/>
      <c r="AD131" s="124"/>
      <c r="AE131" s="124"/>
      <c r="AF131" s="124"/>
      <c r="AG131" s="124"/>
      <c r="AH131" s="139" t="s">
        <v>104</v>
      </c>
      <c r="AI131" s="139" t="s">
        <v>104</v>
      </c>
      <c r="AJ131" s="139" t="s">
        <v>104</v>
      </c>
      <c r="AK131" s="139"/>
      <c r="AL131" s="139"/>
      <c r="AM131" s="139"/>
      <c r="AN131" s="139"/>
      <c r="AO131" s="139"/>
      <c r="AP131" s="139"/>
      <c r="AQ131" s="139"/>
      <c r="AR131" s="139"/>
      <c r="AS131" s="139"/>
      <c r="AT131" s="144">
        <f t="shared" si="8"/>
        <v>3</v>
      </c>
      <c r="AU131" s="145">
        <f t="shared" si="13"/>
        <v>2332.4304700000016</v>
      </c>
      <c r="AV131" s="145">
        <f t="shared" si="13"/>
        <v>2332.4304700000016</v>
      </c>
      <c r="AW131" s="145">
        <f t="shared" si="13"/>
        <v>2332.4304700000016</v>
      </c>
      <c r="AX131" s="145">
        <f t="shared" si="12"/>
        <v>0</v>
      </c>
      <c r="AY131" s="145">
        <f t="shared" si="12"/>
        <v>0</v>
      </c>
      <c r="AZ131" s="145">
        <f t="shared" si="12"/>
        <v>0</v>
      </c>
      <c r="BA131" s="145">
        <f t="shared" si="12"/>
        <v>0</v>
      </c>
      <c r="BB131" s="145">
        <f t="shared" si="12"/>
        <v>0</v>
      </c>
      <c r="BC131" s="145">
        <f t="shared" si="12"/>
        <v>0</v>
      </c>
      <c r="BD131" s="145">
        <f t="shared" si="14"/>
        <v>0</v>
      </c>
      <c r="BE131" s="145">
        <f t="shared" si="14"/>
        <v>0</v>
      </c>
      <c r="BF131" s="145">
        <f t="shared" si="14"/>
        <v>0</v>
      </c>
      <c r="BG131" s="146">
        <f t="shared" si="9"/>
        <v>6997.2914100000053</v>
      </c>
      <c r="BH131" s="145" t="b">
        <f t="shared" si="10"/>
        <v>1</v>
      </c>
    </row>
    <row r="132" spans="1:60" ht="52" x14ac:dyDescent="0.3">
      <c r="A132" s="138">
        <v>130</v>
      </c>
      <c r="B132" s="147" t="s">
        <v>91</v>
      </c>
      <c r="C132" s="147" t="s">
        <v>115</v>
      </c>
      <c r="D132" s="148" t="s">
        <v>649</v>
      </c>
      <c r="E132" s="148" t="s">
        <v>650</v>
      </c>
      <c r="F132" s="147" t="s">
        <v>93</v>
      </c>
      <c r="G132" s="147" t="s">
        <v>565</v>
      </c>
      <c r="H132" s="139" t="s">
        <v>619</v>
      </c>
      <c r="I132" s="139" t="s">
        <v>662</v>
      </c>
      <c r="J132" s="147" t="s">
        <v>566</v>
      </c>
      <c r="K132" s="147" t="s">
        <v>567</v>
      </c>
      <c r="L132" s="141" t="s">
        <v>663</v>
      </c>
      <c r="M132" s="149" t="s">
        <v>201</v>
      </c>
      <c r="N132" s="149" t="s">
        <v>403</v>
      </c>
      <c r="O132" s="149">
        <v>6000000</v>
      </c>
      <c r="P132" s="153" t="s">
        <v>103</v>
      </c>
      <c r="Q132" s="139" t="s">
        <v>97</v>
      </c>
      <c r="R132" s="139"/>
      <c r="S132" s="139"/>
      <c r="T132" s="139"/>
      <c r="U132" s="139"/>
      <c r="V132" s="124"/>
      <c r="W132" s="124"/>
      <c r="X132" s="124"/>
      <c r="Y132" s="124"/>
      <c r="Z132" s="124"/>
      <c r="AA132" s="124"/>
      <c r="AB132" s="124"/>
      <c r="AC132" s="124"/>
      <c r="AD132" s="124"/>
      <c r="AE132" s="124"/>
      <c r="AF132" s="124"/>
      <c r="AG132" s="124"/>
      <c r="AH132" s="147"/>
      <c r="AI132" s="147"/>
      <c r="AJ132" s="147"/>
      <c r="AK132" s="147" t="s">
        <v>104</v>
      </c>
      <c r="AL132" s="147"/>
      <c r="AM132" s="147"/>
      <c r="AN132" s="147"/>
      <c r="AO132" s="147"/>
      <c r="AP132" s="147"/>
      <c r="AQ132" s="147"/>
      <c r="AR132" s="147"/>
      <c r="AS132" s="147" t="s">
        <v>104</v>
      </c>
      <c r="AT132" s="144">
        <f t="shared" ref="AT132:AT196" si="15">COUNTIF(AH132:AS132,"X")</f>
        <v>2</v>
      </c>
      <c r="AU132" s="145">
        <f t="shared" si="13"/>
        <v>0</v>
      </c>
      <c r="AV132" s="145">
        <f t="shared" si="13"/>
        <v>0</v>
      </c>
      <c r="AW132" s="145">
        <f t="shared" si="13"/>
        <v>0</v>
      </c>
      <c r="AX132" s="145">
        <f t="shared" si="12"/>
        <v>3000000</v>
      </c>
      <c r="AY132" s="145">
        <f t="shared" si="12"/>
        <v>0</v>
      </c>
      <c r="AZ132" s="145">
        <f t="shared" si="12"/>
        <v>0</v>
      </c>
      <c r="BA132" s="145">
        <f t="shared" si="12"/>
        <v>0</v>
      </c>
      <c r="BB132" s="145">
        <f t="shared" si="12"/>
        <v>0</v>
      </c>
      <c r="BC132" s="145">
        <f t="shared" si="12"/>
        <v>0</v>
      </c>
      <c r="BD132" s="145">
        <f t="shared" si="14"/>
        <v>0</v>
      </c>
      <c r="BE132" s="145">
        <f t="shared" si="14"/>
        <v>0</v>
      </c>
      <c r="BF132" s="145">
        <f t="shared" si="14"/>
        <v>3000000</v>
      </c>
      <c r="BG132" s="146">
        <f t="shared" ref="BG132:BG196" si="16">SUM(AU132:BF132)</f>
        <v>6000000</v>
      </c>
      <c r="BH132" s="145" t="b">
        <f t="shared" ref="BH132:BH196" si="17">BG132=O132</f>
        <v>1</v>
      </c>
    </row>
    <row r="133" spans="1:60" ht="65" x14ac:dyDescent="0.3">
      <c r="A133" s="138">
        <v>131</v>
      </c>
      <c r="B133" s="147" t="s">
        <v>91</v>
      </c>
      <c r="C133" s="147" t="s">
        <v>115</v>
      </c>
      <c r="D133" s="148" t="s">
        <v>649</v>
      </c>
      <c r="E133" s="148" t="s">
        <v>650</v>
      </c>
      <c r="F133" s="147" t="s">
        <v>93</v>
      </c>
      <c r="G133" s="147" t="s">
        <v>94</v>
      </c>
      <c r="H133" s="139" t="s">
        <v>651</v>
      </c>
      <c r="I133" s="139" t="s">
        <v>652</v>
      </c>
      <c r="J133" s="147" t="s">
        <v>169</v>
      </c>
      <c r="K133" s="147" t="s">
        <v>170</v>
      </c>
      <c r="L133" s="141" t="s">
        <v>149</v>
      </c>
      <c r="M133" s="149" t="s">
        <v>101</v>
      </c>
      <c r="N133" s="149" t="s">
        <v>120</v>
      </c>
      <c r="O133" s="149">
        <v>3880.8041999999987</v>
      </c>
      <c r="P133" s="153" t="s">
        <v>103</v>
      </c>
      <c r="Q133" s="139" t="s">
        <v>118</v>
      </c>
      <c r="R133" s="139"/>
      <c r="S133" s="139"/>
      <c r="T133" s="139"/>
      <c r="U133" s="139"/>
      <c r="V133" s="144" t="s">
        <v>104</v>
      </c>
      <c r="W133" s="124"/>
      <c r="X133" s="124"/>
      <c r="Y133" s="124"/>
      <c r="Z133" s="124"/>
      <c r="AA133" s="124"/>
      <c r="AB133" s="124"/>
      <c r="AC133" s="124"/>
      <c r="AD133" s="124"/>
      <c r="AE133" s="124"/>
      <c r="AF133" s="124"/>
      <c r="AG133" s="124"/>
      <c r="AH133" s="147" t="s">
        <v>104</v>
      </c>
      <c r="AI133" s="147" t="s">
        <v>104</v>
      </c>
      <c r="AJ133" s="147" t="s">
        <v>104</v>
      </c>
      <c r="AK133" s="147"/>
      <c r="AL133" s="147"/>
      <c r="AM133" s="147"/>
      <c r="AN133" s="147"/>
      <c r="AO133" s="147"/>
      <c r="AP133" s="147"/>
      <c r="AQ133" s="147"/>
      <c r="AR133" s="147"/>
      <c r="AS133" s="147"/>
      <c r="AT133" s="144">
        <f t="shared" si="15"/>
        <v>3</v>
      </c>
      <c r="AU133" s="145">
        <f t="shared" si="13"/>
        <v>1293.6013999999996</v>
      </c>
      <c r="AV133" s="145">
        <f t="shared" si="13"/>
        <v>1293.6013999999996</v>
      </c>
      <c r="AW133" s="145">
        <f t="shared" si="13"/>
        <v>1293.6013999999996</v>
      </c>
      <c r="AX133" s="145">
        <f t="shared" si="12"/>
        <v>0</v>
      </c>
      <c r="AY133" s="145">
        <f t="shared" si="12"/>
        <v>0</v>
      </c>
      <c r="AZ133" s="145">
        <f t="shared" si="12"/>
        <v>0</v>
      </c>
      <c r="BA133" s="145">
        <f t="shared" si="12"/>
        <v>0</v>
      </c>
      <c r="BB133" s="145">
        <f t="shared" si="12"/>
        <v>0</v>
      </c>
      <c r="BC133" s="145">
        <f t="shared" si="12"/>
        <v>0</v>
      </c>
      <c r="BD133" s="145">
        <f t="shared" si="14"/>
        <v>0</v>
      </c>
      <c r="BE133" s="145">
        <f t="shared" si="14"/>
        <v>0</v>
      </c>
      <c r="BF133" s="145">
        <f t="shared" si="14"/>
        <v>0</v>
      </c>
      <c r="BG133" s="146">
        <f t="shared" si="16"/>
        <v>3880.8041999999987</v>
      </c>
      <c r="BH133" s="145" t="b">
        <f t="shared" si="17"/>
        <v>1</v>
      </c>
    </row>
    <row r="134" spans="1:60" ht="65" x14ac:dyDescent="0.3">
      <c r="A134" s="138">
        <v>132</v>
      </c>
      <c r="B134" s="147" t="s">
        <v>91</v>
      </c>
      <c r="C134" s="147" t="s">
        <v>210</v>
      </c>
      <c r="D134" s="148" t="s">
        <v>649</v>
      </c>
      <c r="E134" s="148" t="s">
        <v>650</v>
      </c>
      <c r="F134" s="147" t="s">
        <v>93</v>
      </c>
      <c r="G134" s="147" t="s">
        <v>94</v>
      </c>
      <c r="H134" s="139" t="s">
        <v>651</v>
      </c>
      <c r="I134" s="139" t="s">
        <v>652</v>
      </c>
      <c r="J134" s="147" t="s">
        <v>116</v>
      </c>
      <c r="K134" s="147" t="s">
        <v>173</v>
      </c>
      <c r="L134" s="141" t="s">
        <v>401</v>
      </c>
      <c r="M134" s="149" t="s">
        <v>101</v>
      </c>
      <c r="N134" s="149" t="s">
        <v>175</v>
      </c>
      <c r="O134" s="149">
        <v>3500000</v>
      </c>
      <c r="P134" s="153" t="s">
        <v>103</v>
      </c>
      <c r="Q134" s="139" t="s">
        <v>97</v>
      </c>
      <c r="R134" s="139">
        <v>852500011</v>
      </c>
      <c r="S134" s="139" t="s">
        <v>111</v>
      </c>
      <c r="T134" s="139" t="s">
        <v>105</v>
      </c>
      <c r="U134" s="139" t="s">
        <v>34</v>
      </c>
      <c r="V134" s="142" t="s">
        <v>104</v>
      </c>
      <c r="W134" s="124"/>
      <c r="X134" s="124"/>
      <c r="Y134" s="124"/>
      <c r="Z134" s="124"/>
      <c r="AA134" s="124"/>
      <c r="AB134" s="124"/>
      <c r="AC134" s="124"/>
      <c r="AD134" s="124"/>
      <c r="AE134" s="124"/>
      <c r="AF134" s="124"/>
      <c r="AG134" s="124"/>
      <c r="AH134" s="147"/>
      <c r="AI134" s="147"/>
      <c r="AJ134" s="147"/>
      <c r="AK134" s="147"/>
      <c r="AL134" s="147"/>
      <c r="AM134" s="147" t="s">
        <v>104</v>
      </c>
      <c r="AN134" s="147" t="s">
        <v>104</v>
      </c>
      <c r="AO134" s="147" t="s">
        <v>104</v>
      </c>
      <c r="AP134" s="147" t="s">
        <v>104</v>
      </c>
      <c r="AQ134" s="147" t="s">
        <v>104</v>
      </c>
      <c r="AR134" s="147" t="s">
        <v>104</v>
      </c>
      <c r="AS134" s="147" t="s">
        <v>104</v>
      </c>
      <c r="AT134" s="144">
        <f t="shared" si="15"/>
        <v>7</v>
      </c>
      <c r="AU134" s="145">
        <f t="shared" si="13"/>
        <v>0</v>
      </c>
      <c r="AV134" s="145">
        <f t="shared" si="13"/>
        <v>0</v>
      </c>
      <c r="AW134" s="145">
        <f t="shared" si="13"/>
        <v>0</v>
      </c>
      <c r="AX134" s="145">
        <f t="shared" si="12"/>
        <v>0</v>
      </c>
      <c r="AY134" s="145">
        <f t="shared" si="12"/>
        <v>0</v>
      </c>
      <c r="AZ134" s="145">
        <f t="shared" si="12"/>
        <v>500000</v>
      </c>
      <c r="BA134" s="145">
        <f t="shared" si="12"/>
        <v>500000</v>
      </c>
      <c r="BB134" s="145">
        <f t="shared" si="12"/>
        <v>500000</v>
      </c>
      <c r="BC134" s="145">
        <f t="shared" si="12"/>
        <v>500000</v>
      </c>
      <c r="BD134" s="145">
        <f t="shared" si="14"/>
        <v>500000</v>
      </c>
      <c r="BE134" s="145">
        <f t="shared" si="14"/>
        <v>500000</v>
      </c>
      <c r="BF134" s="145">
        <f t="shared" si="14"/>
        <v>500000</v>
      </c>
      <c r="BG134" s="146">
        <f t="shared" si="16"/>
        <v>3500000</v>
      </c>
      <c r="BH134" s="145" t="b">
        <f t="shared" si="17"/>
        <v>1</v>
      </c>
    </row>
    <row r="135" spans="1:60" ht="65" x14ac:dyDescent="0.3">
      <c r="A135" s="138">
        <v>133</v>
      </c>
      <c r="B135" s="147" t="s">
        <v>91</v>
      </c>
      <c r="C135" s="147" t="s">
        <v>115</v>
      </c>
      <c r="D135" s="148" t="s">
        <v>649</v>
      </c>
      <c r="E135" s="148" t="s">
        <v>650</v>
      </c>
      <c r="F135" s="147" t="s">
        <v>93</v>
      </c>
      <c r="G135" s="147" t="s">
        <v>94</v>
      </c>
      <c r="H135" s="139" t="s">
        <v>651</v>
      </c>
      <c r="I135" s="139" t="s">
        <v>652</v>
      </c>
      <c r="J135" s="147" t="s">
        <v>116</v>
      </c>
      <c r="K135" s="147" t="s">
        <v>117</v>
      </c>
      <c r="L135" s="141" t="s">
        <v>168</v>
      </c>
      <c r="M135" s="142" t="s">
        <v>101</v>
      </c>
      <c r="N135" s="154" t="s">
        <v>120</v>
      </c>
      <c r="O135" s="149">
        <v>2012500</v>
      </c>
      <c r="P135" s="153" t="s">
        <v>103</v>
      </c>
      <c r="Q135" s="139" t="s">
        <v>118</v>
      </c>
      <c r="R135" s="139"/>
      <c r="S135" s="139"/>
      <c r="T135" s="139"/>
      <c r="U135" s="139"/>
      <c r="V135" s="124"/>
      <c r="W135" s="144" t="s">
        <v>104</v>
      </c>
      <c r="X135" s="144" t="s">
        <v>104</v>
      </c>
      <c r="Y135" s="144" t="s">
        <v>104</v>
      </c>
      <c r="Z135" s="144" t="s">
        <v>104</v>
      </c>
      <c r="AA135" s="144" t="s">
        <v>104</v>
      </c>
      <c r="AB135" s="144" t="s">
        <v>104</v>
      </c>
      <c r="AC135" s="144" t="s">
        <v>104</v>
      </c>
      <c r="AD135" s="144" t="s">
        <v>104</v>
      </c>
      <c r="AE135" s="144" t="s">
        <v>104</v>
      </c>
      <c r="AF135" s="144" t="s">
        <v>104</v>
      </c>
      <c r="AG135" s="144" t="s">
        <v>104</v>
      </c>
      <c r="AH135" s="147"/>
      <c r="AI135" s="147" t="s">
        <v>104</v>
      </c>
      <c r="AJ135" s="147" t="s">
        <v>104</v>
      </c>
      <c r="AK135" s="147" t="s">
        <v>104</v>
      </c>
      <c r="AL135" s="147" t="s">
        <v>104</v>
      </c>
      <c r="AM135" s="147" t="s">
        <v>104</v>
      </c>
      <c r="AN135" s="147" t="s">
        <v>104</v>
      </c>
      <c r="AO135" s="147" t="s">
        <v>104</v>
      </c>
      <c r="AP135" s="147" t="s">
        <v>104</v>
      </c>
      <c r="AQ135" s="147" t="s">
        <v>104</v>
      </c>
      <c r="AR135" s="147" t="s">
        <v>104</v>
      </c>
      <c r="AS135" s="147" t="s">
        <v>104</v>
      </c>
      <c r="AT135" s="144">
        <f t="shared" si="15"/>
        <v>11</v>
      </c>
      <c r="AU135" s="145">
        <f t="shared" si="13"/>
        <v>0</v>
      </c>
      <c r="AV135" s="145">
        <f t="shared" si="13"/>
        <v>182954.54545454544</v>
      </c>
      <c r="AW135" s="145">
        <f t="shared" si="13"/>
        <v>182954.54545454544</v>
      </c>
      <c r="AX135" s="145">
        <f t="shared" si="12"/>
        <v>182954.54545454544</v>
      </c>
      <c r="AY135" s="145">
        <f t="shared" si="12"/>
        <v>182954.54545454544</v>
      </c>
      <c r="AZ135" s="145">
        <f t="shared" si="12"/>
        <v>182954.54545454544</v>
      </c>
      <c r="BA135" s="145">
        <f t="shared" si="12"/>
        <v>182954.54545454544</v>
      </c>
      <c r="BB135" s="145">
        <f t="shared" si="12"/>
        <v>182954.54545454544</v>
      </c>
      <c r="BC135" s="145">
        <f t="shared" si="12"/>
        <v>182954.54545454544</v>
      </c>
      <c r="BD135" s="145">
        <f t="shared" si="14"/>
        <v>182954.54545454544</v>
      </c>
      <c r="BE135" s="145">
        <f t="shared" si="14"/>
        <v>182954.54545454544</v>
      </c>
      <c r="BF135" s="145">
        <f t="shared" si="14"/>
        <v>182954.54545454544</v>
      </c>
      <c r="BG135" s="146">
        <f t="shared" si="16"/>
        <v>2012499.9999999998</v>
      </c>
      <c r="BH135" s="145" t="b">
        <f t="shared" si="17"/>
        <v>1</v>
      </c>
    </row>
    <row r="136" spans="1:60" ht="65" x14ac:dyDescent="0.3">
      <c r="A136" s="138">
        <v>134</v>
      </c>
      <c r="B136" s="147" t="s">
        <v>91</v>
      </c>
      <c r="C136" s="147" t="s">
        <v>92</v>
      </c>
      <c r="D136" s="148" t="s">
        <v>649</v>
      </c>
      <c r="E136" s="148" t="s">
        <v>650</v>
      </c>
      <c r="F136" s="147" t="s">
        <v>93</v>
      </c>
      <c r="G136" s="147" t="s">
        <v>94</v>
      </c>
      <c r="H136" s="139" t="s">
        <v>651</v>
      </c>
      <c r="I136" s="139" t="s">
        <v>652</v>
      </c>
      <c r="J136" s="147" t="s">
        <v>95</v>
      </c>
      <c r="K136" s="147" t="s">
        <v>96</v>
      </c>
      <c r="L136" s="141" t="s">
        <v>112</v>
      </c>
      <c r="M136" s="149" t="s">
        <v>101</v>
      </c>
      <c r="N136" s="149" t="s">
        <v>107</v>
      </c>
      <c r="O136" s="149">
        <v>1583741.5433956413</v>
      </c>
      <c r="P136" s="152" t="s">
        <v>103</v>
      </c>
      <c r="Q136" s="139" t="s">
        <v>97</v>
      </c>
      <c r="R136" s="139" t="s">
        <v>661</v>
      </c>
      <c r="S136" s="139" t="s">
        <v>111</v>
      </c>
      <c r="T136" s="139" t="s">
        <v>17</v>
      </c>
      <c r="U136" s="139" t="s">
        <v>36</v>
      </c>
      <c r="V136" s="144" t="s">
        <v>104</v>
      </c>
      <c r="W136" s="124"/>
      <c r="X136" s="124"/>
      <c r="Y136" s="124"/>
      <c r="Z136" s="124"/>
      <c r="AA136" s="124"/>
      <c r="AB136" s="124"/>
      <c r="AC136" s="124"/>
      <c r="AD136" s="124"/>
      <c r="AE136" s="124"/>
      <c r="AF136" s="124"/>
      <c r="AG136" s="124"/>
      <c r="AH136" s="147"/>
      <c r="AI136" s="147"/>
      <c r="AJ136" s="147"/>
      <c r="AK136" s="147"/>
      <c r="AL136" s="147"/>
      <c r="AM136" s="147"/>
      <c r="AN136" s="147" t="s">
        <v>104</v>
      </c>
      <c r="AO136" s="147" t="s">
        <v>104</v>
      </c>
      <c r="AP136" s="147" t="s">
        <v>104</v>
      </c>
      <c r="AQ136" s="147" t="s">
        <v>104</v>
      </c>
      <c r="AR136" s="147"/>
      <c r="AS136" s="147"/>
      <c r="AT136" s="144">
        <f t="shared" si="15"/>
        <v>4</v>
      </c>
      <c r="AU136" s="145">
        <f t="shared" si="13"/>
        <v>0</v>
      </c>
      <c r="AV136" s="145">
        <f t="shared" si="13"/>
        <v>0</v>
      </c>
      <c r="AW136" s="145">
        <f t="shared" si="13"/>
        <v>0</v>
      </c>
      <c r="AX136" s="145">
        <f t="shared" si="12"/>
        <v>0</v>
      </c>
      <c r="AY136" s="145">
        <f t="shared" si="12"/>
        <v>0</v>
      </c>
      <c r="AZ136" s="145">
        <f t="shared" si="12"/>
        <v>0</v>
      </c>
      <c r="BA136" s="145">
        <f t="shared" si="12"/>
        <v>395935.38584891031</v>
      </c>
      <c r="BB136" s="145">
        <f t="shared" si="12"/>
        <v>395935.38584891031</v>
      </c>
      <c r="BC136" s="145">
        <f t="shared" si="12"/>
        <v>395935.38584891031</v>
      </c>
      <c r="BD136" s="145">
        <f t="shared" si="14"/>
        <v>395935.38584891031</v>
      </c>
      <c r="BE136" s="145">
        <f t="shared" si="14"/>
        <v>0</v>
      </c>
      <c r="BF136" s="145">
        <f t="shared" si="14"/>
        <v>0</v>
      </c>
      <c r="BG136" s="146">
        <f t="shared" si="16"/>
        <v>1583741.5433956413</v>
      </c>
      <c r="BH136" s="145" t="b">
        <f t="shared" si="17"/>
        <v>1</v>
      </c>
    </row>
    <row r="137" spans="1:60" ht="65" x14ac:dyDescent="0.3">
      <c r="A137" s="138">
        <v>135</v>
      </c>
      <c r="B137" s="147" t="s">
        <v>91</v>
      </c>
      <c r="C137" s="147" t="s">
        <v>92</v>
      </c>
      <c r="D137" s="148" t="s">
        <v>649</v>
      </c>
      <c r="E137" s="148" t="s">
        <v>650</v>
      </c>
      <c r="F137" s="147" t="s">
        <v>93</v>
      </c>
      <c r="G137" s="147" t="s">
        <v>94</v>
      </c>
      <c r="H137" s="139" t="s">
        <v>651</v>
      </c>
      <c r="I137" s="139" t="s">
        <v>652</v>
      </c>
      <c r="J137" s="147" t="s">
        <v>95</v>
      </c>
      <c r="K137" s="147" t="s">
        <v>96</v>
      </c>
      <c r="L137" s="141" t="s">
        <v>112</v>
      </c>
      <c r="M137" s="149" t="s">
        <v>101</v>
      </c>
      <c r="N137" s="149" t="s">
        <v>107</v>
      </c>
      <c r="O137" s="149">
        <v>386070.028032929</v>
      </c>
      <c r="P137" s="152" t="s">
        <v>188</v>
      </c>
      <c r="Q137" s="139" t="s">
        <v>97</v>
      </c>
      <c r="R137" s="139" t="s">
        <v>661</v>
      </c>
      <c r="S137" s="139" t="s">
        <v>111</v>
      </c>
      <c r="T137" s="139" t="s">
        <v>17</v>
      </c>
      <c r="U137" s="139" t="s">
        <v>36</v>
      </c>
      <c r="V137" s="144" t="s">
        <v>104</v>
      </c>
      <c r="W137" s="124"/>
      <c r="X137" s="124"/>
      <c r="Y137" s="124"/>
      <c r="Z137" s="124"/>
      <c r="AA137" s="124"/>
      <c r="AB137" s="124"/>
      <c r="AC137" s="124"/>
      <c r="AD137" s="124"/>
      <c r="AE137" s="124"/>
      <c r="AF137" s="124"/>
      <c r="AG137" s="124"/>
      <c r="AH137" s="147"/>
      <c r="AI137" s="147"/>
      <c r="AJ137" s="147"/>
      <c r="AK137" s="147"/>
      <c r="AL137" s="147"/>
      <c r="AM137" s="147"/>
      <c r="AN137" s="147" t="s">
        <v>104</v>
      </c>
      <c r="AO137" s="147" t="s">
        <v>104</v>
      </c>
      <c r="AP137" s="147" t="s">
        <v>104</v>
      </c>
      <c r="AQ137" s="147" t="s">
        <v>104</v>
      </c>
      <c r="AR137" s="147"/>
      <c r="AS137" s="147"/>
      <c r="AT137" s="144">
        <f t="shared" si="15"/>
        <v>4</v>
      </c>
      <c r="AU137" s="145">
        <f t="shared" si="13"/>
        <v>0</v>
      </c>
      <c r="AV137" s="145">
        <f t="shared" si="13"/>
        <v>0</v>
      </c>
      <c r="AW137" s="145">
        <f t="shared" si="13"/>
        <v>0</v>
      </c>
      <c r="AX137" s="145">
        <f t="shared" si="12"/>
        <v>0</v>
      </c>
      <c r="AY137" s="145">
        <f t="shared" si="12"/>
        <v>0</v>
      </c>
      <c r="AZ137" s="145">
        <f t="shared" si="12"/>
        <v>0</v>
      </c>
      <c r="BA137" s="145">
        <f t="shared" si="12"/>
        <v>96517.507008232249</v>
      </c>
      <c r="BB137" s="145">
        <f t="shared" si="12"/>
        <v>96517.507008232249</v>
      </c>
      <c r="BC137" s="145">
        <f t="shared" si="12"/>
        <v>96517.507008232249</v>
      </c>
      <c r="BD137" s="145">
        <f t="shared" si="14"/>
        <v>96517.507008232249</v>
      </c>
      <c r="BE137" s="145">
        <f t="shared" si="14"/>
        <v>0</v>
      </c>
      <c r="BF137" s="145">
        <f t="shared" si="14"/>
        <v>0</v>
      </c>
      <c r="BG137" s="146">
        <f t="shared" si="16"/>
        <v>386070.028032929</v>
      </c>
      <c r="BH137" s="145" t="b">
        <f t="shared" si="17"/>
        <v>1</v>
      </c>
    </row>
    <row r="138" spans="1:60" ht="65" x14ac:dyDescent="0.3">
      <c r="A138" s="138">
        <v>136</v>
      </c>
      <c r="B138" s="147" t="s">
        <v>91</v>
      </c>
      <c r="C138" s="147" t="s">
        <v>115</v>
      </c>
      <c r="D138" s="148" t="s">
        <v>649</v>
      </c>
      <c r="E138" s="148" t="s">
        <v>650</v>
      </c>
      <c r="F138" s="147" t="s">
        <v>93</v>
      </c>
      <c r="G138" s="147" t="s">
        <v>94</v>
      </c>
      <c r="H138" s="139" t="s">
        <v>651</v>
      </c>
      <c r="I138" s="139" t="s">
        <v>652</v>
      </c>
      <c r="J138" s="147" t="s">
        <v>116</v>
      </c>
      <c r="K138" s="147" t="s">
        <v>117</v>
      </c>
      <c r="L138" s="141" t="s">
        <v>130</v>
      </c>
      <c r="M138" s="142" t="s">
        <v>101</v>
      </c>
      <c r="N138" s="149" t="s">
        <v>120</v>
      </c>
      <c r="O138" s="149">
        <v>681372.26299999992</v>
      </c>
      <c r="P138" s="153" t="s">
        <v>103</v>
      </c>
      <c r="Q138" s="139" t="s">
        <v>118</v>
      </c>
      <c r="R138" s="139"/>
      <c r="S138" s="139"/>
      <c r="T138" s="139"/>
      <c r="U138" s="139"/>
      <c r="V138" s="124"/>
      <c r="W138" s="144" t="s">
        <v>104</v>
      </c>
      <c r="X138" s="144" t="s">
        <v>104</v>
      </c>
      <c r="Y138" s="144" t="s">
        <v>104</v>
      </c>
      <c r="Z138" s="144" t="s">
        <v>104</v>
      </c>
      <c r="AA138" s="144" t="s">
        <v>104</v>
      </c>
      <c r="AB138" s="144" t="s">
        <v>104</v>
      </c>
      <c r="AC138" s="144" t="s">
        <v>104</v>
      </c>
      <c r="AD138" s="144" t="s">
        <v>104</v>
      </c>
      <c r="AE138" s="144" t="s">
        <v>104</v>
      </c>
      <c r="AF138" s="144" t="s">
        <v>104</v>
      </c>
      <c r="AG138" s="144" t="s">
        <v>104</v>
      </c>
      <c r="AH138" s="147"/>
      <c r="AI138" s="147" t="s">
        <v>104</v>
      </c>
      <c r="AJ138" s="147" t="s">
        <v>104</v>
      </c>
      <c r="AK138" s="147" t="s">
        <v>104</v>
      </c>
      <c r="AL138" s="147" t="s">
        <v>104</v>
      </c>
      <c r="AM138" s="147" t="s">
        <v>104</v>
      </c>
      <c r="AN138" s="147" t="s">
        <v>104</v>
      </c>
      <c r="AO138" s="147" t="s">
        <v>104</v>
      </c>
      <c r="AP138" s="147" t="s">
        <v>104</v>
      </c>
      <c r="AQ138" s="147" t="s">
        <v>104</v>
      </c>
      <c r="AR138" s="147" t="s">
        <v>104</v>
      </c>
      <c r="AS138" s="147" t="s">
        <v>104</v>
      </c>
      <c r="AT138" s="144">
        <f t="shared" si="15"/>
        <v>11</v>
      </c>
      <c r="AU138" s="145">
        <f t="shared" si="13"/>
        <v>0</v>
      </c>
      <c r="AV138" s="145">
        <f t="shared" si="13"/>
        <v>61942.93299999999</v>
      </c>
      <c r="AW138" s="145">
        <f t="shared" si="13"/>
        <v>61942.93299999999</v>
      </c>
      <c r="AX138" s="145">
        <f t="shared" si="12"/>
        <v>61942.93299999999</v>
      </c>
      <c r="AY138" s="145">
        <f t="shared" si="12"/>
        <v>61942.93299999999</v>
      </c>
      <c r="AZ138" s="145">
        <f t="shared" si="12"/>
        <v>61942.93299999999</v>
      </c>
      <c r="BA138" s="145">
        <f t="shared" si="12"/>
        <v>61942.93299999999</v>
      </c>
      <c r="BB138" s="145">
        <f t="shared" si="12"/>
        <v>61942.93299999999</v>
      </c>
      <c r="BC138" s="145">
        <f t="shared" si="12"/>
        <v>61942.93299999999</v>
      </c>
      <c r="BD138" s="145">
        <f t="shared" si="14"/>
        <v>61942.93299999999</v>
      </c>
      <c r="BE138" s="145">
        <f t="shared" si="14"/>
        <v>61942.93299999999</v>
      </c>
      <c r="BF138" s="145">
        <f t="shared" si="14"/>
        <v>61942.93299999999</v>
      </c>
      <c r="BG138" s="146">
        <f t="shared" si="16"/>
        <v>681372.26299999969</v>
      </c>
      <c r="BH138" s="145" t="b">
        <f t="shared" si="17"/>
        <v>1</v>
      </c>
    </row>
    <row r="139" spans="1:60" ht="65" x14ac:dyDescent="0.3">
      <c r="A139" s="138">
        <v>137</v>
      </c>
      <c r="B139" s="147" t="s">
        <v>91</v>
      </c>
      <c r="C139" s="147" t="s">
        <v>115</v>
      </c>
      <c r="D139" s="148" t="s">
        <v>649</v>
      </c>
      <c r="E139" s="148" t="s">
        <v>650</v>
      </c>
      <c r="F139" s="147" t="s">
        <v>93</v>
      </c>
      <c r="G139" s="147" t="s">
        <v>94</v>
      </c>
      <c r="H139" s="139" t="s">
        <v>651</v>
      </c>
      <c r="I139" s="139" t="s">
        <v>652</v>
      </c>
      <c r="J139" s="147" t="s">
        <v>116</v>
      </c>
      <c r="K139" s="147" t="s">
        <v>117</v>
      </c>
      <c r="L139" s="141" t="s">
        <v>125</v>
      </c>
      <c r="M139" s="149" t="s">
        <v>101</v>
      </c>
      <c r="N139" s="149" t="s">
        <v>120</v>
      </c>
      <c r="O139" s="149">
        <v>621338.92800000007</v>
      </c>
      <c r="P139" s="152" t="s">
        <v>103</v>
      </c>
      <c r="Q139" s="139" t="s">
        <v>118</v>
      </c>
      <c r="R139" s="139"/>
      <c r="S139" s="139"/>
      <c r="T139" s="139"/>
      <c r="U139" s="139"/>
      <c r="V139" s="124"/>
      <c r="W139" s="144" t="s">
        <v>104</v>
      </c>
      <c r="X139" s="144" t="s">
        <v>104</v>
      </c>
      <c r="Y139" s="144" t="s">
        <v>104</v>
      </c>
      <c r="Z139" s="144" t="s">
        <v>104</v>
      </c>
      <c r="AA139" s="144" t="s">
        <v>104</v>
      </c>
      <c r="AB139" s="144" t="s">
        <v>104</v>
      </c>
      <c r="AC139" s="144" t="s">
        <v>104</v>
      </c>
      <c r="AD139" s="144" t="s">
        <v>104</v>
      </c>
      <c r="AE139" s="144" t="s">
        <v>104</v>
      </c>
      <c r="AF139" s="144" t="s">
        <v>104</v>
      </c>
      <c r="AG139" s="144" t="s">
        <v>104</v>
      </c>
      <c r="AH139" s="147"/>
      <c r="AI139" s="147" t="s">
        <v>104</v>
      </c>
      <c r="AJ139" s="147" t="s">
        <v>104</v>
      </c>
      <c r="AK139" s="147" t="s">
        <v>104</v>
      </c>
      <c r="AL139" s="147" t="s">
        <v>104</v>
      </c>
      <c r="AM139" s="147" t="s">
        <v>104</v>
      </c>
      <c r="AN139" s="147" t="s">
        <v>104</v>
      </c>
      <c r="AO139" s="147" t="s">
        <v>104</v>
      </c>
      <c r="AP139" s="147" t="s">
        <v>104</v>
      </c>
      <c r="AQ139" s="147" t="s">
        <v>104</v>
      </c>
      <c r="AR139" s="147" t="s">
        <v>104</v>
      </c>
      <c r="AS139" s="147" t="s">
        <v>104</v>
      </c>
      <c r="AT139" s="144">
        <f t="shared" si="15"/>
        <v>11</v>
      </c>
      <c r="AU139" s="145">
        <f t="shared" si="13"/>
        <v>0</v>
      </c>
      <c r="AV139" s="145">
        <f t="shared" si="13"/>
        <v>56485.357090909099</v>
      </c>
      <c r="AW139" s="145">
        <f t="shared" si="13"/>
        <v>56485.357090909099</v>
      </c>
      <c r="AX139" s="145">
        <f t="shared" si="12"/>
        <v>56485.357090909099</v>
      </c>
      <c r="AY139" s="145">
        <f t="shared" si="12"/>
        <v>56485.357090909099</v>
      </c>
      <c r="AZ139" s="145">
        <f t="shared" si="12"/>
        <v>56485.357090909099</v>
      </c>
      <c r="BA139" s="145">
        <f t="shared" si="12"/>
        <v>56485.357090909099</v>
      </c>
      <c r="BB139" s="145">
        <f t="shared" si="12"/>
        <v>56485.357090909099</v>
      </c>
      <c r="BC139" s="145">
        <f t="shared" si="12"/>
        <v>56485.357090909099</v>
      </c>
      <c r="BD139" s="145">
        <f t="shared" si="14"/>
        <v>56485.357090909099</v>
      </c>
      <c r="BE139" s="145">
        <f t="shared" si="14"/>
        <v>56485.357090909099</v>
      </c>
      <c r="BF139" s="145">
        <f t="shared" si="14"/>
        <v>56485.357090909099</v>
      </c>
      <c r="BG139" s="146">
        <f t="shared" si="16"/>
        <v>621338.92800000019</v>
      </c>
      <c r="BH139" s="145" t="b">
        <f t="shared" si="17"/>
        <v>1</v>
      </c>
    </row>
    <row r="140" spans="1:60" ht="65" x14ac:dyDescent="0.3">
      <c r="A140" s="138">
        <v>138</v>
      </c>
      <c r="B140" s="147" t="s">
        <v>91</v>
      </c>
      <c r="C140" s="147" t="s">
        <v>115</v>
      </c>
      <c r="D140" s="148" t="s">
        <v>649</v>
      </c>
      <c r="E140" s="148" t="s">
        <v>650</v>
      </c>
      <c r="F140" s="147" t="s">
        <v>93</v>
      </c>
      <c r="G140" s="147" t="s">
        <v>94</v>
      </c>
      <c r="H140" s="139" t="s">
        <v>651</v>
      </c>
      <c r="I140" s="139" t="s">
        <v>652</v>
      </c>
      <c r="J140" s="147" t="s">
        <v>116</v>
      </c>
      <c r="K140" s="147" t="s">
        <v>117</v>
      </c>
      <c r="L140" s="141" t="s">
        <v>161</v>
      </c>
      <c r="M140" s="149" t="s">
        <v>101</v>
      </c>
      <c r="N140" s="149" t="s">
        <v>120</v>
      </c>
      <c r="O140" s="149">
        <v>610742.54740000004</v>
      </c>
      <c r="P140" s="153" t="s">
        <v>103</v>
      </c>
      <c r="Q140" s="139" t="s">
        <v>118</v>
      </c>
      <c r="R140" s="139"/>
      <c r="S140" s="139"/>
      <c r="T140" s="139"/>
      <c r="U140" s="139"/>
      <c r="V140" s="124"/>
      <c r="W140" s="144" t="s">
        <v>104</v>
      </c>
      <c r="X140" s="144" t="s">
        <v>104</v>
      </c>
      <c r="Y140" s="144" t="s">
        <v>104</v>
      </c>
      <c r="Z140" s="144" t="s">
        <v>104</v>
      </c>
      <c r="AA140" s="144" t="s">
        <v>104</v>
      </c>
      <c r="AB140" s="144" t="s">
        <v>104</v>
      </c>
      <c r="AC140" s="144" t="s">
        <v>104</v>
      </c>
      <c r="AD140" s="144" t="s">
        <v>104</v>
      </c>
      <c r="AE140" s="144" t="s">
        <v>104</v>
      </c>
      <c r="AF140" s="144" t="s">
        <v>104</v>
      </c>
      <c r="AG140" s="144" t="s">
        <v>104</v>
      </c>
      <c r="AH140" s="147"/>
      <c r="AI140" s="147" t="s">
        <v>104</v>
      </c>
      <c r="AJ140" s="147" t="s">
        <v>104</v>
      </c>
      <c r="AK140" s="147" t="s">
        <v>104</v>
      </c>
      <c r="AL140" s="147" t="s">
        <v>104</v>
      </c>
      <c r="AM140" s="147" t="s">
        <v>104</v>
      </c>
      <c r="AN140" s="147" t="s">
        <v>104</v>
      </c>
      <c r="AO140" s="147" t="s">
        <v>104</v>
      </c>
      <c r="AP140" s="147" t="s">
        <v>104</v>
      </c>
      <c r="AQ140" s="147" t="s">
        <v>104</v>
      </c>
      <c r="AR140" s="147" t="s">
        <v>104</v>
      </c>
      <c r="AS140" s="147" t="s">
        <v>104</v>
      </c>
      <c r="AT140" s="144">
        <f t="shared" si="15"/>
        <v>11</v>
      </c>
      <c r="AU140" s="145">
        <f t="shared" si="13"/>
        <v>0</v>
      </c>
      <c r="AV140" s="145">
        <f t="shared" si="13"/>
        <v>55522.049763636365</v>
      </c>
      <c r="AW140" s="145">
        <f t="shared" si="13"/>
        <v>55522.049763636365</v>
      </c>
      <c r="AX140" s="145">
        <f t="shared" si="12"/>
        <v>55522.049763636365</v>
      </c>
      <c r="AY140" s="145">
        <f t="shared" si="12"/>
        <v>55522.049763636365</v>
      </c>
      <c r="AZ140" s="145">
        <f t="shared" si="12"/>
        <v>55522.049763636365</v>
      </c>
      <c r="BA140" s="145">
        <f t="shared" si="12"/>
        <v>55522.049763636365</v>
      </c>
      <c r="BB140" s="145">
        <f t="shared" si="12"/>
        <v>55522.049763636365</v>
      </c>
      <c r="BC140" s="145">
        <f t="shared" si="12"/>
        <v>55522.049763636365</v>
      </c>
      <c r="BD140" s="145">
        <f t="shared" si="14"/>
        <v>55522.049763636365</v>
      </c>
      <c r="BE140" s="145">
        <f t="shared" si="14"/>
        <v>55522.049763636365</v>
      </c>
      <c r="BF140" s="145">
        <f t="shared" si="14"/>
        <v>55522.049763636365</v>
      </c>
      <c r="BG140" s="146">
        <f t="shared" si="16"/>
        <v>610742.54739999992</v>
      </c>
      <c r="BH140" s="145" t="b">
        <f t="shared" si="17"/>
        <v>1</v>
      </c>
    </row>
    <row r="141" spans="1:60" ht="65" x14ac:dyDescent="0.3">
      <c r="A141" s="138">
        <v>139</v>
      </c>
      <c r="B141" s="147" t="s">
        <v>91</v>
      </c>
      <c r="C141" s="147" t="s">
        <v>115</v>
      </c>
      <c r="D141" s="148" t="s">
        <v>649</v>
      </c>
      <c r="E141" s="148" t="s">
        <v>650</v>
      </c>
      <c r="F141" s="147" t="s">
        <v>93</v>
      </c>
      <c r="G141" s="147" t="s">
        <v>94</v>
      </c>
      <c r="H141" s="139" t="s">
        <v>651</v>
      </c>
      <c r="I141" s="139" t="s">
        <v>652</v>
      </c>
      <c r="J141" s="147" t="s">
        <v>116</v>
      </c>
      <c r="K141" s="147" t="s">
        <v>117</v>
      </c>
      <c r="L141" s="141" t="s">
        <v>131</v>
      </c>
      <c r="M141" s="149" t="s">
        <v>101</v>
      </c>
      <c r="N141" s="149" t="s">
        <v>120</v>
      </c>
      <c r="O141" s="149">
        <v>557486.397</v>
      </c>
      <c r="P141" s="153" t="s">
        <v>103</v>
      </c>
      <c r="Q141" s="139" t="s">
        <v>118</v>
      </c>
      <c r="R141" s="139"/>
      <c r="S141" s="139"/>
      <c r="T141" s="139"/>
      <c r="U141" s="139"/>
      <c r="V141" s="124"/>
      <c r="W141" s="144" t="s">
        <v>104</v>
      </c>
      <c r="X141" s="144" t="s">
        <v>104</v>
      </c>
      <c r="Y141" s="144" t="s">
        <v>104</v>
      </c>
      <c r="Z141" s="144" t="s">
        <v>104</v>
      </c>
      <c r="AA141" s="144" t="s">
        <v>104</v>
      </c>
      <c r="AB141" s="144" t="s">
        <v>104</v>
      </c>
      <c r="AC141" s="144" t="s">
        <v>104</v>
      </c>
      <c r="AD141" s="144" t="s">
        <v>104</v>
      </c>
      <c r="AE141" s="144" t="s">
        <v>104</v>
      </c>
      <c r="AF141" s="144" t="s">
        <v>104</v>
      </c>
      <c r="AG141" s="144" t="s">
        <v>104</v>
      </c>
      <c r="AH141" s="147"/>
      <c r="AI141" s="147" t="s">
        <v>104</v>
      </c>
      <c r="AJ141" s="147" t="s">
        <v>104</v>
      </c>
      <c r="AK141" s="147" t="s">
        <v>104</v>
      </c>
      <c r="AL141" s="147" t="s">
        <v>104</v>
      </c>
      <c r="AM141" s="147" t="s">
        <v>104</v>
      </c>
      <c r="AN141" s="147" t="s">
        <v>104</v>
      </c>
      <c r="AO141" s="147" t="s">
        <v>104</v>
      </c>
      <c r="AP141" s="147" t="s">
        <v>104</v>
      </c>
      <c r="AQ141" s="147" t="s">
        <v>104</v>
      </c>
      <c r="AR141" s="147" t="s">
        <v>104</v>
      </c>
      <c r="AS141" s="147" t="s">
        <v>104</v>
      </c>
      <c r="AT141" s="144">
        <f t="shared" si="15"/>
        <v>11</v>
      </c>
      <c r="AU141" s="145">
        <f t="shared" si="13"/>
        <v>0</v>
      </c>
      <c r="AV141" s="145">
        <f t="shared" si="13"/>
        <v>50680.581545454545</v>
      </c>
      <c r="AW141" s="145">
        <f t="shared" si="13"/>
        <v>50680.581545454545</v>
      </c>
      <c r="AX141" s="145">
        <f t="shared" si="12"/>
        <v>50680.581545454545</v>
      </c>
      <c r="AY141" s="145">
        <f t="shared" si="12"/>
        <v>50680.581545454545</v>
      </c>
      <c r="AZ141" s="145">
        <f t="shared" si="12"/>
        <v>50680.581545454545</v>
      </c>
      <c r="BA141" s="145">
        <f t="shared" si="12"/>
        <v>50680.581545454545</v>
      </c>
      <c r="BB141" s="145">
        <f t="shared" si="12"/>
        <v>50680.581545454545</v>
      </c>
      <c r="BC141" s="145">
        <f t="shared" si="12"/>
        <v>50680.581545454545</v>
      </c>
      <c r="BD141" s="145">
        <f t="shared" si="14"/>
        <v>50680.581545454545</v>
      </c>
      <c r="BE141" s="145">
        <f t="shared" si="14"/>
        <v>50680.581545454545</v>
      </c>
      <c r="BF141" s="145">
        <f t="shared" si="14"/>
        <v>50680.581545454545</v>
      </c>
      <c r="BG141" s="146">
        <f t="shared" si="16"/>
        <v>557486.39700000011</v>
      </c>
      <c r="BH141" s="145" t="b">
        <f t="shared" si="17"/>
        <v>1</v>
      </c>
    </row>
    <row r="142" spans="1:60" ht="65" x14ac:dyDescent="0.3">
      <c r="A142" s="138">
        <v>140</v>
      </c>
      <c r="B142" s="147" t="s">
        <v>91</v>
      </c>
      <c r="C142" s="147" t="s">
        <v>115</v>
      </c>
      <c r="D142" s="148" t="s">
        <v>649</v>
      </c>
      <c r="E142" s="148" t="s">
        <v>650</v>
      </c>
      <c r="F142" s="147" t="s">
        <v>93</v>
      </c>
      <c r="G142" s="147" t="s">
        <v>94</v>
      </c>
      <c r="H142" s="139" t="s">
        <v>651</v>
      </c>
      <c r="I142" s="139" t="s">
        <v>652</v>
      </c>
      <c r="J142" s="147" t="s">
        <v>116</v>
      </c>
      <c r="K142" s="147" t="s">
        <v>117</v>
      </c>
      <c r="L142" s="141" t="s">
        <v>124</v>
      </c>
      <c r="M142" s="149" t="s">
        <v>101</v>
      </c>
      <c r="N142" s="149" t="s">
        <v>120</v>
      </c>
      <c r="O142" s="149">
        <v>550402.97200000007</v>
      </c>
      <c r="P142" s="153" t="s">
        <v>103</v>
      </c>
      <c r="Q142" s="139" t="s">
        <v>118</v>
      </c>
      <c r="R142" s="139"/>
      <c r="S142" s="139"/>
      <c r="T142" s="139"/>
      <c r="U142" s="139"/>
      <c r="V142" s="124"/>
      <c r="W142" s="144" t="s">
        <v>104</v>
      </c>
      <c r="X142" s="144" t="s">
        <v>104</v>
      </c>
      <c r="Y142" s="144" t="s">
        <v>104</v>
      </c>
      <c r="Z142" s="144" t="s">
        <v>104</v>
      </c>
      <c r="AA142" s="144" t="s">
        <v>104</v>
      </c>
      <c r="AB142" s="144" t="s">
        <v>104</v>
      </c>
      <c r="AC142" s="144" t="s">
        <v>104</v>
      </c>
      <c r="AD142" s="144" t="s">
        <v>104</v>
      </c>
      <c r="AE142" s="144" t="s">
        <v>104</v>
      </c>
      <c r="AF142" s="144" t="s">
        <v>104</v>
      </c>
      <c r="AG142" s="144" t="s">
        <v>104</v>
      </c>
      <c r="AH142" s="147"/>
      <c r="AI142" s="147" t="s">
        <v>104</v>
      </c>
      <c r="AJ142" s="147" t="s">
        <v>104</v>
      </c>
      <c r="AK142" s="147" t="s">
        <v>104</v>
      </c>
      <c r="AL142" s="147" t="s">
        <v>104</v>
      </c>
      <c r="AM142" s="147" t="s">
        <v>104</v>
      </c>
      <c r="AN142" s="147" t="s">
        <v>104</v>
      </c>
      <c r="AO142" s="147" t="s">
        <v>104</v>
      </c>
      <c r="AP142" s="147" t="s">
        <v>104</v>
      </c>
      <c r="AQ142" s="147" t="s">
        <v>104</v>
      </c>
      <c r="AR142" s="147" t="s">
        <v>104</v>
      </c>
      <c r="AS142" s="147" t="s">
        <v>104</v>
      </c>
      <c r="AT142" s="144">
        <f t="shared" si="15"/>
        <v>11</v>
      </c>
      <c r="AU142" s="145">
        <f t="shared" si="13"/>
        <v>0</v>
      </c>
      <c r="AV142" s="145">
        <f t="shared" si="13"/>
        <v>50036.633818181821</v>
      </c>
      <c r="AW142" s="145">
        <f t="shared" si="13"/>
        <v>50036.633818181821</v>
      </c>
      <c r="AX142" s="145">
        <f t="shared" si="12"/>
        <v>50036.633818181821</v>
      </c>
      <c r="AY142" s="145">
        <f t="shared" si="12"/>
        <v>50036.633818181821</v>
      </c>
      <c r="AZ142" s="145">
        <f t="shared" si="12"/>
        <v>50036.633818181821</v>
      </c>
      <c r="BA142" s="145">
        <f t="shared" si="12"/>
        <v>50036.633818181821</v>
      </c>
      <c r="BB142" s="145">
        <f t="shared" si="12"/>
        <v>50036.633818181821</v>
      </c>
      <c r="BC142" s="145">
        <f t="shared" si="12"/>
        <v>50036.633818181821</v>
      </c>
      <c r="BD142" s="145">
        <f t="shared" si="14"/>
        <v>50036.633818181821</v>
      </c>
      <c r="BE142" s="145">
        <f t="shared" si="14"/>
        <v>50036.633818181821</v>
      </c>
      <c r="BF142" s="145">
        <f t="shared" si="14"/>
        <v>50036.633818181821</v>
      </c>
      <c r="BG142" s="146">
        <f t="shared" si="16"/>
        <v>550402.97200000007</v>
      </c>
      <c r="BH142" s="145" t="b">
        <f t="shared" si="17"/>
        <v>1</v>
      </c>
    </row>
    <row r="143" spans="1:60" ht="65" x14ac:dyDescent="0.3">
      <c r="A143" s="138">
        <v>141</v>
      </c>
      <c r="B143" s="147" t="s">
        <v>91</v>
      </c>
      <c r="C143" s="147" t="s">
        <v>115</v>
      </c>
      <c r="D143" s="148" t="s">
        <v>649</v>
      </c>
      <c r="E143" s="148" t="s">
        <v>650</v>
      </c>
      <c r="F143" s="147" t="s">
        <v>93</v>
      </c>
      <c r="G143" s="147" t="s">
        <v>94</v>
      </c>
      <c r="H143" s="139" t="s">
        <v>651</v>
      </c>
      <c r="I143" s="139" t="s">
        <v>652</v>
      </c>
      <c r="J143" s="147" t="s">
        <v>116</v>
      </c>
      <c r="K143" s="147" t="s">
        <v>117</v>
      </c>
      <c r="L143" s="141" t="s">
        <v>127</v>
      </c>
      <c r="M143" s="149" t="s">
        <v>101</v>
      </c>
      <c r="N143" s="142" t="s">
        <v>120</v>
      </c>
      <c r="O143" s="149">
        <v>517419.97609999997</v>
      </c>
      <c r="P143" s="153" t="s">
        <v>103</v>
      </c>
      <c r="Q143" s="139" t="s">
        <v>118</v>
      </c>
      <c r="R143" s="139"/>
      <c r="S143" s="139"/>
      <c r="T143" s="139"/>
      <c r="U143" s="139"/>
      <c r="V143" s="124"/>
      <c r="W143" s="144" t="s">
        <v>104</v>
      </c>
      <c r="X143" s="144" t="s">
        <v>104</v>
      </c>
      <c r="Y143" s="144" t="s">
        <v>104</v>
      </c>
      <c r="Z143" s="144" t="s">
        <v>104</v>
      </c>
      <c r="AA143" s="144" t="s">
        <v>104</v>
      </c>
      <c r="AB143" s="144" t="s">
        <v>104</v>
      </c>
      <c r="AC143" s="144" t="s">
        <v>104</v>
      </c>
      <c r="AD143" s="144" t="s">
        <v>104</v>
      </c>
      <c r="AE143" s="144" t="s">
        <v>104</v>
      </c>
      <c r="AF143" s="144" t="s">
        <v>104</v>
      </c>
      <c r="AG143" s="144" t="s">
        <v>104</v>
      </c>
      <c r="AH143" s="147"/>
      <c r="AI143" s="147" t="s">
        <v>104</v>
      </c>
      <c r="AJ143" s="147" t="s">
        <v>104</v>
      </c>
      <c r="AK143" s="147" t="s">
        <v>104</v>
      </c>
      <c r="AL143" s="147" t="s">
        <v>104</v>
      </c>
      <c r="AM143" s="147" t="s">
        <v>104</v>
      </c>
      <c r="AN143" s="147" t="s">
        <v>104</v>
      </c>
      <c r="AO143" s="147" t="s">
        <v>104</v>
      </c>
      <c r="AP143" s="147" t="s">
        <v>104</v>
      </c>
      <c r="AQ143" s="147" t="s">
        <v>104</v>
      </c>
      <c r="AR143" s="147" t="s">
        <v>104</v>
      </c>
      <c r="AS143" s="147" t="s">
        <v>104</v>
      </c>
      <c r="AT143" s="144">
        <f t="shared" si="15"/>
        <v>11</v>
      </c>
      <c r="AU143" s="145">
        <f t="shared" si="13"/>
        <v>0</v>
      </c>
      <c r="AV143" s="145">
        <f t="shared" si="13"/>
        <v>47038.17964545454</v>
      </c>
      <c r="AW143" s="145">
        <f t="shared" si="13"/>
        <v>47038.17964545454</v>
      </c>
      <c r="AX143" s="145">
        <f t="shared" si="12"/>
        <v>47038.17964545454</v>
      </c>
      <c r="AY143" s="145">
        <f t="shared" si="12"/>
        <v>47038.17964545454</v>
      </c>
      <c r="AZ143" s="145">
        <f t="shared" si="12"/>
        <v>47038.17964545454</v>
      </c>
      <c r="BA143" s="145">
        <f t="shared" si="12"/>
        <v>47038.17964545454</v>
      </c>
      <c r="BB143" s="145">
        <f t="shared" si="12"/>
        <v>47038.17964545454</v>
      </c>
      <c r="BC143" s="145">
        <f t="shared" si="12"/>
        <v>47038.17964545454</v>
      </c>
      <c r="BD143" s="145">
        <f t="shared" si="14"/>
        <v>47038.17964545454</v>
      </c>
      <c r="BE143" s="145">
        <f t="shared" si="14"/>
        <v>47038.17964545454</v>
      </c>
      <c r="BF143" s="145">
        <f t="shared" si="14"/>
        <v>47038.17964545454</v>
      </c>
      <c r="BG143" s="146">
        <f t="shared" si="16"/>
        <v>517419.97609999985</v>
      </c>
      <c r="BH143" s="145" t="b">
        <f t="shared" si="17"/>
        <v>1</v>
      </c>
    </row>
    <row r="144" spans="1:60" ht="65" x14ac:dyDescent="0.3">
      <c r="A144" s="138">
        <v>142</v>
      </c>
      <c r="B144" s="147" t="s">
        <v>91</v>
      </c>
      <c r="C144" s="147" t="s">
        <v>115</v>
      </c>
      <c r="D144" s="148" t="s">
        <v>649</v>
      </c>
      <c r="E144" s="148" t="s">
        <v>650</v>
      </c>
      <c r="F144" s="147" t="s">
        <v>93</v>
      </c>
      <c r="G144" s="147" t="s">
        <v>94</v>
      </c>
      <c r="H144" s="139" t="s">
        <v>651</v>
      </c>
      <c r="I144" s="139" t="s">
        <v>652</v>
      </c>
      <c r="J144" s="147" t="s">
        <v>116</v>
      </c>
      <c r="K144" s="147" t="s">
        <v>117</v>
      </c>
      <c r="L144" s="141" t="s">
        <v>153</v>
      </c>
      <c r="M144" s="149" t="s">
        <v>101</v>
      </c>
      <c r="N144" s="149" t="s">
        <v>120</v>
      </c>
      <c r="O144" s="149">
        <v>492352.80280000006</v>
      </c>
      <c r="P144" s="153" t="s">
        <v>103</v>
      </c>
      <c r="Q144" s="139" t="s">
        <v>118</v>
      </c>
      <c r="R144" s="139"/>
      <c r="S144" s="139"/>
      <c r="T144" s="139"/>
      <c r="U144" s="139"/>
      <c r="V144" s="124"/>
      <c r="W144" s="144" t="s">
        <v>104</v>
      </c>
      <c r="X144" s="144" t="s">
        <v>104</v>
      </c>
      <c r="Y144" s="144" t="s">
        <v>104</v>
      </c>
      <c r="Z144" s="144" t="s">
        <v>104</v>
      </c>
      <c r="AA144" s="144" t="s">
        <v>104</v>
      </c>
      <c r="AB144" s="144" t="s">
        <v>104</v>
      </c>
      <c r="AC144" s="144" t="s">
        <v>104</v>
      </c>
      <c r="AD144" s="144" t="s">
        <v>104</v>
      </c>
      <c r="AE144" s="144" t="s">
        <v>104</v>
      </c>
      <c r="AF144" s="144" t="s">
        <v>104</v>
      </c>
      <c r="AG144" s="144" t="s">
        <v>104</v>
      </c>
      <c r="AH144" s="147"/>
      <c r="AI144" s="147" t="s">
        <v>104</v>
      </c>
      <c r="AJ144" s="147" t="s">
        <v>104</v>
      </c>
      <c r="AK144" s="147" t="s">
        <v>104</v>
      </c>
      <c r="AL144" s="147" t="s">
        <v>104</v>
      </c>
      <c r="AM144" s="147" t="s">
        <v>104</v>
      </c>
      <c r="AN144" s="147" t="s">
        <v>104</v>
      </c>
      <c r="AO144" s="147" t="s">
        <v>104</v>
      </c>
      <c r="AP144" s="147" t="s">
        <v>104</v>
      </c>
      <c r="AQ144" s="147" t="s">
        <v>104</v>
      </c>
      <c r="AR144" s="147" t="s">
        <v>104</v>
      </c>
      <c r="AS144" s="147" t="s">
        <v>104</v>
      </c>
      <c r="AT144" s="144">
        <f t="shared" si="15"/>
        <v>11</v>
      </c>
      <c r="AU144" s="145">
        <f t="shared" si="13"/>
        <v>0</v>
      </c>
      <c r="AV144" s="145">
        <f t="shared" si="13"/>
        <v>44759.345709090914</v>
      </c>
      <c r="AW144" s="145">
        <f t="shared" si="13"/>
        <v>44759.345709090914</v>
      </c>
      <c r="AX144" s="145">
        <f t="shared" si="12"/>
        <v>44759.345709090914</v>
      </c>
      <c r="AY144" s="145">
        <f t="shared" si="12"/>
        <v>44759.345709090914</v>
      </c>
      <c r="AZ144" s="145">
        <f t="shared" si="12"/>
        <v>44759.345709090914</v>
      </c>
      <c r="BA144" s="145">
        <f t="shared" si="12"/>
        <v>44759.345709090914</v>
      </c>
      <c r="BB144" s="145">
        <f t="shared" si="12"/>
        <v>44759.345709090914</v>
      </c>
      <c r="BC144" s="145">
        <f t="shared" si="12"/>
        <v>44759.345709090914</v>
      </c>
      <c r="BD144" s="145">
        <f t="shared" si="14"/>
        <v>44759.345709090914</v>
      </c>
      <c r="BE144" s="145">
        <f t="shared" si="14"/>
        <v>44759.345709090914</v>
      </c>
      <c r="BF144" s="145">
        <f t="shared" si="14"/>
        <v>44759.345709090914</v>
      </c>
      <c r="BG144" s="146">
        <f t="shared" si="16"/>
        <v>492352.80280000018</v>
      </c>
      <c r="BH144" s="145" t="b">
        <f t="shared" si="17"/>
        <v>1</v>
      </c>
    </row>
    <row r="145" spans="1:60" ht="65" x14ac:dyDescent="0.3">
      <c r="A145" s="138">
        <v>143</v>
      </c>
      <c r="B145" s="147" t="s">
        <v>91</v>
      </c>
      <c r="C145" s="147" t="s">
        <v>115</v>
      </c>
      <c r="D145" s="148" t="s">
        <v>649</v>
      </c>
      <c r="E145" s="148" t="s">
        <v>650</v>
      </c>
      <c r="F145" s="147" t="s">
        <v>93</v>
      </c>
      <c r="G145" s="147" t="s">
        <v>94</v>
      </c>
      <c r="H145" s="139" t="s">
        <v>651</v>
      </c>
      <c r="I145" s="139" t="s">
        <v>652</v>
      </c>
      <c r="J145" s="147" t="s">
        <v>116</v>
      </c>
      <c r="K145" s="147" t="s">
        <v>117</v>
      </c>
      <c r="L145" s="141" t="s">
        <v>129</v>
      </c>
      <c r="M145" s="149" t="s">
        <v>101</v>
      </c>
      <c r="N145" s="142" t="s">
        <v>120</v>
      </c>
      <c r="O145" s="149">
        <v>488902.90400000004</v>
      </c>
      <c r="P145" s="153" t="s">
        <v>103</v>
      </c>
      <c r="Q145" s="139" t="s">
        <v>118</v>
      </c>
      <c r="R145" s="139"/>
      <c r="S145" s="139"/>
      <c r="T145" s="139"/>
      <c r="U145" s="139"/>
      <c r="V145" s="124"/>
      <c r="W145" s="144" t="s">
        <v>104</v>
      </c>
      <c r="X145" s="144" t="s">
        <v>104</v>
      </c>
      <c r="Y145" s="144" t="s">
        <v>104</v>
      </c>
      <c r="Z145" s="144" t="s">
        <v>104</v>
      </c>
      <c r="AA145" s="144" t="s">
        <v>104</v>
      </c>
      <c r="AB145" s="144" t="s">
        <v>104</v>
      </c>
      <c r="AC145" s="144" t="s">
        <v>104</v>
      </c>
      <c r="AD145" s="144" t="s">
        <v>104</v>
      </c>
      <c r="AE145" s="144" t="s">
        <v>104</v>
      </c>
      <c r="AF145" s="144" t="s">
        <v>104</v>
      </c>
      <c r="AG145" s="144" t="s">
        <v>104</v>
      </c>
      <c r="AH145" s="147"/>
      <c r="AI145" s="147" t="s">
        <v>104</v>
      </c>
      <c r="AJ145" s="147" t="s">
        <v>104</v>
      </c>
      <c r="AK145" s="147" t="s">
        <v>104</v>
      </c>
      <c r="AL145" s="147" t="s">
        <v>104</v>
      </c>
      <c r="AM145" s="147" t="s">
        <v>104</v>
      </c>
      <c r="AN145" s="147" t="s">
        <v>104</v>
      </c>
      <c r="AO145" s="147" t="s">
        <v>104</v>
      </c>
      <c r="AP145" s="147" t="s">
        <v>104</v>
      </c>
      <c r="AQ145" s="147" t="s">
        <v>104</v>
      </c>
      <c r="AR145" s="147" t="s">
        <v>104</v>
      </c>
      <c r="AS145" s="147" t="s">
        <v>104</v>
      </c>
      <c r="AT145" s="144">
        <f t="shared" si="15"/>
        <v>11</v>
      </c>
      <c r="AU145" s="145">
        <f t="shared" si="13"/>
        <v>0</v>
      </c>
      <c r="AV145" s="145">
        <f t="shared" si="13"/>
        <v>44445.718545454547</v>
      </c>
      <c r="AW145" s="145">
        <f t="shared" si="13"/>
        <v>44445.718545454547</v>
      </c>
      <c r="AX145" s="145">
        <f t="shared" si="12"/>
        <v>44445.718545454547</v>
      </c>
      <c r="AY145" s="145">
        <f t="shared" si="12"/>
        <v>44445.718545454547</v>
      </c>
      <c r="AZ145" s="145">
        <f t="shared" si="12"/>
        <v>44445.718545454547</v>
      </c>
      <c r="BA145" s="145">
        <f t="shared" si="12"/>
        <v>44445.718545454547</v>
      </c>
      <c r="BB145" s="145">
        <f t="shared" si="12"/>
        <v>44445.718545454547</v>
      </c>
      <c r="BC145" s="145">
        <f t="shared" si="12"/>
        <v>44445.718545454547</v>
      </c>
      <c r="BD145" s="145">
        <f t="shared" si="14"/>
        <v>44445.718545454547</v>
      </c>
      <c r="BE145" s="145">
        <f t="shared" si="14"/>
        <v>44445.718545454547</v>
      </c>
      <c r="BF145" s="145">
        <f t="shared" si="14"/>
        <v>44445.718545454547</v>
      </c>
      <c r="BG145" s="146">
        <f t="shared" si="16"/>
        <v>488902.90400000004</v>
      </c>
      <c r="BH145" s="145" t="b">
        <f t="shared" si="17"/>
        <v>1</v>
      </c>
    </row>
    <row r="146" spans="1:60" ht="65" x14ac:dyDescent="0.3">
      <c r="A146" s="138">
        <v>144</v>
      </c>
      <c r="B146" s="147" t="s">
        <v>91</v>
      </c>
      <c r="C146" s="147" t="s">
        <v>115</v>
      </c>
      <c r="D146" s="148" t="s">
        <v>649</v>
      </c>
      <c r="E146" s="148" t="s">
        <v>650</v>
      </c>
      <c r="F146" s="147" t="s">
        <v>93</v>
      </c>
      <c r="G146" s="147" t="s">
        <v>94</v>
      </c>
      <c r="H146" s="139" t="s">
        <v>651</v>
      </c>
      <c r="I146" s="139" t="s">
        <v>652</v>
      </c>
      <c r="J146" s="147" t="s">
        <v>116</v>
      </c>
      <c r="K146" s="147" t="s">
        <v>117</v>
      </c>
      <c r="L146" s="141" t="s">
        <v>144</v>
      </c>
      <c r="M146" s="149" t="s">
        <v>101</v>
      </c>
      <c r="N146" s="142" t="s">
        <v>120</v>
      </c>
      <c r="O146" s="149">
        <v>474880.12599999999</v>
      </c>
      <c r="P146" s="153" t="s">
        <v>103</v>
      </c>
      <c r="Q146" s="139" t="s">
        <v>118</v>
      </c>
      <c r="R146" s="139"/>
      <c r="S146" s="139"/>
      <c r="T146" s="139"/>
      <c r="U146" s="139"/>
      <c r="V146" s="124"/>
      <c r="W146" s="144" t="s">
        <v>104</v>
      </c>
      <c r="X146" s="144" t="s">
        <v>104</v>
      </c>
      <c r="Y146" s="144" t="s">
        <v>104</v>
      </c>
      <c r="Z146" s="144" t="s">
        <v>104</v>
      </c>
      <c r="AA146" s="144" t="s">
        <v>104</v>
      </c>
      <c r="AB146" s="144" t="s">
        <v>104</v>
      </c>
      <c r="AC146" s="144" t="s">
        <v>104</v>
      </c>
      <c r="AD146" s="144" t="s">
        <v>104</v>
      </c>
      <c r="AE146" s="144" t="s">
        <v>104</v>
      </c>
      <c r="AF146" s="144" t="s">
        <v>104</v>
      </c>
      <c r="AG146" s="144" t="s">
        <v>104</v>
      </c>
      <c r="AH146" s="147"/>
      <c r="AI146" s="147" t="s">
        <v>104</v>
      </c>
      <c r="AJ146" s="147" t="s">
        <v>104</v>
      </c>
      <c r="AK146" s="147" t="s">
        <v>104</v>
      </c>
      <c r="AL146" s="147" t="s">
        <v>104</v>
      </c>
      <c r="AM146" s="147" t="s">
        <v>104</v>
      </c>
      <c r="AN146" s="147" t="s">
        <v>104</v>
      </c>
      <c r="AO146" s="147" t="s">
        <v>104</v>
      </c>
      <c r="AP146" s="147" t="s">
        <v>104</v>
      </c>
      <c r="AQ146" s="147" t="s">
        <v>104</v>
      </c>
      <c r="AR146" s="147" t="s">
        <v>104</v>
      </c>
      <c r="AS146" s="147" t="s">
        <v>104</v>
      </c>
      <c r="AT146" s="144">
        <f t="shared" si="15"/>
        <v>11</v>
      </c>
      <c r="AU146" s="145">
        <f t="shared" si="13"/>
        <v>0</v>
      </c>
      <c r="AV146" s="145">
        <f t="shared" si="13"/>
        <v>43170.920545454544</v>
      </c>
      <c r="AW146" s="145">
        <f t="shared" si="13"/>
        <v>43170.920545454544</v>
      </c>
      <c r="AX146" s="145">
        <f t="shared" si="12"/>
        <v>43170.920545454544</v>
      </c>
      <c r="AY146" s="145">
        <f t="shared" si="12"/>
        <v>43170.920545454544</v>
      </c>
      <c r="AZ146" s="145">
        <f t="shared" si="12"/>
        <v>43170.920545454544</v>
      </c>
      <c r="BA146" s="145">
        <f t="shared" si="12"/>
        <v>43170.920545454544</v>
      </c>
      <c r="BB146" s="145">
        <f t="shared" si="12"/>
        <v>43170.920545454544</v>
      </c>
      <c r="BC146" s="145">
        <f t="shared" si="12"/>
        <v>43170.920545454544</v>
      </c>
      <c r="BD146" s="145">
        <f t="shared" si="14"/>
        <v>43170.920545454544</v>
      </c>
      <c r="BE146" s="145">
        <f t="shared" si="14"/>
        <v>43170.920545454544</v>
      </c>
      <c r="BF146" s="145">
        <f t="shared" si="14"/>
        <v>43170.920545454544</v>
      </c>
      <c r="BG146" s="146">
        <f t="shared" si="16"/>
        <v>474880.12599999999</v>
      </c>
      <c r="BH146" s="145" t="b">
        <f t="shared" si="17"/>
        <v>1</v>
      </c>
    </row>
    <row r="147" spans="1:60" ht="65" x14ac:dyDescent="0.3">
      <c r="A147" s="138">
        <v>145</v>
      </c>
      <c r="B147" s="147" t="s">
        <v>91</v>
      </c>
      <c r="C147" s="147" t="s">
        <v>115</v>
      </c>
      <c r="D147" s="148" t="s">
        <v>649</v>
      </c>
      <c r="E147" s="148" t="s">
        <v>650</v>
      </c>
      <c r="F147" s="147" t="s">
        <v>93</v>
      </c>
      <c r="G147" s="147" t="s">
        <v>94</v>
      </c>
      <c r="H147" s="139" t="s">
        <v>651</v>
      </c>
      <c r="I147" s="139" t="s">
        <v>652</v>
      </c>
      <c r="J147" s="147" t="s">
        <v>116</v>
      </c>
      <c r="K147" s="147" t="s">
        <v>117</v>
      </c>
      <c r="L147" s="141" t="s">
        <v>128</v>
      </c>
      <c r="M147" s="142" t="s">
        <v>101</v>
      </c>
      <c r="N147" s="142" t="s">
        <v>120</v>
      </c>
      <c r="O147" s="149">
        <v>463546.69200000004</v>
      </c>
      <c r="P147" s="153" t="s">
        <v>103</v>
      </c>
      <c r="Q147" s="139" t="s">
        <v>118</v>
      </c>
      <c r="R147" s="139"/>
      <c r="S147" s="139"/>
      <c r="T147" s="139"/>
      <c r="U147" s="139"/>
      <c r="V147" s="124"/>
      <c r="W147" s="144" t="s">
        <v>104</v>
      </c>
      <c r="X147" s="144" t="s">
        <v>104</v>
      </c>
      <c r="Y147" s="144" t="s">
        <v>104</v>
      </c>
      <c r="Z147" s="144" t="s">
        <v>104</v>
      </c>
      <c r="AA147" s="144" t="s">
        <v>104</v>
      </c>
      <c r="AB147" s="144" t="s">
        <v>104</v>
      </c>
      <c r="AC147" s="144" t="s">
        <v>104</v>
      </c>
      <c r="AD147" s="144" t="s">
        <v>104</v>
      </c>
      <c r="AE147" s="144" t="s">
        <v>104</v>
      </c>
      <c r="AF147" s="144" t="s">
        <v>104</v>
      </c>
      <c r="AG147" s="144" t="s">
        <v>104</v>
      </c>
      <c r="AH147" s="139"/>
      <c r="AI147" s="139" t="s">
        <v>104</v>
      </c>
      <c r="AJ147" s="139" t="s">
        <v>104</v>
      </c>
      <c r="AK147" s="139" t="s">
        <v>104</v>
      </c>
      <c r="AL147" s="139" t="s">
        <v>104</v>
      </c>
      <c r="AM147" s="139" t="s">
        <v>104</v>
      </c>
      <c r="AN147" s="139" t="s">
        <v>104</v>
      </c>
      <c r="AO147" s="139" t="s">
        <v>104</v>
      </c>
      <c r="AP147" s="139" t="s">
        <v>104</v>
      </c>
      <c r="AQ147" s="139" t="s">
        <v>104</v>
      </c>
      <c r="AR147" s="139" t="s">
        <v>104</v>
      </c>
      <c r="AS147" s="139" t="s">
        <v>104</v>
      </c>
      <c r="AT147" s="144">
        <f t="shared" si="15"/>
        <v>11</v>
      </c>
      <c r="AU147" s="145">
        <f t="shared" si="13"/>
        <v>0</v>
      </c>
      <c r="AV147" s="145">
        <f t="shared" si="13"/>
        <v>42140.608363636369</v>
      </c>
      <c r="AW147" s="145">
        <f t="shared" si="13"/>
        <v>42140.608363636369</v>
      </c>
      <c r="AX147" s="145">
        <f t="shared" si="12"/>
        <v>42140.608363636369</v>
      </c>
      <c r="AY147" s="145">
        <f t="shared" si="12"/>
        <v>42140.608363636369</v>
      </c>
      <c r="AZ147" s="145">
        <f t="shared" si="12"/>
        <v>42140.608363636369</v>
      </c>
      <c r="BA147" s="145">
        <f t="shared" si="12"/>
        <v>42140.608363636369</v>
      </c>
      <c r="BB147" s="145">
        <f t="shared" si="12"/>
        <v>42140.608363636369</v>
      </c>
      <c r="BC147" s="145">
        <f t="shared" si="12"/>
        <v>42140.608363636369</v>
      </c>
      <c r="BD147" s="145">
        <f t="shared" si="14"/>
        <v>42140.608363636369</v>
      </c>
      <c r="BE147" s="145">
        <f t="shared" si="14"/>
        <v>42140.608363636369</v>
      </c>
      <c r="BF147" s="145">
        <f t="shared" si="14"/>
        <v>42140.608363636369</v>
      </c>
      <c r="BG147" s="146">
        <f t="shared" si="16"/>
        <v>463546.69200000004</v>
      </c>
      <c r="BH147" s="145" t="b">
        <f t="shared" si="17"/>
        <v>1</v>
      </c>
    </row>
    <row r="148" spans="1:60" ht="65" x14ac:dyDescent="0.3">
      <c r="A148" s="138">
        <v>146</v>
      </c>
      <c r="B148" s="147" t="s">
        <v>91</v>
      </c>
      <c r="C148" s="147" t="s">
        <v>115</v>
      </c>
      <c r="D148" s="148" t="s">
        <v>649</v>
      </c>
      <c r="E148" s="148" t="s">
        <v>650</v>
      </c>
      <c r="F148" s="147" t="s">
        <v>93</v>
      </c>
      <c r="G148" s="147" t="s">
        <v>94</v>
      </c>
      <c r="H148" s="139" t="s">
        <v>651</v>
      </c>
      <c r="I148" s="139" t="s">
        <v>652</v>
      </c>
      <c r="J148" s="147" t="s">
        <v>116</v>
      </c>
      <c r="K148" s="147" t="s">
        <v>117</v>
      </c>
      <c r="L148" s="141" t="s">
        <v>147</v>
      </c>
      <c r="M148" s="142" t="s">
        <v>101</v>
      </c>
      <c r="N148" s="142" t="s">
        <v>120</v>
      </c>
      <c r="O148" s="149">
        <v>452846.99079999991</v>
      </c>
      <c r="P148" s="153" t="s">
        <v>103</v>
      </c>
      <c r="Q148" s="139" t="s">
        <v>118</v>
      </c>
      <c r="R148" s="139"/>
      <c r="S148" s="139"/>
      <c r="T148" s="139"/>
      <c r="U148" s="139"/>
      <c r="V148" s="124"/>
      <c r="W148" s="144" t="s">
        <v>104</v>
      </c>
      <c r="X148" s="144" t="s">
        <v>104</v>
      </c>
      <c r="Y148" s="144" t="s">
        <v>104</v>
      </c>
      <c r="Z148" s="144" t="s">
        <v>104</v>
      </c>
      <c r="AA148" s="144" t="s">
        <v>104</v>
      </c>
      <c r="AB148" s="144" t="s">
        <v>104</v>
      </c>
      <c r="AC148" s="144" t="s">
        <v>104</v>
      </c>
      <c r="AD148" s="144" t="s">
        <v>104</v>
      </c>
      <c r="AE148" s="144" t="s">
        <v>104</v>
      </c>
      <c r="AF148" s="144" t="s">
        <v>104</v>
      </c>
      <c r="AG148" s="144" t="s">
        <v>104</v>
      </c>
      <c r="AH148" s="139"/>
      <c r="AI148" s="139" t="s">
        <v>104</v>
      </c>
      <c r="AJ148" s="139" t="s">
        <v>104</v>
      </c>
      <c r="AK148" s="139" t="s">
        <v>104</v>
      </c>
      <c r="AL148" s="139" t="s">
        <v>104</v>
      </c>
      <c r="AM148" s="139" t="s">
        <v>104</v>
      </c>
      <c r="AN148" s="139" t="s">
        <v>104</v>
      </c>
      <c r="AO148" s="139" t="s">
        <v>104</v>
      </c>
      <c r="AP148" s="139" t="s">
        <v>104</v>
      </c>
      <c r="AQ148" s="139" t="s">
        <v>104</v>
      </c>
      <c r="AR148" s="139" t="s">
        <v>104</v>
      </c>
      <c r="AS148" s="139" t="s">
        <v>104</v>
      </c>
      <c r="AT148" s="144">
        <f t="shared" si="15"/>
        <v>11</v>
      </c>
      <c r="AU148" s="145">
        <f t="shared" si="13"/>
        <v>0</v>
      </c>
      <c r="AV148" s="145">
        <f t="shared" si="13"/>
        <v>41167.908254545444</v>
      </c>
      <c r="AW148" s="145">
        <f t="shared" si="13"/>
        <v>41167.908254545444</v>
      </c>
      <c r="AX148" s="145">
        <f t="shared" si="12"/>
        <v>41167.908254545444</v>
      </c>
      <c r="AY148" s="145">
        <f t="shared" si="12"/>
        <v>41167.908254545444</v>
      </c>
      <c r="AZ148" s="145">
        <f t="shared" si="12"/>
        <v>41167.908254545444</v>
      </c>
      <c r="BA148" s="145">
        <f t="shared" si="12"/>
        <v>41167.908254545444</v>
      </c>
      <c r="BB148" s="145">
        <f t="shared" si="12"/>
        <v>41167.908254545444</v>
      </c>
      <c r="BC148" s="145">
        <f t="shared" si="12"/>
        <v>41167.908254545444</v>
      </c>
      <c r="BD148" s="145">
        <f t="shared" si="14"/>
        <v>41167.908254545444</v>
      </c>
      <c r="BE148" s="145">
        <f t="shared" si="14"/>
        <v>41167.908254545444</v>
      </c>
      <c r="BF148" s="145">
        <f t="shared" si="14"/>
        <v>41167.908254545444</v>
      </c>
      <c r="BG148" s="146">
        <f t="shared" si="16"/>
        <v>452846.9907999998</v>
      </c>
      <c r="BH148" s="145" t="b">
        <f t="shared" si="17"/>
        <v>1</v>
      </c>
    </row>
    <row r="149" spans="1:60" ht="65" x14ac:dyDescent="0.3">
      <c r="A149" s="138">
        <v>147</v>
      </c>
      <c r="B149" s="147" t="s">
        <v>91</v>
      </c>
      <c r="C149" s="147" t="s">
        <v>115</v>
      </c>
      <c r="D149" s="148" t="s">
        <v>649</v>
      </c>
      <c r="E149" s="148" t="s">
        <v>650</v>
      </c>
      <c r="F149" s="147" t="s">
        <v>93</v>
      </c>
      <c r="G149" s="147" t="s">
        <v>94</v>
      </c>
      <c r="H149" s="139" t="s">
        <v>651</v>
      </c>
      <c r="I149" s="139" t="s">
        <v>652</v>
      </c>
      <c r="J149" s="147" t="s">
        <v>116</v>
      </c>
      <c r="K149" s="147" t="s">
        <v>117</v>
      </c>
      <c r="L149" s="141" t="s">
        <v>151</v>
      </c>
      <c r="M149" s="142" t="s">
        <v>101</v>
      </c>
      <c r="N149" s="142" t="s">
        <v>120</v>
      </c>
      <c r="O149" s="149">
        <v>436050.90729999996</v>
      </c>
      <c r="P149" s="153" t="s">
        <v>103</v>
      </c>
      <c r="Q149" s="139" t="s">
        <v>118</v>
      </c>
      <c r="R149" s="139"/>
      <c r="S149" s="139"/>
      <c r="T149" s="139"/>
      <c r="U149" s="139"/>
      <c r="V149" s="124"/>
      <c r="W149" s="144" t="s">
        <v>104</v>
      </c>
      <c r="X149" s="144" t="s">
        <v>104</v>
      </c>
      <c r="Y149" s="144" t="s">
        <v>104</v>
      </c>
      <c r="Z149" s="144" t="s">
        <v>104</v>
      </c>
      <c r="AA149" s="144" t="s">
        <v>104</v>
      </c>
      <c r="AB149" s="144" t="s">
        <v>104</v>
      </c>
      <c r="AC149" s="144" t="s">
        <v>104</v>
      </c>
      <c r="AD149" s="144" t="s">
        <v>104</v>
      </c>
      <c r="AE149" s="144" t="s">
        <v>104</v>
      </c>
      <c r="AF149" s="144" t="s">
        <v>104</v>
      </c>
      <c r="AG149" s="144" t="s">
        <v>104</v>
      </c>
      <c r="AH149" s="139"/>
      <c r="AI149" s="139" t="s">
        <v>104</v>
      </c>
      <c r="AJ149" s="139" t="s">
        <v>104</v>
      </c>
      <c r="AK149" s="139" t="s">
        <v>104</v>
      </c>
      <c r="AL149" s="139" t="s">
        <v>104</v>
      </c>
      <c r="AM149" s="139" t="s">
        <v>104</v>
      </c>
      <c r="AN149" s="139" t="s">
        <v>104</v>
      </c>
      <c r="AO149" s="139" t="s">
        <v>104</v>
      </c>
      <c r="AP149" s="139" t="s">
        <v>104</v>
      </c>
      <c r="AQ149" s="139" t="s">
        <v>104</v>
      </c>
      <c r="AR149" s="139" t="s">
        <v>104</v>
      </c>
      <c r="AS149" s="139" t="s">
        <v>104</v>
      </c>
      <c r="AT149" s="144">
        <f t="shared" si="15"/>
        <v>11</v>
      </c>
      <c r="AU149" s="145">
        <f t="shared" si="13"/>
        <v>0</v>
      </c>
      <c r="AV149" s="145">
        <f t="shared" si="13"/>
        <v>39640.991572727267</v>
      </c>
      <c r="AW149" s="145">
        <f t="shared" si="13"/>
        <v>39640.991572727267</v>
      </c>
      <c r="AX149" s="145">
        <f t="shared" si="12"/>
        <v>39640.991572727267</v>
      </c>
      <c r="AY149" s="145">
        <f t="shared" si="12"/>
        <v>39640.991572727267</v>
      </c>
      <c r="AZ149" s="145">
        <f t="shared" si="12"/>
        <v>39640.991572727267</v>
      </c>
      <c r="BA149" s="145">
        <f t="shared" si="12"/>
        <v>39640.991572727267</v>
      </c>
      <c r="BB149" s="145">
        <f t="shared" si="12"/>
        <v>39640.991572727267</v>
      </c>
      <c r="BC149" s="145">
        <f t="shared" si="12"/>
        <v>39640.991572727267</v>
      </c>
      <c r="BD149" s="145">
        <f t="shared" si="14"/>
        <v>39640.991572727267</v>
      </c>
      <c r="BE149" s="145">
        <f t="shared" si="14"/>
        <v>39640.991572727267</v>
      </c>
      <c r="BF149" s="145">
        <f t="shared" si="14"/>
        <v>39640.991572727267</v>
      </c>
      <c r="BG149" s="146">
        <f t="shared" si="16"/>
        <v>436050.90729999996</v>
      </c>
      <c r="BH149" s="145" t="b">
        <f t="shared" si="17"/>
        <v>1</v>
      </c>
    </row>
    <row r="150" spans="1:60" ht="65" x14ac:dyDescent="0.3">
      <c r="A150" s="138">
        <v>148</v>
      </c>
      <c r="B150" s="147" t="s">
        <v>91</v>
      </c>
      <c r="C150" s="147" t="s">
        <v>115</v>
      </c>
      <c r="D150" s="148" t="s">
        <v>649</v>
      </c>
      <c r="E150" s="148" t="s">
        <v>650</v>
      </c>
      <c r="F150" s="147" t="s">
        <v>93</v>
      </c>
      <c r="G150" s="147" t="s">
        <v>94</v>
      </c>
      <c r="H150" s="139" t="s">
        <v>651</v>
      </c>
      <c r="I150" s="139" t="s">
        <v>652</v>
      </c>
      <c r="J150" s="147" t="s">
        <v>116</v>
      </c>
      <c r="K150" s="147" t="s">
        <v>117</v>
      </c>
      <c r="L150" s="141" t="s">
        <v>121</v>
      </c>
      <c r="M150" s="149" t="s">
        <v>101</v>
      </c>
      <c r="N150" s="142" t="s">
        <v>120</v>
      </c>
      <c r="O150" s="149">
        <v>430571.96</v>
      </c>
      <c r="P150" s="153" t="s">
        <v>103</v>
      </c>
      <c r="Q150" s="139" t="s">
        <v>118</v>
      </c>
      <c r="R150" s="139"/>
      <c r="S150" s="139"/>
      <c r="T150" s="139"/>
      <c r="U150" s="139"/>
      <c r="V150" s="124"/>
      <c r="W150" s="144" t="s">
        <v>104</v>
      </c>
      <c r="X150" s="144" t="s">
        <v>104</v>
      </c>
      <c r="Y150" s="144" t="s">
        <v>104</v>
      </c>
      <c r="Z150" s="144" t="s">
        <v>104</v>
      </c>
      <c r="AA150" s="144" t="s">
        <v>104</v>
      </c>
      <c r="AB150" s="144" t="s">
        <v>104</v>
      </c>
      <c r="AC150" s="144" t="s">
        <v>104</v>
      </c>
      <c r="AD150" s="144" t="s">
        <v>104</v>
      </c>
      <c r="AE150" s="144" t="s">
        <v>104</v>
      </c>
      <c r="AF150" s="144" t="s">
        <v>104</v>
      </c>
      <c r="AG150" s="144" t="s">
        <v>104</v>
      </c>
      <c r="AH150" s="139"/>
      <c r="AI150" s="139" t="s">
        <v>104</v>
      </c>
      <c r="AJ150" s="139" t="s">
        <v>104</v>
      </c>
      <c r="AK150" s="139" t="s">
        <v>104</v>
      </c>
      <c r="AL150" s="139" t="s">
        <v>104</v>
      </c>
      <c r="AM150" s="139" t="s">
        <v>104</v>
      </c>
      <c r="AN150" s="139" t="s">
        <v>104</v>
      </c>
      <c r="AO150" s="139" t="s">
        <v>104</v>
      </c>
      <c r="AP150" s="139" t="s">
        <v>104</v>
      </c>
      <c r="AQ150" s="139" t="s">
        <v>104</v>
      </c>
      <c r="AR150" s="139" t="s">
        <v>104</v>
      </c>
      <c r="AS150" s="139" t="s">
        <v>104</v>
      </c>
      <c r="AT150" s="144">
        <f t="shared" si="15"/>
        <v>11</v>
      </c>
      <c r="AU150" s="145">
        <f t="shared" si="13"/>
        <v>0</v>
      </c>
      <c r="AV150" s="145">
        <f t="shared" si="13"/>
        <v>39142.905454545456</v>
      </c>
      <c r="AW150" s="145">
        <f t="shared" si="13"/>
        <v>39142.905454545456</v>
      </c>
      <c r="AX150" s="145">
        <f t="shared" si="12"/>
        <v>39142.905454545456</v>
      </c>
      <c r="AY150" s="145">
        <f t="shared" si="12"/>
        <v>39142.905454545456</v>
      </c>
      <c r="AZ150" s="145">
        <f t="shared" si="12"/>
        <v>39142.905454545456</v>
      </c>
      <c r="BA150" s="145">
        <f t="shared" si="12"/>
        <v>39142.905454545456</v>
      </c>
      <c r="BB150" s="145">
        <f t="shared" si="12"/>
        <v>39142.905454545456</v>
      </c>
      <c r="BC150" s="145">
        <f t="shared" si="12"/>
        <v>39142.905454545456</v>
      </c>
      <c r="BD150" s="145">
        <f t="shared" si="14"/>
        <v>39142.905454545456</v>
      </c>
      <c r="BE150" s="145">
        <f t="shared" si="14"/>
        <v>39142.905454545456</v>
      </c>
      <c r="BF150" s="145">
        <f t="shared" si="14"/>
        <v>39142.905454545456</v>
      </c>
      <c r="BG150" s="146">
        <f t="shared" si="16"/>
        <v>430571.96</v>
      </c>
      <c r="BH150" s="145" t="b">
        <f t="shared" si="17"/>
        <v>1</v>
      </c>
    </row>
    <row r="151" spans="1:60" ht="65" x14ac:dyDescent="0.3">
      <c r="A151" s="138">
        <v>149</v>
      </c>
      <c r="B151" s="147" t="s">
        <v>91</v>
      </c>
      <c r="C151" s="147" t="s">
        <v>115</v>
      </c>
      <c r="D151" s="148" t="s">
        <v>649</v>
      </c>
      <c r="E151" s="148" t="s">
        <v>650</v>
      </c>
      <c r="F151" s="147" t="s">
        <v>93</v>
      </c>
      <c r="G151" s="147" t="s">
        <v>94</v>
      </c>
      <c r="H151" s="139" t="s">
        <v>651</v>
      </c>
      <c r="I151" s="139" t="s">
        <v>652</v>
      </c>
      <c r="J151" s="147" t="s">
        <v>116</v>
      </c>
      <c r="K151" s="147" t="s">
        <v>117</v>
      </c>
      <c r="L151" s="141" t="s">
        <v>145</v>
      </c>
      <c r="M151" s="142" t="s">
        <v>101</v>
      </c>
      <c r="N151" s="142" t="s">
        <v>120</v>
      </c>
      <c r="O151" s="149">
        <v>406954.2513</v>
      </c>
      <c r="P151" s="153" t="s">
        <v>103</v>
      </c>
      <c r="Q151" s="139" t="s">
        <v>118</v>
      </c>
      <c r="R151" s="139"/>
      <c r="S151" s="139"/>
      <c r="T151" s="139"/>
      <c r="U151" s="139"/>
      <c r="V151" s="124"/>
      <c r="W151" s="144" t="s">
        <v>104</v>
      </c>
      <c r="X151" s="144" t="s">
        <v>104</v>
      </c>
      <c r="Y151" s="144" t="s">
        <v>104</v>
      </c>
      <c r="Z151" s="144" t="s">
        <v>104</v>
      </c>
      <c r="AA151" s="144" t="s">
        <v>104</v>
      </c>
      <c r="AB151" s="144" t="s">
        <v>104</v>
      </c>
      <c r="AC151" s="144" t="s">
        <v>104</v>
      </c>
      <c r="AD151" s="144" t="s">
        <v>104</v>
      </c>
      <c r="AE151" s="144" t="s">
        <v>104</v>
      </c>
      <c r="AF151" s="144" t="s">
        <v>104</v>
      </c>
      <c r="AG151" s="144" t="s">
        <v>104</v>
      </c>
      <c r="AH151" s="139"/>
      <c r="AI151" s="139" t="s">
        <v>104</v>
      </c>
      <c r="AJ151" s="139" t="s">
        <v>104</v>
      </c>
      <c r="AK151" s="139" t="s">
        <v>104</v>
      </c>
      <c r="AL151" s="139" t="s">
        <v>104</v>
      </c>
      <c r="AM151" s="139" t="s">
        <v>104</v>
      </c>
      <c r="AN151" s="139" t="s">
        <v>104</v>
      </c>
      <c r="AO151" s="139" t="s">
        <v>104</v>
      </c>
      <c r="AP151" s="139" t="s">
        <v>104</v>
      </c>
      <c r="AQ151" s="139" t="s">
        <v>104</v>
      </c>
      <c r="AR151" s="139" t="s">
        <v>104</v>
      </c>
      <c r="AS151" s="139" t="s">
        <v>104</v>
      </c>
      <c r="AT151" s="144">
        <f t="shared" si="15"/>
        <v>11</v>
      </c>
      <c r="AU151" s="145">
        <f t="shared" si="13"/>
        <v>0</v>
      </c>
      <c r="AV151" s="145">
        <f t="shared" si="13"/>
        <v>36995.841027272727</v>
      </c>
      <c r="AW151" s="145">
        <f t="shared" si="13"/>
        <v>36995.841027272727</v>
      </c>
      <c r="AX151" s="145">
        <f t="shared" si="12"/>
        <v>36995.841027272727</v>
      </c>
      <c r="AY151" s="145">
        <f t="shared" si="12"/>
        <v>36995.841027272727</v>
      </c>
      <c r="AZ151" s="145">
        <f t="shared" si="12"/>
        <v>36995.841027272727</v>
      </c>
      <c r="BA151" s="145">
        <f t="shared" si="12"/>
        <v>36995.841027272727</v>
      </c>
      <c r="BB151" s="145">
        <f t="shared" si="12"/>
        <v>36995.841027272727</v>
      </c>
      <c r="BC151" s="145">
        <f t="shared" si="12"/>
        <v>36995.841027272727</v>
      </c>
      <c r="BD151" s="145">
        <f t="shared" si="14"/>
        <v>36995.841027272727</v>
      </c>
      <c r="BE151" s="145">
        <f t="shared" si="14"/>
        <v>36995.841027272727</v>
      </c>
      <c r="BF151" s="145">
        <f t="shared" si="14"/>
        <v>36995.841027272727</v>
      </c>
      <c r="BG151" s="146">
        <f t="shared" si="16"/>
        <v>406954.25130000006</v>
      </c>
      <c r="BH151" s="145" t="b">
        <f t="shared" si="17"/>
        <v>1</v>
      </c>
    </row>
    <row r="152" spans="1:60" ht="65" x14ac:dyDescent="0.3">
      <c r="A152" s="138">
        <v>150</v>
      </c>
      <c r="B152" s="147" t="s">
        <v>91</v>
      </c>
      <c r="C152" s="147" t="s">
        <v>115</v>
      </c>
      <c r="D152" s="148" t="s">
        <v>649</v>
      </c>
      <c r="E152" s="148" t="s">
        <v>650</v>
      </c>
      <c r="F152" s="147" t="s">
        <v>93</v>
      </c>
      <c r="G152" s="147" t="s">
        <v>94</v>
      </c>
      <c r="H152" s="139" t="s">
        <v>651</v>
      </c>
      <c r="I152" s="139" t="s">
        <v>652</v>
      </c>
      <c r="J152" s="147" t="s">
        <v>116</v>
      </c>
      <c r="K152" s="147" t="s">
        <v>117</v>
      </c>
      <c r="L152" s="141" t="s">
        <v>157</v>
      </c>
      <c r="M152" s="142" t="s">
        <v>101</v>
      </c>
      <c r="N152" s="142" t="s">
        <v>120</v>
      </c>
      <c r="O152" s="149">
        <v>405179.50920000003</v>
      </c>
      <c r="P152" s="153" t="s">
        <v>103</v>
      </c>
      <c r="Q152" s="139" t="s">
        <v>118</v>
      </c>
      <c r="R152" s="139"/>
      <c r="S152" s="139"/>
      <c r="T152" s="139"/>
      <c r="U152" s="139"/>
      <c r="V152" s="124"/>
      <c r="W152" s="144" t="s">
        <v>104</v>
      </c>
      <c r="X152" s="144" t="s">
        <v>104</v>
      </c>
      <c r="Y152" s="144" t="s">
        <v>104</v>
      </c>
      <c r="Z152" s="144" t="s">
        <v>104</v>
      </c>
      <c r="AA152" s="144" t="s">
        <v>104</v>
      </c>
      <c r="AB152" s="144" t="s">
        <v>104</v>
      </c>
      <c r="AC152" s="144" t="s">
        <v>104</v>
      </c>
      <c r="AD152" s="144" t="s">
        <v>104</v>
      </c>
      <c r="AE152" s="144" t="s">
        <v>104</v>
      </c>
      <c r="AF152" s="144" t="s">
        <v>104</v>
      </c>
      <c r="AG152" s="144" t="s">
        <v>104</v>
      </c>
      <c r="AH152" s="139"/>
      <c r="AI152" s="139" t="s">
        <v>104</v>
      </c>
      <c r="AJ152" s="139" t="s">
        <v>104</v>
      </c>
      <c r="AK152" s="139" t="s">
        <v>104</v>
      </c>
      <c r="AL152" s="139" t="s">
        <v>104</v>
      </c>
      <c r="AM152" s="139" t="s">
        <v>104</v>
      </c>
      <c r="AN152" s="139" t="s">
        <v>104</v>
      </c>
      <c r="AO152" s="139" t="s">
        <v>104</v>
      </c>
      <c r="AP152" s="139" t="s">
        <v>104</v>
      </c>
      <c r="AQ152" s="139" t="s">
        <v>104</v>
      </c>
      <c r="AR152" s="139" t="s">
        <v>104</v>
      </c>
      <c r="AS152" s="139" t="s">
        <v>104</v>
      </c>
      <c r="AT152" s="144">
        <f t="shared" si="15"/>
        <v>11</v>
      </c>
      <c r="AU152" s="145">
        <f t="shared" si="13"/>
        <v>0</v>
      </c>
      <c r="AV152" s="145">
        <f t="shared" si="13"/>
        <v>36834.500836363637</v>
      </c>
      <c r="AW152" s="145">
        <f t="shared" si="13"/>
        <v>36834.500836363637</v>
      </c>
      <c r="AX152" s="145">
        <f t="shared" si="12"/>
        <v>36834.500836363637</v>
      </c>
      <c r="AY152" s="145">
        <f t="shared" si="12"/>
        <v>36834.500836363637</v>
      </c>
      <c r="AZ152" s="145">
        <f t="shared" si="12"/>
        <v>36834.500836363637</v>
      </c>
      <c r="BA152" s="145">
        <f t="shared" si="12"/>
        <v>36834.500836363637</v>
      </c>
      <c r="BB152" s="145">
        <f t="shared" si="12"/>
        <v>36834.500836363637</v>
      </c>
      <c r="BC152" s="145">
        <f t="shared" si="12"/>
        <v>36834.500836363637</v>
      </c>
      <c r="BD152" s="145">
        <f t="shared" si="14"/>
        <v>36834.500836363637</v>
      </c>
      <c r="BE152" s="145">
        <f t="shared" si="14"/>
        <v>36834.500836363637</v>
      </c>
      <c r="BF152" s="145">
        <f t="shared" si="14"/>
        <v>36834.500836363637</v>
      </c>
      <c r="BG152" s="146">
        <f t="shared" si="16"/>
        <v>405179.50920000003</v>
      </c>
      <c r="BH152" s="145" t="b">
        <f t="shared" si="17"/>
        <v>1</v>
      </c>
    </row>
    <row r="153" spans="1:60" ht="65" x14ac:dyDescent="0.3">
      <c r="A153" s="138">
        <v>151</v>
      </c>
      <c r="B153" s="147" t="s">
        <v>91</v>
      </c>
      <c r="C153" s="147" t="s">
        <v>115</v>
      </c>
      <c r="D153" s="148" t="s">
        <v>649</v>
      </c>
      <c r="E153" s="148" t="s">
        <v>650</v>
      </c>
      <c r="F153" s="147" t="s">
        <v>93</v>
      </c>
      <c r="G153" s="147" t="s">
        <v>94</v>
      </c>
      <c r="H153" s="139" t="s">
        <v>651</v>
      </c>
      <c r="I153" s="139" t="s">
        <v>652</v>
      </c>
      <c r="J153" s="147" t="s">
        <v>116</v>
      </c>
      <c r="K153" s="147" t="s">
        <v>117</v>
      </c>
      <c r="L153" s="141" t="s">
        <v>150</v>
      </c>
      <c r="M153" s="142" t="s">
        <v>101</v>
      </c>
      <c r="N153" s="142" t="s">
        <v>120</v>
      </c>
      <c r="O153" s="149">
        <v>402895.73800000001</v>
      </c>
      <c r="P153" s="153" t="s">
        <v>103</v>
      </c>
      <c r="Q153" s="139" t="s">
        <v>118</v>
      </c>
      <c r="R153" s="139"/>
      <c r="S153" s="139"/>
      <c r="T153" s="139"/>
      <c r="U153" s="139"/>
      <c r="V153" s="124"/>
      <c r="W153" s="144" t="s">
        <v>104</v>
      </c>
      <c r="X153" s="144" t="s">
        <v>104</v>
      </c>
      <c r="Y153" s="144" t="s">
        <v>104</v>
      </c>
      <c r="Z153" s="144" t="s">
        <v>104</v>
      </c>
      <c r="AA153" s="144" t="s">
        <v>104</v>
      </c>
      <c r="AB153" s="144" t="s">
        <v>104</v>
      </c>
      <c r="AC153" s="144" t="s">
        <v>104</v>
      </c>
      <c r="AD153" s="144" t="s">
        <v>104</v>
      </c>
      <c r="AE153" s="144" t="s">
        <v>104</v>
      </c>
      <c r="AF153" s="144" t="s">
        <v>104</v>
      </c>
      <c r="AG153" s="144" t="s">
        <v>104</v>
      </c>
      <c r="AH153" s="139"/>
      <c r="AI153" s="139" t="s">
        <v>104</v>
      </c>
      <c r="AJ153" s="139" t="s">
        <v>104</v>
      </c>
      <c r="AK153" s="139" t="s">
        <v>104</v>
      </c>
      <c r="AL153" s="139" t="s">
        <v>104</v>
      </c>
      <c r="AM153" s="139" t="s">
        <v>104</v>
      </c>
      <c r="AN153" s="139" t="s">
        <v>104</v>
      </c>
      <c r="AO153" s="139" t="s">
        <v>104</v>
      </c>
      <c r="AP153" s="139" t="s">
        <v>104</v>
      </c>
      <c r="AQ153" s="139" t="s">
        <v>104</v>
      </c>
      <c r="AR153" s="139" t="s">
        <v>104</v>
      </c>
      <c r="AS153" s="139" t="s">
        <v>104</v>
      </c>
      <c r="AT153" s="144">
        <f t="shared" si="15"/>
        <v>11</v>
      </c>
      <c r="AU153" s="145">
        <f t="shared" si="13"/>
        <v>0</v>
      </c>
      <c r="AV153" s="145">
        <f t="shared" si="13"/>
        <v>36626.885272727275</v>
      </c>
      <c r="AW153" s="145">
        <f t="shared" si="13"/>
        <v>36626.885272727275</v>
      </c>
      <c r="AX153" s="145">
        <f t="shared" si="12"/>
        <v>36626.885272727275</v>
      </c>
      <c r="AY153" s="145">
        <f t="shared" si="12"/>
        <v>36626.885272727275</v>
      </c>
      <c r="AZ153" s="145">
        <f t="shared" si="12"/>
        <v>36626.885272727275</v>
      </c>
      <c r="BA153" s="145">
        <f t="shared" si="12"/>
        <v>36626.885272727275</v>
      </c>
      <c r="BB153" s="145">
        <f t="shared" si="12"/>
        <v>36626.885272727275</v>
      </c>
      <c r="BC153" s="145">
        <f t="shared" si="12"/>
        <v>36626.885272727275</v>
      </c>
      <c r="BD153" s="145">
        <f t="shared" si="14"/>
        <v>36626.885272727275</v>
      </c>
      <c r="BE153" s="145">
        <f t="shared" si="14"/>
        <v>36626.885272727275</v>
      </c>
      <c r="BF153" s="145">
        <f t="shared" si="14"/>
        <v>36626.885272727275</v>
      </c>
      <c r="BG153" s="146">
        <f t="shared" si="16"/>
        <v>402895.73800000013</v>
      </c>
      <c r="BH153" s="145" t="b">
        <f t="shared" si="17"/>
        <v>1</v>
      </c>
    </row>
    <row r="154" spans="1:60" ht="65" x14ac:dyDescent="0.3">
      <c r="A154" s="138">
        <v>152</v>
      </c>
      <c r="B154" s="147" t="s">
        <v>91</v>
      </c>
      <c r="C154" s="147" t="s">
        <v>115</v>
      </c>
      <c r="D154" s="148" t="s">
        <v>649</v>
      </c>
      <c r="E154" s="148" t="s">
        <v>650</v>
      </c>
      <c r="F154" s="147" t="s">
        <v>93</v>
      </c>
      <c r="G154" s="147" t="s">
        <v>94</v>
      </c>
      <c r="H154" s="139" t="s">
        <v>651</v>
      </c>
      <c r="I154" s="139" t="s">
        <v>652</v>
      </c>
      <c r="J154" s="147" t="s">
        <v>116</v>
      </c>
      <c r="K154" s="147" t="s">
        <v>117</v>
      </c>
      <c r="L154" s="141" t="s">
        <v>167</v>
      </c>
      <c r="M154" s="142" t="s">
        <v>101</v>
      </c>
      <c r="N154" s="142" t="s">
        <v>120</v>
      </c>
      <c r="O154" s="149">
        <v>396892.20209999999</v>
      </c>
      <c r="P154" s="153" t="s">
        <v>103</v>
      </c>
      <c r="Q154" s="139" t="s">
        <v>118</v>
      </c>
      <c r="R154" s="139"/>
      <c r="S154" s="139"/>
      <c r="T154" s="139"/>
      <c r="U154" s="139"/>
      <c r="V154" s="124"/>
      <c r="W154" s="144" t="s">
        <v>104</v>
      </c>
      <c r="X154" s="144" t="s">
        <v>104</v>
      </c>
      <c r="Y154" s="144" t="s">
        <v>104</v>
      </c>
      <c r="Z154" s="144" t="s">
        <v>104</v>
      </c>
      <c r="AA154" s="144" t="s">
        <v>104</v>
      </c>
      <c r="AB154" s="144" t="s">
        <v>104</v>
      </c>
      <c r="AC154" s="144" t="s">
        <v>104</v>
      </c>
      <c r="AD154" s="144" t="s">
        <v>104</v>
      </c>
      <c r="AE154" s="144" t="s">
        <v>104</v>
      </c>
      <c r="AF154" s="144" t="s">
        <v>104</v>
      </c>
      <c r="AG154" s="144" t="s">
        <v>104</v>
      </c>
      <c r="AH154" s="139"/>
      <c r="AI154" s="139" t="s">
        <v>104</v>
      </c>
      <c r="AJ154" s="139" t="s">
        <v>104</v>
      </c>
      <c r="AK154" s="139" t="s">
        <v>104</v>
      </c>
      <c r="AL154" s="139" t="s">
        <v>104</v>
      </c>
      <c r="AM154" s="139" t="s">
        <v>104</v>
      </c>
      <c r="AN154" s="139" t="s">
        <v>104</v>
      </c>
      <c r="AO154" s="139" t="s">
        <v>104</v>
      </c>
      <c r="AP154" s="139" t="s">
        <v>104</v>
      </c>
      <c r="AQ154" s="139" t="s">
        <v>104</v>
      </c>
      <c r="AR154" s="139" t="s">
        <v>104</v>
      </c>
      <c r="AS154" s="139" t="s">
        <v>104</v>
      </c>
      <c r="AT154" s="144">
        <f t="shared" si="15"/>
        <v>11</v>
      </c>
      <c r="AU154" s="145">
        <f t="shared" si="13"/>
        <v>0</v>
      </c>
      <c r="AV154" s="145">
        <f t="shared" si="13"/>
        <v>36081.109281818179</v>
      </c>
      <c r="AW154" s="145">
        <f t="shared" si="13"/>
        <v>36081.109281818179</v>
      </c>
      <c r="AX154" s="145">
        <f t="shared" si="12"/>
        <v>36081.109281818179</v>
      </c>
      <c r="AY154" s="145">
        <f t="shared" si="12"/>
        <v>36081.109281818179</v>
      </c>
      <c r="AZ154" s="145">
        <f t="shared" si="12"/>
        <v>36081.109281818179</v>
      </c>
      <c r="BA154" s="145">
        <f t="shared" si="12"/>
        <v>36081.109281818179</v>
      </c>
      <c r="BB154" s="145">
        <f t="shared" si="12"/>
        <v>36081.109281818179</v>
      </c>
      <c r="BC154" s="145">
        <f t="shared" si="12"/>
        <v>36081.109281818179</v>
      </c>
      <c r="BD154" s="145">
        <f t="shared" si="14"/>
        <v>36081.109281818179</v>
      </c>
      <c r="BE154" s="145">
        <f t="shared" si="14"/>
        <v>36081.109281818179</v>
      </c>
      <c r="BF154" s="145">
        <f t="shared" si="14"/>
        <v>36081.109281818179</v>
      </c>
      <c r="BG154" s="146">
        <f t="shared" si="16"/>
        <v>396892.20209999988</v>
      </c>
      <c r="BH154" s="145" t="b">
        <f t="shared" si="17"/>
        <v>1</v>
      </c>
    </row>
    <row r="155" spans="1:60" ht="65" x14ac:dyDescent="0.3">
      <c r="A155" s="138">
        <v>153</v>
      </c>
      <c r="B155" s="147" t="s">
        <v>91</v>
      </c>
      <c r="C155" s="147" t="s">
        <v>115</v>
      </c>
      <c r="D155" s="148" t="s">
        <v>649</v>
      </c>
      <c r="E155" s="148" t="s">
        <v>650</v>
      </c>
      <c r="F155" s="147" t="s">
        <v>93</v>
      </c>
      <c r="G155" s="147" t="s">
        <v>94</v>
      </c>
      <c r="H155" s="139" t="s">
        <v>651</v>
      </c>
      <c r="I155" s="139" t="s">
        <v>652</v>
      </c>
      <c r="J155" s="147" t="s">
        <v>116</v>
      </c>
      <c r="K155" s="147" t="s">
        <v>117</v>
      </c>
      <c r="L155" s="141" t="s">
        <v>122</v>
      </c>
      <c r="M155" s="142" t="s">
        <v>101</v>
      </c>
      <c r="N155" s="142" t="s">
        <v>120</v>
      </c>
      <c r="O155" s="149">
        <v>396392.52480000001</v>
      </c>
      <c r="P155" s="153" t="s">
        <v>103</v>
      </c>
      <c r="Q155" s="139" t="s">
        <v>118</v>
      </c>
      <c r="R155" s="139"/>
      <c r="S155" s="139"/>
      <c r="T155" s="139"/>
      <c r="U155" s="139"/>
      <c r="V155" s="124"/>
      <c r="W155" s="144" t="s">
        <v>104</v>
      </c>
      <c r="X155" s="144" t="s">
        <v>104</v>
      </c>
      <c r="Y155" s="144" t="s">
        <v>104</v>
      </c>
      <c r="Z155" s="144" t="s">
        <v>104</v>
      </c>
      <c r="AA155" s="144" t="s">
        <v>104</v>
      </c>
      <c r="AB155" s="144" t="s">
        <v>104</v>
      </c>
      <c r="AC155" s="144" t="s">
        <v>104</v>
      </c>
      <c r="AD155" s="144" t="s">
        <v>104</v>
      </c>
      <c r="AE155" s="144" t="s">
        <v>104</v>
      </c>
      <c r="AF155" s="144" t="s">
        <v>104</v>
      </c>
      <c r="AG155" s="144" t="s">
        <v>104</v>
      </c>
      <c r="AH155" s="139"/>
      <c r="AI155" s="139" t="s">
        <v>104</v>
      </c>
      <c r="AJ155" s="139" t="s">
        <v>104</v>
      </c>
      <c r="AK155" s="139" t="s">
        <v>104</v>
      </c>
      <c r="AL155" s="139" t="s">
        <v>104</v>
      </c>
      <c r="AM155" s="139" t="s">
        <v>104</v>
      </c>
      <c r="AN155" s="139" t="s">
        <v>104</v>
      </c>
      <c r="AO155" s="139" t="s">
        <v>104</v>
      </c>
      <c r="AP155" s="139" t="s">
        <v>104</v>
      </c>
      <c r="AQ155" s="139" t="s">
        <v>104</v>
      </c>
      <c r="AR155" s="139" t="s">
        <v>104</v>
      </c>
      <c r="AS155" s="139" t="s">
        <v>104</v>
      </c>
      <c r="AT155" s="144">
        <f t="shared" si="15"/>
        <v>11</v>
      </c>
      <c r="AU155" s="145">
        <f t="shared" si="13"/>
        <v>0</v>
      </c>
      <c r="AV155" s="145">
        <f t="shared" si="13"/>
        <v>36035.684072727272</v>
      </c>
      <c r="AW155" s="145">
        <f t="shared" si="13"/>
        <v>36035.684072727272</v>
      </c>
      <c r="AX155" s="145">
        <f t="shared" si="12"/>
        <v>36035.684072727272</v>
      </c>
      <c r="AY155" s="145">
        <f t="shared" si="12"/>
        <v>36035.684072727272</v>
      </c>
      <c r="AZ155" s="145">
        <f t="shared" si="12"/>
        <v>36035.684072727272</v>
      </c>
      <c r="BA155" s="145">
        <f t="shared" si="12"/>
        <v>36035.684072727272</v>
      </c>
      <c r="BB155" s="145">
        <f t="shared" si="12"/>
        <v>36035.684072727272</v>
      </c>
      <c r="BC155" s="145">
        <f t="shared" si="12"/>
        <v>36035.684072727272</v>
      </c>
      <c r="BD155" s="145">
        <f t="shared" si="14"/>
        <v>36035.684072727272</v>
      </c>
      <c r="BE155" s="145">
        <f t="shared" si="14"/>
        <v>36035.684072727272</v>
      </c>
      <c r="BF155" s="145">
        <f t="shared" si="14"/>
        <v>36035.684072727272</v>
      </c>
      <c r="BG155" s="146">
        <f t="shared" si="16"/>
        <v>396392.52480000001</v>
      </c>
      <c r="BH155" s="145" t="b">
        <f t="shared" si="17"/>
        <v>1</v>
      </c>
    </row>
    <row r="156" spans="1:60" ht="65" x14ac:dyDescent="0.3">
      <c r="A156" s="138">
        <v>154</v>
      </c>
      <c r="B156" s="147" t="s">
        <v>91</v>
      </c>
      <c r="C156" s="147" t="s">
        <v>115</v>
      </c>
      <c r="D156" s="148" t="s">
        <v>649</v>
      </c>
      <c r="E156" s="148" t="s">
        <v>650</v>
      </c>
      <c r="F156" s="147" t="s">
        <v>93</v>
      </c>
      <c r="G156" s="147" t="s">
        <v>94</v>
      </c>
      <c r="H156" s="139" t="s">
        <v>651</v>
      </c>
      <c r="I156" s="139" t="s">
        <v>652</v>
      </c>
      <c r="J156" s="147" t="s">
        <v>116</v>
      </c>
      <c r="K156" s="147" t="s">
        <v>117</v>
      </c>
      <c r="L156" s="141" t="s">
        <v>159</v>
      </c>
      <c r="M156" s="142" t="s">
        <v>101</v>
      </c>
      <c r="N156" s="142" t="s">
        <v>120</v>
      </c>
      <c r="O156" s="149">
        <v>362990.7426</v>
      </c>
      <c r="P156" s="153" t="s">
        <v>103</v>
      </c>
      <c r="Q156" s="139" t="s">
        <v>118</v>
      </c>
      <c r="R156" s="139"/>
      <c r="S156" s="139"/>
      <c r="T156" s="139"/>
      <c r="U156" s="139"/>
      <c r="V156" s="124"/>
      <c r="W156" s="144" t="s">
        <v>104</v>
      </c>
      <c r="X156" s="144" t="s">
        <v>104</v>
      </c>
      <c r="Y156" s="144" t="s">
        <v>104</v>
      </c>
      <c r="Z156" s="144" t="s">
        <v>104</v>
      </c>
      <c r="AA156" s="144" t="s">
        <v>104</v>
      </c>
      <c r="AB156" s="144" t="s">
        <v>104</v>
      </c>
      <c r="AC156" s="144" t="s">
        <v>104</v>
      </c>
      <c r="AD156" s="144" t="s">
        <v>104</v>
      </c>
      <c r="AE156" s="144" t="s">
        <v>104</v>
      </c>
      <c r="AF156" s="144" t="s">
        <v>104</v>
      </c>
      <c r="AG156" s="144" t="s">
        <v>104</v>
      </c>
      <c r="AH156" s="139"/>
      <c r="AI156" s="139" t="s">
        <v>104</v>
      </c>
      <c r="AJ156" s="139" t="s">
        <v>104</v>
      </c>
      <c r="AK156" s="139" t="s">
        <v>104</v>
      </c>
      <c r="AL156" s="139" t="s">
        <v>104</v>
      </c>
      <c r="AM156" s="139" t="s">
        <v>104</v>
      </c>
      <c r="AN156" s="139" t="s">
        <v>104</v>
      </c>
      <c r="AO156" s="139" t="s">
        <v>104</v>
      </c>
      <c r="AP156" s="139" t="s">
        <v>104</v>
      </c>
      <c r="AQ156" s="139" t="s">
        <v>104</v>
      </c>
      <c r="AR156" s="139" t="s">
        <v>104</v>
      </c>
      <c r="AS156" s="139" t="s">
        <v>104</v>
      </c>
      <c r="AT156" s="144">
        <f t="shared" si="15"/>
        <v>11</v>
      </c>
      <c r="AU156" s="145">
        <f t="shared" si="13"/>
        <v>0</v>
      </c>
      <c r="AV156" s="145">
        <f t="shared" si="13"/>
        <v>32999.158418181818</v>
      </c>
      <c r="AW156" s="145">
        <f t="shared" si="13"/>
        <v>32999.158418181818</v>
      </c>
      <c r="AX156" s="145">
        <f t="shared" si="12"/>
        <v>32999.158418181818</v>
      </c>
      <c r="AY156" s="145">
        <f t="shared" si="12"/>
        <v>32999.158418181818</v>
      </c>
      <c r="AZ156" s="145">
        <f t="shared" si="12"/>
        <v>32999.158418181818</v>
      </c>
      <c r="BA156" s="145">
        <f t="shared" si="12"/>
        <v>32999.158418181818</v>
      </c>
      <c r="BB156" s="145">
        <f t="shared" si="12"/>
        <v>32999.158418181818</v>
      </c>
      <c r="BC156" s="145">
        <f t="shared" si="12"/>
        <v>32999.158418181818</v>
      </c>
      <c r="BD156" s="145">
        <f t="shared" si="14"/>
        <v>32999.158418181818</v>
      </c>
      <c r="BE156" s="145">
        <f t="shared" si="14"/>
        <v>32999.158418181818</v>
      </c>
      <c r="BF156" s="145">
        <f t="shared" si="14"/>
        <v>32999.158418181818</v>
      </c>
      <c r="BG156" s="146">
        <f t="shared" si="16"/>
        <v>362990.7426</v>
      </c>
      <c r="BH156" s="145" t="b">
        <f t="shared" si="17"/>
        <v>1</v>
      </c>
    </row>
    <row r="157" spans="1:60" ht="65" x14ac:dyDescent="0.3">
      <c r="A157" s="138">
        <v>155</v>
      </c>
      <c r="B157" s="147" t="s">
        <v>91</v>
      </c>
      <c r="C157" s="147" t="s">
        <v>115</v>
      </c>
      <c r="D157" s="148" t="s">
        <v>649</v>
      </c>
      <c r="E157" s="148" t="s">
        <v>650</v>
      </c>
      <c r="F157" s="147" t="s">
        <v>93</v>
      </c>
      <c r="G157" s="147" t="s">
        <v>94</v>
      </c>
      <c r="H157" s="139" t="s">
        <v>651</v>
      </c>
      <c r="I157" s="139" t="s">
        <v>652</v>
      </c>
      <c r="J157" s="147" t="s">
        <v>116</v>
      </c>
      <c r="K157" s="147" t="s">
        <v>117</v>
      </c>
      <c r="L157" s="141" t="s">
        <v>126</v>
      </c>
      <c r="M157" s="149" t="s">
        <v>101</v>
      </c>
      <c r="N157" s="149" t="s">
        <v>120</v>
      </c>
      <c r="O157" s="149">
        <v>351076.45049999998</v>
      </c>
      <c r="P157" s="153" t="s">
        <v>103</v>
      </c>
      <c r="Q157" s="139" t="s">
        <v>118</v>
      </c>
      <c r="R157" s="139"/>
      <c r="S157" s="139"/>
      <c r="T157" s="139"/>
      <c r="U157" s="139"/>
      <c r="V157" s="124"/>
      <c r="W157" s="144" t="s">
        <v>104</v>
      </c>
      <c r="X157" s="144" t="s">
        <v>104</v>
      </c>
      <c r="Y157" s="144" t="s">
        <v>104</v>
      </c>
      <c r="Z157" s="144" t="s">
        <v>104</v>
      </c>
      <c r="AA157" s="144" t="s">
        <v>104</v>
      </c>
      <c r="AB157" s="144" t="s">
        <v>104</v>
      </c>
      <c r="AC157" s="144" t="s">
        <v>104</v>
      </c>
      <c r="AD157" s="144" t="s">
        <v>104</v>
      </c>
      <c r="AE157" s="144" t="s">
        <v>104</v>
      </c>
      <c r="AF157" s="144" t="s">
        <v>104</v>
      </c>
      <c r="AG157" s="144" t="s">
        <v>104</v>
      </c>
      <c r="AH157" s="147"/>
      <c r="AI157" s="147" t="s">
        <v>104</v>
      </c>
      <c r="AJ157" s="147" t="s">
        <v>104</v>
      </c>
      <c r="AK157" s="147" t="s">
        <v>104</v>
      </c>
      <c r="AL157" s="147" t="s">
        <v>104</v>
      </c>
      <c r="AM157" s="147" t="s">
        <v>104</v>
      </c>
      <c r="AN157" s="147" t="s">
        <v>104</v>
      </c>
      <c r="AO157" s="147" t="s">
        <v>104</v>
      </c>
      <c r="AP157" s="147" t="s">
        <v>104</v>
      </c>
      <c r="AQ157" s="147" t="s">
        <v>104</v>
      </c>
      <c r="AR157" s="147" t="s">
        <v>104</v>
      </c>
      <c r="AS157" s="147" t="s">
        <v>104</v>
      </c>
      <c r="AT157" s="144">
        <f t="shared" si="15"/>
        <v>11</v>
      </c>
      <c r="AU157" s="145">
        <f t="shared" si="13"/>
        <v>0</v>
      </c>
      <c r="AV157" s="145">
        <f t="shared" si="13"/>
        <v>31916.040954545453</v>
      </c>
      <c r="AW157" s="145">
        <f t="shared" si="13"/>
        <v>31916.040954545453</v>
      </c>
      <c r="AX157" s="145">
        <f t="shared" si="12"/>
        <v>31916.040954545453</v>
      </c>
      <c r="AY157" s="145">
        <f t="shared" si="12"/>
        <v>31916.040954545453</v>
      </c>
      <c r="AZ157" s="145">
        <f t="shared" si="12"/>
        <v>31916.040954545453</v>
      </c>
      <c r="BA157" s="145">
        <f t="shared" si="12"/>
        <v>31916.040954545453</v>
      </c>
      <c r="BB157" s="145">
        <f t="shared" si="12"/>
        <v>31916.040954545453</v>
      </c>
      <c r="BC157" s="145">
        <f t="shared" si="12"/>
        <v>31916.040954545453</v>
      </c>
      <c r="BD157" s="145">
        <f t="shared" si="14"/>
        <v>31916.040954545453</v>
      </c>
      <c r="BE157" s="145">
        <f t="shared" si="14"/>
        <v>31916.040954545453</v>
      </c>
      <c r="BF157" s="145">
        <f t="shared" si="14"/>
        <v>31916.040954545453</v>
      </c>
      <c r="BG157" s="146">
        <f t="shared" si="16"/>
        <v>351076.45049999998</v>
      </c>
      <c r="BH157" s="145" t="b">
        <f t="shared" si="17"/>
        <v>1</v>
      </c>
    </row>
    <row r="158" spans="1:60" ht="65" x14ac:dyDescent="0.3">
      <c r="A158" s="138">
        <v>156</v>
      </c>
      <c r="B158" s="147" t="s">
        <v>91</v>
      </c>
      <c r="C158" s="147" t="s">
        <v>115</v>
      </c>
      <c r="D158" s="148" t="s">
        <v>649</v>
      </c>
      <c r="E158" s="148" t="s">
        <v>650</v>
      </c>
      <c r="F158" s="147" t="s">
        <v>93</v>
      </c>
      <c r="G158" s="147" t="s">
        <v>94</v>
      </c>
      <c r="H158" s="139" t="s">
        <v>651</v>
      </c>
      <c r="I158" s="139" t="s">
        <v>652</v>
      </c>
      <c r="J158" s="147" t="s">
        <v>116</v>
      </c>
      <c r="K158" s="147" t="s">
        <v>117</v>
      </c>
      <c r="L158" s="141" t="s">
        <v>139</v>
      </c>
      <c r="M158" s="142" t="s">
        <v>101</v>
      </c>
      <c r="N158" s="142" t="s">
        <v>120</v>
      </c>
      <c r="O158" s="149">
        <v>346226.21970000002</v>
      </c>
      <c r="P158" s="153" t="s">
        <v>103</v>
      </c>
      <c r="Q158" s="139" t="s">
        <v>118</v>
      </c>
      <c r="R158" s="139"/>
      <c r="S158" s="139"/>
      <c r="T158" s="139"/>
      <c r="U158" s="139"/>
      <c r="V158" s="124"/>
      <c r="W158" s="144" t="s">
        <v>104</v>
      </c>
      <c r="X158" s="144" t="s">
        <v>104</v>
      </c>
      <c r="Y158" s="144" t="s">
        <v>104</v>
      </c>
      <c r="Z158" s="144" t="s">
        <v>104</v>
      </c>
      <c r="AA158" s="144" t="s">
        <v>104</v>
      </c>
      <c r="AB158" s="144" t="s">
        <v>104</v>
      </c>
      <c r="AC158" s="144" t="s">
        <v>104</v>
      </c>
      <c r="AD158" s="144" t="s">
        <v>104</v>
      </c>
      <c r="AE158" s="144" t="s">
        <v>104</v>
      </c>
      <c r="AF158" s="144" t="s">
        <v>104</v>
      </c>
      <c r="AG158" s="144" t="s">
        <v>104</v>
      </c>
      <c r="AH158" s="139"/>
      <c r="AI158" s="139" t="s">
        <v>104</v>
      </c>
      <c r="AJ158" s="139" t="s">
        <v>104</v>
      </c>
      <c r="AK158" s="139" t="s">
        <v>104</v>
      </c>
      <c r="AL158" s="139" t="s">
        <v>104</v>
      </c>
      <c r="AM158" s="139" t="s">
        <v>104</v>
      </c>
      <c r="AN158" s="139" t="s">
        <v>104</v>
      </c>
      <c r="AO158" s="139" t="s">
        <v>104</v>
      </c>
      <c r="AP158" s="139" t="s">
        <v>104</v>
      </c>
      <c r="AQ158" s="139" t="s">
        <v>104</v>
      </c>
      <c r="AR158" s="139" t="s">
        <v>104</v>
      </c>
      <c r="AS158" s="139" t="s">
        <v>104</v>
      </c>
      <c r="AT158" s="144">
        <f t="shared" si="15"/>
        <v>11</v>
      </c>
      <c r="AU158" s="145">
        <f t="shared" si="13"/>
        <v>0</v>
      </c>
      <c r="AV158" s="145">
        <f t="shared" si="13"/>
        <v>31475.110881818182</v>
      </c>
      <c r="AW158" s="145">
        <f t="shared" si="13"/>
        <v>31475.110881818182</v>
      </c>
      <c r="AX158" s="145">
        <f t="shared" si="12"/>
        <v>31475.110881818182</v>
      </c>
      <c r="AY158" s="145">
        <f t="shared" si="12"/>
        <v>31475.110881818182</v>
      </c>
      <c r="AZ158" s="145">
        <f t="shared" si="12"/>
        <v>31475.110881818182</v>
      </c>
      <c r="BA158" s="145">
        <f t="shared" si="12"/>
        <v>31475.110881818182</v>
      </c>
      <c r="BB158" s="145">
        <f t="shared" si="12"/>
        <v>31475.110881818182</v>
      </c>
      <c r="BC158" s="145">
        <f t="shared" si="12"/>
        <v>31475.110881818182</v>
      </c>
      <c r="BD158" s="145">
        <f t="shared" si="14"/>
        <v>31475.110881818182</v>
      </c>
      <c r="BE158" s="145">
        <f t="shared" si="14"/>
        <v>31475.110881818182</v>
      </c>
      <c r="BF158" s="145">
        <f t="shared" si="14"/>
        <v>31475.110881818182</v>
      </c>
      <c r="BG158" s="146">
        <f t="shared" si="16"/>
        <v>346226.2196999999</v>
      </c>
      <c r="BH158" s="145" t="b">
        <f t="shared" si="17"/>
        <v>1</v>
      </c>
    </row>
    <row r="159" spans="1:60" ht="65" x14ac:dyDescent="0.3">
      <c r="A159" s="138">
        <v>157</v>
      </c>
      <c r="B159" s="147" t="s">
        <v>91</v>
      </c>
      <c r="C159" s="147" t="s">
        <v>115</v>
      </c>
      <c r="D159" s="148" t="s">
        <v>649</v>
      </c>
      <c r="E159" s="148" t="s">
        <v>650</v>
      </c>
      <c r="F159" s="147" t="s">
        <v>93</v>
      </c>
      <c r="G159" s="147" t="s">
        <v>94</v>
      </c>
      <c r="H159" s="139" t="s">
        <v>651</v>
      </c>
      <c r="I159" s="139" t="s">
        <v>652</v>
      </c>
      <c r="J159" s="147" t="s">
        <v>116</v>
      </c>
      <c r="K159" s="147" t="s">
        <v>117</v>
      </c>
      <c r="L159" s="141" t="s">
        <v>148</v>
      </c>
      <c r="M159" s="149" t="s">
        <v>101</v>
      </c>
      <c r="N159" s="149" t="s">
        <v>120</v>
      </c>
      <c r="O159" s="149">
        <v>326786.40120000002</v>
      </c>
      <c r="P159" s="153" t="s">
        <v>103</v>
      </c>
      <c r="Q159" s="139" t="s">
        <v>118</v>
      </c>
      <c r="R159" s="139"/>
      <c r="S159" s="139"/>
      <c r="T159" s="139"/>
      <c r="U159" s="139"/>
      <c r="V159" s="124"/>
      <c r="W159" s="144" t="s">
        <v>104</v>
      </c>
      <c r="X159" s="144" t="s">
        <v>104</v>
      </c>
      <c r="Y159" s="144" t="s">
        <v>104</v>
      </c>
      <c r="Z159" s="144" t="s">
        <v>104</v>
      </c>
      <c r="AA159" s="144" t="s">
        <v>104</v>
      </c>
      <c r="AB159" s="144" t="s">
        <v>104</v>
      </c>
      <c r="AC159" s="144" t="s">
        <v>104</v>
      </c>
      <c r="AD159" s="144" t="s">
        <v>104</v>
      </c>
      <c r="AE159" s="144" t="s">
        <v>104</v>
      </c>
      <c r="AF159" s="144" t="s">
        <v>104</v>
      </c>
      <c r="AG159" s="144" t="s">
        <v>104</v>
      </c>
      <c r="AH159" s="147"/>
      <c r="AI159" s="147" t="s">
        <v>104</v>
      </c>
      <c r="AJ159" s="147" t="s">
        <v>104</v>
      </c>
      <c r="AK159" s="147" t="s">
        <v>104</v>
      </c>
      <c r="AL159" s="147" t="s">
        <v>104</v>
      </c>
      <c r="AM159" s="147" t="s">
        <v>104</v>
      </c>
      <c r="AN159" s="147" t="s">
        <v>104</v>
      </c>
      <c r="AO159" s="147" t="s">
        <v>104</v>
      </c>
      <c r="AP159" s="147" t="s">
        <v>104</v>
      </c>
      <c r="AQ159" s="147" t="s">
        <v>104</v>
      </c>
      <c r="AR159" s="147" t="s">
        <v>104</v>
      </c>
      <c r="AS159" s="147" t="s">
        <v>104</v>
      </c>
      <c r="AT159" s="144">
        <f t="shared" si="15"/>
        <v>11</v>
      </c>
      <c r="AU159" s="145">
        <f t="shared" si="13"/>
        <v>0</v>
      </c>
      <c r="AV159" s="145">
        <f t="shared" si="13"/>
        <v>29707.854654545456</v>
      </c>
      <c r="AW159" s="145">
        <f t="shared" si="13"/>
        <v>29707.854654545456</v>
      </c>
      <c r="AX159" s="145">
        <f t="shared" si="12"/>
        <v>29707.854654545456</v>
      </c>
      <c r="AY159" s="145">
        <f t="shared" si="12"/>
        <v>29707.854654545456</v>
      </c>
      <c r="AZ159" s="145">
        <f t="shared" si="12"/>
        <v>29707.854654545456</v>
      </c>
      <c r="BA159" s="145">
        <f t="shared" si="12"/>
        <v>29707.854654545456</v>
      </c>
      <c r="BB159" s="145">
        <f t="shared" si="12"/>
        <v>29707.854654545456</v>
      </c>
      <c r="BC159" s="145">
        <f t="shared" si="12"/>
        <v>29707.854654545456</v>
      </c>
      <c r="BD159" s="145">
        <f t="shared" si="14"/>
        <v>29707.854654545456</v>
      </c>
      <c r="BE159" s="145">
        <f t="shared" si="14"/>
        <v>29707.854654545456</v>
      </c>
      <c r="BF159" s="145">
        <f t="shared" si="14"/>
        <v>29707.854654545456</v>
      </c>
      <c r="BG159" s="146">
        <f t="shared" si="16"/>
        <v>326786.40119999996</v>
      </c>
      <c r="BH159" s="145" t="b">
        <f t="shared" si="17"/>
        <v>1</v>
      </c>
    </row>
    <row r="160" spans="1:60" ht="65" x14ac:dyDescent="0.3">
      <c r="A160" s="138">
        <v>158</v>
      </c>
      <c r="B160" s="147" t="s">
        <v>91</v>
      </c>
      <c r="C160" s="147" t="s">
        <v>115</v>
      </c>
      <c r="D160" s="148" t="s">
        <v>649</v>
      </c>
      <c r="E160" s="148" t="s">
        <v>650</v>
      </c>
      <c r="F160" s="147" t="s">
        <v>93</v>
      </c>
      <c r="G160" s="147" t="s">
        <v>94</v>
      </c>
      <c r="H160" s="139" t="s">
        <v>651</v>
      </c>
      <c r="I160" s="139" t="s">
        <v>652</v>
      </c>
      <c r="J160" s="147" t="s">
        <v>116</v>
      </c>
      <c r="K160" s="147" t="s">
        <v>117</v>
      </c>
      <c r="L160" s="141" t="s">
        <v>162</v>
      </c>
      <c r="M160" s="142" t="s">
        <v>101</v>
      </c>
      <c r="N160" s="142" t="s">
        <v>120</v>
      </c>
      <c r="O160" s="149">
        <v>324114.85920000001</v>
      </c>
      <c r="P160" s="153" t="s">
        <v>103</v>
      </c>
      <c r="Q160" s="139" t="s">
        <v>118</v>
      </c>
      <c r="R160" s="139"/>
      <c r="S160" s="139"/>
      <c r="T160" s="139"/>
      <c r="U160" s="139"/>
      <c r="V160" s="124"/>
      <c r="W160" s="144" t="s">
        <v>104</v>
      </c>
      <c r="X160" s="144" t="s">
        <v>104</v>
      </c>
      <c r="Y160" s="144" t="s">
        <v>104</v>
      </c>
      <c r="Z160" s="144" t="s">
        <v>104</v>
      </c>
      <c r="AA160" s="144" t="s">
        <v>104</v>
      </c>
      <c r="AB160" s="144" t="s">
        <v>104</v>
      </c>
      <c r="AC160" s="144" t="s">
        <v>104</v>
      </c>
      <c r="AD160" s="144" t="s">
        <v>104</v>
      </c>
      <c r="AE160" s="144" t="s">
        <v>104</v>
      </c>
      <c r="AF160" s="144" t="s">
        <v>104</v>
      </c>
      <c r="AG160" s="144" t="s">
        <v>104</v>
      </c>
      <c r="AH160" s="139"/>
      <c r="AI160" s="139" t="s">
        <v>104</v>
      </c>
      <c r="AJ160" s="139" t="s">
        <v>104</v>
      </c>
      <c r="AK160" s="139" t="s">
        <v>104</v>
      </c>
      <c r="AL160" s="139" t="s">
        <v>104</v>
      </c>
      <c r="AM160" s="139" t="s">
        <v>104</v>
      </c>
      <c r="AN160" s="139" t="s">
        <v>104</v>
      </c>
      <c r="AO160" s="139" t="s">
        <v>104</v>
      </c>
      <c r="AP160" s="139" t="s">
        <v>104</v>
      </c>
      <c r="AQ160" s="139" t="s">
        <v>104</v>
      </c>
      <c r="AR160" s="139" t="s">
        <v>104</v>
      </c>
      <c r="AS160" s="139" t="s">
        <v>104</v>
      </c>
      <c r="AT160" s="144">
        <f t="shared" si="15"/>
        <v>11</v>
      </c>
      <c r="AU160" s="145">
        <f t="shared" si="13"/>
        <v>0</v>
      </c>
      <c r="AV160" s="145">
        <f t="shared" si="13"/>
        <v>29464.9872</v>
      </c>
      <c r="AW160" s="145">
        <f t="shared" si="13"/>
        <v>29464.9872</v>
      </c>
      <c r="AX160" s="145">
        <f t="shared" si="12"/>
        <v>29464.9872</v>
      </c>
      <c r="AY160" s="145">
        <f t="shared" si="12"/>
        <v>29464.9872</v>
      </c>
      <c r="AZ160" s="145">
        <f t="shared" si="12"/>
        <v>29464.9872</v>
      </c>
      <c r="BA160" s="145">
        <f t="shared" si="12"/>
        <v>29464.9872</v>
      </c>
      <c r="BB160" s="145">
        <f t="shared" si="12"/>
        <v>29464.9872</v>
      </c>
      <c r="BC160" s="145">
        <f t="shared" si="12"/>
        <v>29464.9872</v>
      </c>
      <c r="BD160" s="145">
        <f t="shared" si="14"/>
        <v>29464.9872</v>
      </c>
      <c r="BE160" s="145">
        <f t="shared" si="14"/>
        <v>29464.9872</v>
      </c>
      <c r="BF160" s="145">
        <f t="shared" si="14"/>
        <v>29464.9872</v>
      </c>
      <c r="BG160" s="146">
        <f t="shared" si="16"/>
        <v>324114.85919999995</v>
      </c>
      <c r="BH160" s="145" t="b">
        <f t="shared" si="17"/>
        <v>1</v>
      </c>
    </row>
    <row r="161" spans="1:60" ht="65" x14ac:dyDescent="0.3">
      <c r="A161" s="138">
        <v>159</v>
      </c>
      <c r="B161" s="147" t="s">
        <v>91</v>
      </c>
      <c r="C161" s="147" t="s">
        <v>115</v>
      </c>
      <c r="D161" s="148" t="s">
        <v>649</v>
      </c>
      <c r="E161" s="148" t="s">
        <v>650</v>
      </c>
      <c r="F161" s="147" t="s">
        <v>93</v>
      </c>
      <c r="G161" s="147" t="s">
        <v>94</v>
      </c>
      <c r="H161" s="139" t="s">
        <v>651</v>
      </c>
      <c r="I161" s="139" t="s">
        <v>652</v>
      </c>
      <c r="J161" s="147" t="s">
        <v>116</v>
      </c>
      <c r="K161" s="147" t="s">
        <v>117</v>
      </c>
      <c r="L161" s="141" t="s">
        <v>154</v>
      </c>
      <c r="M161" s="142" t="s">
        <v>101</v>
      </c>
      <c r="N161" s="151" t="s">
        <v>120</v>
      </c>
      <c r="O161" s="149">
        <v>321626.76749999996</v>
      </c>
      <c r="P161" s="153" t="s">
        <v>103</v>
      </c>
      <c r="Q161" s="139" t="s">
        <v>118</v>
      </c>
      <c r="R161" s="139"/>
      <c r="S161" s="139"/>
      <c r="T161" s="139"/>
      <c r="U161" s="139"/>
      <c r="V161" s="124"/>
      <c r="W161" s="144" t="s">
        <v>104</v>
      </c>
      <c r="X161" s="144" t="s">
        <v>104</v>
      </c>
      <c r="Y161" s="144" t="s">
        <v>104</v>
      </c>
      <c r="Z161" s="144" t="s">
        <v>104</v>
      </c>
      <c r="AA161" s="144" t="s">
        <v>104</v>
      </c>
      <c r="AB161" s="144" t="s">
        <v>104</v>
      </c>
      <c r="AC161" s="144" t="s">
        <v>104</v>
      </c>
      <c r="AD161" s="144" t="s">
        <v>104</v>
      </c>
      <c r="AE161" s="144" t="s">
        <v>104</v>
      </c>
      <c r="AF161" s="144" t="s">
        <v>104</v>
      </c>
      <c r="AG161" s="144" t="s">
        <v>104</v>
      </c>
      <c r="AH161" s="139"/>
      <c r="AI161" s="139" t="s">
        <v>104</v>
      </c>
      <c r="AJ161" s="139" t="s">
        <v>104</v>
      </c>
      <c r="AK161" s="139" t="s">
        <v>104</v>
      </c>
      <c r="AL161" s="139" t="s">
        <v>104</v>
      </c>
      <c r="AM161" s="139" t="s">
        <v>104</v>
      </c>
      <c r="AN161" s="139" t="s">
        <v>104</v>
      </c>
      <c r="AO161" s="139" t="s">
        <v>104</v>
      </c>
      <c r="AP161" s="139" t="s">
        <v>104</v>
      </c>
      <c r="AQ161" s="139" t="s">
        <v>104</v>
      </c>
      <c r="AR161" s="139" t="s">
        <v>104</v>
      </c>
      <c r="AS161" s="139" t="s">
        <v>104</v>
      </c>
      <c r="AT161" s="144">
        <f t="shared" si="15"/>
        <v>11</v>
      </c>
      <c r="AU161" s="145">
        <f t="shared" si="13"/>
        <v>0</v>
      </c>
      <c r="AV161" s="145">
        <f t="shared" si="13"/>
        <v>29238.797045454543</v>
      </c>
      <c r="AW161" s="145">
        <f t="shared" si="13"/>
        <v>29238.797045454543</v>
      </c>
      <c r="AX161" s="145">
        <f t="shared" si="12"/>
        <v>29238.797045454543</v>
      </c>
      <c r="AY161" s="145">
        <f t="shared" si="12"/>
        <v>29238.797045454543</v>
      </c>
      <c r="AZ161" s="145">
        <f t="shared" si="12"/>
        <v>29238.797045454543</v>
      </c>
      <c r="BA161" s="145">
        <f t="shared" si="12"/>
        <v>29238.797045454543</v>
      </c>
      <c r="BB161" s="145">
        <f t="shared" si="12"/>
        <v>29238.797045454543</v>
      </c>
      <c r="BC161" s="145">
        <f t="shared" si="12"/>
        <v>29238.797045454543</v>
      </c>
      <c r="BD161" s="145">
        <f t="shared" si="14"/>
        <v>29238.797045454543</v>
      </c>
      <c r="BE161" s="145">
        <f t="shared" si="14"/>
        <v>29238.797045454543</v>
      </c>
      <c r="BF161" s="145">
        <f t="shared" si="14"/>
        <v>29238.797045454543</v>
      </c>
      <c r="BG161" s="146">
        <f t="shared" si="16"/>
        <v>321626.76750000007</v>
      </c>
      <c r="BH161" s="145" t="b">
        <f t="shared" si="17"/>
        <v>1</v>
      </c>
    </row>
    <row r="162" spans="1:60" ht="65" x14ac:dyDescent="0.3">
      <c r="A162" s="138">
        <v>160</v>
      </c>
      <c r="B162" s="147" t="s">
        <v>91</v>
      </c>
      <c r="C162" s="147" t="s">
        <v>92</v>
      </c>
      <c r="D162" s="148" t="s">
        <v>649</v>
      </c>
      <c r="E162" s="148" t="s">
        <v>650</v>
      </c>
      <c r="F162" s="147" t="s">
        <v>93</v>
      </c>
      <c r="G162" s="147" t="s">
        <v>94</v>
      </c>
      <c r="H162" s="139" t="s">
        <v>651</v>
      </c>
      <c r="I162" s="139" t="s">
        <v>652</v>
      </c>
      <c r="J162" s="147" t="s">
        <v>95</v>
      </c>
      <c r="K162" s="147" t="s">
        <v>96</v>
      </c>
      <c r="L162" s="141" t="s">
        <v>106</v>
      </c>
      <c r="M162" s="149" t="s">
        <v>101</v>
      </c>
      <c r="N162" s="149" t="s">
        <v>107</v>
      </c>
      <c r="O162" s="149">
        <v>319998.1071428571</v>
      </c>
      <c r="P162" s="153" t="s">
        <v>188</v>
      </c>
      <c r="Q162" s="139" t="s">
        <v>97</v>
      </c>
      <c r="R162" s="139">
        <v>541210014</v>
      </c>
      <c r="S162" s="139" t="s">
        <v>98</v>
      </c>
      <c r="T162" s="139" t="s">
        <v>105</v>
      </c>
      <c r="U162" s="139" t="s">
        <v>36</v>
      </c>
      <c r="V162" s="144" t="s">
        <v>104</v>
      </c>
      <c r="W162" s="124"/>
      <c r="X162" s="124"/>
      <c r="Y162" s="124"/>
      <c r="Z162" s="124"/>
      <c r="AA162" s="124"/>
      <c r="AB162" s="124"/>
      <c r="AC162" s="124"/>
      <c r="AD162" s="124"/>
      <c r="AE162" s="124"/>
      <c r="AF162" s="124"/>
      <c r="AG162" s="124"/>
      <c r="AH162" s="147"/>
      <c r="AI162" s="147"/>
      <c r="AJ162" s="147"/>
      <c r="AK162" s="147"/>
      <c r="AL162" s="147"/>
      <c r="AM162" s="147"/>
      <c r="AN162" s="147" t="s">
        <v>104</v>
      </c>
      <c r="AO162" s="147" t="s">
        <v>104</v>
      </c>
      <c r="AP162" s="147" t="s">
        <v>104</v>
      </c>
      <c r="AQ162" s="147" t="s">
        <v>104</v>
      </c>
      <c r="AR162" s="147"/>
      <c r="AS162" s="147"/>
      <c r="AT162" s="144">
        <f t="shared" si="15"/>
        <v>4</v>
      </c>
      <c r="AU162" s="145">
        <f t="shared" si="13"/>
        <v>0</v>
      </c>
      <c r="AV162" s="145">
        <f t="shared" si="13"/>
        <v>0</v>
      </c>
      <c r="AW162" s="145">
        <f t="shared" si="13"/>
        <v>0</v>
      </c>
      <c r="AX162" s="145">
        <f t="shared" si="12"/>
        <v>0</v>
      </c>
      <c r="AY162" s="145">
        <f t="shared" si="12"/>
        <v>0</v>
      </c>
      <c r="AZ162" s="145">
        <f t="shared" si="12"/>
        <v>0</v>
      </c>
      <c r="BA162" s="145">
        <f t="shared" si="12"/>
        <v>79999.526785714275</v>
      </c>
      <c r="BB162" s="145">
        <f t="shared" si="12"/>
        <v>79999.526785714275</v>
      </c>
      <c r="BC162" s="145">
        <f t="shared" si="12"/>
        <v>79999.526785714275</v>
      </c>
      <c r="BD162" s="145">
        <f t="shared" si="14"/>
        <v>79999.526785714275</v>
      </c>
      <c r="BE162" s="145">
        <f t="shared" si="14"/>
        <v>0</v>
      </c>
      <c r="BF162" s="145">
        <f t="shared" si="14"/>
        <v>0</v>
      </c>
      <c r="BG162" s="146">
        <f t="shared" si="16"/>
        <v>319998.1071428571</v>
      </c>
      <c r="BH162" s="145" t="b">
        <f t="shared" si="17"/>
        <v>1</v>
      </c>
    </row>
    <row r="163" spans="1:60" ht="65" x14ac:dyDescent="0.3">
      <c r="A163" s="138">
        <v>161</v>
      </c>
      <c r="B163" s="147" t="s">
        <v>91</v>
      </c>
      <c r="C163" s="147" t="s">
        <v>115</v>
      </c>
      <c r="D163" s="148" t="s">
        <v>649</v>
      </c>
      <c r="E163" s="148" t="s">
        <v>650</v>
      </c>
      <c r="F163" s="147" t="s">
        <v>93</v>
      </c>
      <c r="G163" s="147" t="s">
        <v>94</v>
      </c>
      <c r="H163" s="139" t="s">
        <v>651</v>
      </c>
      <c r="I163" s="139" t="s">
        <v>652</v>
      </c>
      <c r="J163" s="147" t="s">
        <v>116</v>
      </c>
      <c r="K163" s="147" t="s">
        <v>117</v>
      </c>
      <c r="L163" s="141" t="s">
        <v>132</v>
      </c>
      <c r="M163" s="142" t="s">
        <v>101</v>
      </c>
      <c r="N163" s="142" t="s">
        <v>120</v>
      </c>
      <c r="O163" s="149">
        <v>317377.04600000003</v>
      </c>
      <c r="P163" s="153" t="s">
        <v>103</v>
      </c>
      <c r="Q163" s="139" t="s">
        <v>118</v>
      </c>
      <c r="R163" s="139"/>
      <c r="S163" s="139"/>
      <c r="T163" s="139"/>
      <c r="U163" s="139"/>
      <c r="V163" s="124"/>
      <c r="W163" s="144" t="s">
        <v>104</v>
      </c>
      <c r="X163" s="144" t="s">
        <v>104</v>
      </c>
      <c r="Y163" s="144" t="s">
        <v>104</v>
      </c>
      <c r="Z163" s="144" t="s">
        <v>104</v>
      </c>
      <c r="AA163" s="144" t="s">
        <v>104</v>
      </c>
      <c r="AB163" s="144" t="s">
        <v>104</v>
      </c>
      <c r="AC163" s="144" t="s">
        <v>104</v>
      </c>
      <c r="AD163" s="144" t="s">
        <v>104</v>
      </c>
      <c r="AE163" s="144" t="s">
        <v>104</v>
      </c>
      <c r="AF163" s="144" t="s">
        <v>104</v>
      </c>
      <c r="AG163" s="144" t="s">
        <v>104</v>
      </c>
      <c r="AH163" s="139"/>
      <c r="AI163" s="139" t="s">
        <v>104</v>
      </c>
      <c r="AJ163" s="139" t="s">
        <v>104</v>
      </c>
      <c r="AK163" s="139" t="s">
        <v>104</v>
      </c>
      <c r="AL163" s="139" t="s">
        <v>104</v>
      </c>
      <c r="AM163" s="139" t="s">
        <v>104</v>
      </c>
      <c r="AN163" s="139" t="s">
        <v>104</v>
      </c>
      <c r="AO163" s="139" t="s">
        <v>104</v>
      </c>
      <c r="AP163" s="139" t="s">
        <v>104</v>
      </c>
      <c r="AQ163" s="139" t="s">
        <v>104</v>
      </c>
      <c r="AR163" s="139" t="s">
        <v>104</v>
      </c>
      <c r="AS163" s="139" t="s">
        <v>104</v>
      </c>
      <c r="AT163" s="144">
        <f t="shared" si="15"/>
        <v>11</v>
      </c>
      <c r="AU163" s="145">
        <f t="shared" si="13"/>
        <v>0</v>
      </c>
      <c r="AV163" s="145">
        <f t="shared" si="13"/>
        <v>28852.458727272729</v>
      </c>
      <c r="AW163" s="145">
        <f t="shared" si="13"/>
        <v>28852.458727272729</v>
      </c>
      <c r="AX163" s="145">
        <f t="shared" si="12"/>
        <v>28852.458727272729</v>
      </c>
      <c r="AY163" s="145">
        <f t="shared" si="12"/>
        <v>28852.458727272729</v>
      </c>
      <c r="AZ163" s="145">
        <f t="shared" si="12"/>
        <v>28852.458727272729</v>
      </c>
      <c r="BA163" s="145">
        <f t="shared" si="12"/>
        <v>28852.458727272729</v>
      </c>
      <c r="BB163" s="145">
        <f t="shared" si="12"/>
        <v>28852.458727272729</v>
      </c>
      <c r="BC163" s="145">
        <f t="shared" si="12"/>
        <v>28852.458727272729</v>
      </c>
      <c r="BD163" s="145">
        <f t="shared" si="14"/>
        <v>28852.458727272729</v>
      </c>
      <c r="BE163" s="145">
        <f t="shared" si="14"/>
        <v>28852.458727272729</v>
      </c>
      <c r="BF163" s="145">
        <f t="shared" si="14"/>
        <v>28852.458727272729</v>
      </c>
      <c r="BG163" s="146">
        <f t="shared" si="16"/>
        <v>317377.04600000003</v>
      </c>
      <c r="BH163" s="145" t="b">
        <f t="shared" si="17"/>
        <v>1</v>
      </c>
    </row>
    <row r="164" spans="1:60" ht="65" x14ac:dyDescent="0.3">
      <c r="A164" s="138">
        <v>162</v>
      </c>
      <c r="B164" s="147" t="s">
        <v>91</v>
      </c>
      <c r="C164" s="147" t="s">
        <v>115</v>
      </c>
      <c r="D164" s="148" t="s">
        <v>649</v>
      </c>
      <c r="E164" s="148" t="s">
        <v>650</v>
      </c>
      <c r="F164" s="147" t="s">
        <v>93</v>
      </c>
      <c r="G164" s="147" t="s">
        <v>94</v>
      </c>
      <c r="H164" s="139" t="s">
        <v>651</v>
      </c>
      <c r="I164" s="139" t="s">
        <v>652</v>
      </c>
      <c r="J164" s="147" t="s">
        <v>116</v>
      </c>
      <c r="K164" s="147" t="s">
        <v>117</v>
      </c>
      <c r="L164" s="141" t="s">
        <v>163</v>
      </c>
      <c r="M164" s="142" t="s">
        <v>101</v>
      </c>
      <c r="N164" s="142" t="s">
        <v>120</v>
      </c>
      <c r="O164" s="149">
        <v>316307.09519999998</v>
      </c>
      <c r="P164" s="153" t="s">
        <v>103</v>
      </c>
      <c r="Q164" s="139" t="s">
        <v>118</v>
      </c>
      <c r="R164" s="139"/>
      <c r="S164" s="139"/>
      <c r="T164" s="139"/>
      <c r="U164" s="139"/>
      <c r="V164" s="124"/>
      <c r="W164" s="144" t="s">
        <v>104</v>
      </c>
      <c r="X164" s="144" t="s">
        <v>104</v>
      </c>
      <c r="Y164" s="144" t="s">
        <v>104</v>
      </c>
      <c r="Z164" s="144" t="s">
        <v>104</v>
      </c>
      <c r="AA164" s="144" t="s">
        <v>104</v>
      </c>
      <c r="AB164" s="144" t="s">
        <v>104</v>
      </c>
      <c r="AC164" s="144" t="s">
        <v>104</v>
      </c>
      <c r="AD164" s="144" t="s">
        <v>104</v>
      </c>
      <c r="AE164" s="144" t="s">
        <v>104</v>
      </c>
      <c r="AF164" s="144" t="s">
        <v>104</v>
      </c>
      <c r="AG164" s="144" t="s">
        <v>104</v>
      </c>
      <c r="AH164" s="139"/>
      <c r="AI164" s="139" t="s">
        <v>104</v>
      </c>
      <c r="AJ164" s="139" t="s">
        <v>104</v>
      </c>
      <c r="AK164" s="139" t="s">
        <v>104</v>
      </c>
      <c r="AL164" s="139" t="s">
        <v>104</v>
      </c>
      <c r="AM164" s="139" t="s">
        <v>104</v>
      </c>
      <c r="AN164" s="139" t="s">
        <v>104</v>
      </c>
      <c r="AO164" s="139" t="s">
        <v>104</v>
      </c>
      <c r="AP164" s="139" t="s">
        <v>104</v>
      </c>
      <c r="AQ164" s="139" t="s">
        <v>104</v>
      </c>
      <c r="AR164" s="139" t="s">
        <v>104</v>
      </c>
      <c r="AS164" s="139" t="s">
        <v>104</v>
      </c>
      <c r="AT164" s="144">
        <f t="shared" si="15"/>
        <v>11</v>
      </c>
      <c r="AU164" s="145">
        <f t="shared" si="13"/>
        <v>0</v>
      </c>
      <c r="AV164" s="145">
        <f t="shared" si="13"/>
        <v>28755.19047272727</v>
      </c>
      <c r="AW164" s="145">
        <f t="shared" si="13"/>
        <v>28755.19047272727</v>
      </c>
      <c r="AX164" s="145">
        <f t="shared" si="12"/>
        <v>28755.19047272727</v>
      </c>
      <c r="AY164" s="145">
        <f t="shared" si="12"/>
        <v>28755.19047272727</v>
      </c>
      <c r="AZ164" s="145">
        <f t="shared" si="12"/>
        <v>28755.19047272727</v>
      </c>
      <c r="BA164" s="145">
        <f t="shared" si="12"/>
        <v>28755.19047272727</v>
      </c>
      <c r="BB164" s="145">
        <f t="shared" si="12"/>
        <v>28755.19047272727</v>
      </c>
      <c r="BC164" s="145">
        <f t="shared" si="12"/>
        <v>28755.19047272727</v>
      </c>
      <c r="BD164" s="145">
        <f t="shared" si="14"/>
        <v>28755.19047272727</v>
      </c>
      <c r="BE164" s="145">
        <f t="shared" si="14"/>
        <v>28755.19047272727</v>
      </c>
      <c r="BF164" s="145">
        <f t="shared" si="14"/>
        <v>28755.19047272727</v>
      </c>
      <c r="BG164" s="146">
        <f t="shared" si="16"/>
        <v>316307.09519999998</v>
      </c>
      <c r="BH164" s="145" t="b">
        <f t="shared" si="17"/>
        <v>1</v>
      </c>
    </row>
    <row r="165" spans="1:60" ht="65" x14ac:dyDescent="0.3">
      <c r="A165" s="138">
        <v>163</v>
      </c>
      <c r="B165" s="147" t="s">
        <v>91</v>
      </c>
      <c r="C165" s="147" t="s">
        <v>115</v>
      </c>
      <c r="D165" s="148" t="s">
        <v>649</v>
      </c>
      <c r="E165" s="148" t="s">
        <v>650</v>
      </c>
      <c r="F165" s="147" t="s">
        <v>93</v>
      </c>
      <c r="G165" s="147" t="s">
        <v>94</v>
      </c>
      <c r="H165" s="139" t="s">
        <v>651</v>
      </c>
      <c r="I165" s="139" t="s">
        <v>652</v>
      </c>
      <c r="J165" s="147" t="s">
        <v>116</v>
      </c>
      <c r="K165" s="147" t="s">
        <v>117</v>
      </c>
      <c r="L165" s="141" t="s">
        <v>119</v>
      </c>
      <c r="M165" s="142" t="s">
        <v>101</v>
      </c>
      <c r="N165" s="142" t="s">
        <v>120</v>
      </c>
      <c r="O165" s="149">
        <v>311068.82127999997</v>
      </c>
      <c r="P165" s="153" t="s">
        <v>103</v>
      </c>
      <c r="Q165" s="139" t="s">
        <v>118</v>
      </c>
      <c r="R165" s="139"/>
      <c r="S165" s="139"/>
      <c r="T165" s="139"/>
      <c r="U165" s="139"/>
      <c r="V165" s="124"/>
      <c r="W165" s="144" t="s">
        <v>104</v>
      </c>
      <c r="X165" s="144" t="s">
        <v>104</v>
      </c>
      <c r="Y165" s="144" t="s">
        <v>104</v>
      </c>
      <c r="Z165" s="144" t="s">
        <v>104</v>
      </c>
      <c r="AA165" s="144" t="s">
        <v>104</v>
      </c>
      <c r="AB165" s="144" t="s">
        <v>104</v>
      </c>
      <c r="AC165" s="144" t="s">
        <v>104</v>
      </c>
      <c r="AD165" s="144" t="s">
        <v>104</v>
      </c>
      <c r="AE165" s="144" t="s">
        <v>104</v>
      </c>
      <c r="AF165" s="144" t="s">
        <v>104</v>
      </c>
      <c r="AG165" s="144" t="s">
        <v>104</v>
      </c>
      <c r="AH165" s="139"/>
      <c r="AI165" s="139" t="s">
        <v>104</v>
      </c>
      <c r="AJ165" s="139" t="s">
        <v>104</v>
      </c>
      <c r="AK165" s="139" t="s">
        <v>104</v>
      </c>
      <c r="AL165" s="139" t="s">
        <v>104</v>
      </c>
      <c r="AM165" s="139" t="s">
        <v>104</v>
      </c>
      <c r="AN165" s="139" t="s">
        <v>104</v>
      </c>
      <c r="AO165" s="139" t="s">
        <v>104</v>
      </c>
      <c r="AP165" s="139" t="s">
        <v>104</v>
      </c>
      <c r="AQ165" s="139" t="s">
        <v>104</v>
      </c>
      <c r="AR165" s="139" t="s">
        <v>104</v>
      </c>
      <c r="AS165" s="139" t="s">
        <v>104</v>
      </c>
      <c r="AT165" s="144">
        <f t="shared" si="15"/>
        <v>11</v>
      </c>
      <c r="AU165" s="145">
        <f t="shared" si="13"/>
        <v>0</v>
      </c>
      <c r="AV165" s="145">
        <f t="shared" si="13"/>
        <v>28278.983752727272</v>
      </c>
      <c r="AW165" s="145">
        <f t="shared" si="13"/>
        <v>28278.983752727272</v>
      </c>
      <c r="AX165" s="145">
        <f t="shared" si="12"/>
        <v>28278.983752727272</v>
      </c>
      <c r="AY165" s="145">
        <f t="shared" si="12"/>
        <v>28278.983752727272</v>
      </c>
      <c r="AZ165" s="145">
        <f t="shared" si="12"/>
        <v>28278.983752727272</v>
      </c>
      <c r="BA165" s="145">
        <f t="shared" si="12"/>
        <v>28278.983752727272</v>
      </c>
      <c r="BB165" s="145">
        <f t="shared" si="12"/>
        <v>28278.983752727272</v>
      </c>
      <c r="BC165" s="145">
        <f t="shared" si="12"/>
        <v>28278.983752727272</v>
      </c>
      <c r="BD165" s="145">
        <f t="shared" si="14"/>
        <v>28278.983752727272</v>
      </c>
      <c r="BE165" s="145">
        <f t="shared" si="14"/>
        <v>28278.983752727272</v>
      </c>
      <c r="BF165" s="145">
        <f t="shared" si="14"/>
        <v>28278.983752727272</v>
      </c>
      <c r="BG165" s="146">
        <f t="shared" si="16"/>
        <v>311068.82127999997</v>
      </c>
      <c r="BH165" s="145" t="b">
        <f t="shared" si="17"/>
        <v>1</v>
      </c>
    </row>
    <row r="166" spans="1:60" ht="65" x14ac:dyDescent="0.3">
      <c r="A166" s="138">
        <v>164</v>
      </c>
      <c r="B166" s="147" t="s">
        <v>91</v>
      </c>
      <c r="C166" s="147" t="s">
        <v>115</v>
      </c>
      <c r="D166" s="148" t="s">
        <v>649</v>
      </c>
      <c r="E166" s="148" t="s">
        <v>650</v>
      </c>
      <c r="F166" s="147" t="s">
        <v>93</v>
      </c>
      <c r="G166" s="147" t="s">
        <v>94</v>
      </c>
      <c r="H166" s="139" t="s">
        <v>651</v>
      </c>
      <c r="I166" s="139" t="s">
        <v>652</v>
      </c>
      <c r="J166" s="147" t="s">
        <v>116</v>
      </c>
      <c r="K166" s="147" t="s">
        <v>117</v>
      </c>
      <c r="L166" s="141" t="s">
        <v>155</v>
      </c>
      <c r="M166" s="142" t="s">
        <v>101</v>
      </c>
      <c r="N166" s="142" t="s">
        <v>120</v>
      </c>
      <c r="O166" s="149">
        <v>309365.47899999999</v>
      </c>
      <c r="P166" s="153" t="s">
        <v>103</v>
      </c>
      <c r="Q166" s="139" t="s">
        <v>118</v>
      </c>
      <c r="R166" s="139"/>
      <c r="S166" s="139"/>
      <c r="T166" s="139"/>
      <c r="U166" s="139"/>
      <c r="V166" s="124"/>
      <c r="W166" s="144" t="s">
        <v>104</v>
      </c>
      <c r="X166" s="144" t="s">
        <v>104</v>
      </c>
      <c r="Y166" s="144" t="s">
        <v>104</v>
      </c>
      <c r="Z166" s="144" t="s">
        <v>104</v>
      </c>
      <c r="AA166" s="144" t="s">
        <v>104</v>
      </c>
      <c r="AB166" s="144" t="s">
        <v>104</v>
      </c>
      <c r="AC166" s="144" t="s">
        <v>104</v>
      </c>
      <c r="AD166" s="144" t="s">
        <v>104</v>
      </c>
      <c r="AE166" s="144" t="s">
        <v>104</v>
      </c>
      <c r="AF166" s="144" t="s">
        <v>104</v>
      </c>
      <c r="AG166" s="144" t="s">
        <v>104</v>
      </c>
      <c r="AH166" s="139"/>
      <c r="AI166" s="139" t="s">
        <v>104</v>
      </c>
      <c r="AJ166" s="139" t="s">
        <v>104</v>
      </c>
      <c r="AK166" s="139" t="s">
        <v>104</v>
      </c>
      <c r="AL166" s="139" t="s">
        <v>104</v>
      </c>
      <c r="AM166" s="139" t="s">
        <v>104</v>
      </c>
      <c r="AN166" s="139" t="s">
        <v>104</v>
      </c>
      <c r="AO166" s="139" t="s">
        <v>104</v>
      </c>
      <c r="AP166" s="139" t="s">
        <v>104</v>
      </c>
      <c r="AQ166" s="139" t="s">
        <v>104</v>
      </c>
      <c r="AR166" s="139" t="s">
        <v>104</v>
      </c>
      <c r="AS166" s="139" t="s">
        <v>104</v>
      </c>
      <c r="AT166" s="144">
        <f t="shared" si="15"/>
        <v>11</v>
      </c>
      <c r="AU166" s="145">
        <f t="shared" si="13"/>
        <v>0</v>
      </c>
      <c r="AV166" s="145">
        <f t="shared" si="13"/>
        <v>28124.134454545452</v>
      </c>
      <c r="AW166" s="145">
        <f t="shared" si="13"/>
        <v>28124.134454545452</v>
      </c>
      <c r="AX166" s="145">
        <f t="shared" si="12"/>
        <v>28124.134454545452</v>
      </c>
      <c r="AY166" s="145">
        <f t="shared" si="12"/>
        <v>28124.134454545452</v>
      </c>
      <c r="AZ166" s="145">
        <f t="shared" si="12"/>
        <v>28124.134454545452</v>
      </c>
      <c r="BA166" s="145">
        <f t="shared" ref="BA166:BF230" si="18">IF(AN166="X",$O166/$AT166,0)</f>
        <v>28124.134454545452</v>
      </c>
      <c r="BB166" s="145">
        <f t="shared" si="18"/>
        <v>28124.134454545452</v>
      </c>
      <c r="BC166" s="145">
        <f t="shared" si="18"/>
        <v>28124.134454545452</v>
      </c>
      <c r="BD166" s="145">
        <f t="shared" si="14"/>
        <v>28124.134454545452</v>
      </c>
      <c r="BE166" s="145">
        <f t="shared" si="14"/>
        <v>28124.134454545452</v>
      </c>
      <c r="BF166" s="145">
        <f t="shared" si="14"/>
        <v>28124.134454545452</v>
      </c>
      <c r="BG166" s="146">
        <f t="shared" si="16"/>
        <v>309365.47899999999</v>
      </c>
      <c r="BH166" s="145" t="b">
        <f t="shared" si="17"/>
        <v>1</v>
      </c>
    </row>
    <row r="167" spans="1:60" ht="65" x14ac:dyDescent="0.3">
      <c r="A167" s="138">
        <v>165</v>
      </c>
      <c r="B167" s="147" t="s">
        <v>91</v>
      </c>
      <c r="C167" s="147" t="s">
        <v>115</v>
      </c>
      <c r="D167" s="148" t="s">
        <v>649</v>
      </c>
      <c r="E167" s="148" t="s">
        <v>650</v>
      </c>
      <c r="F167" s="147" t="s">
        <v>93</v>
      </c>
      <c r="G167" s="147" t="s">
        <v>94</v>
      </c>
      <c r="H167" s="139" t="s">
        <v>651</v>
      </c>
      <c r="I167" s="139" t="s">
        <v>652</v>
      </c>
      <c r="J167" s="147" t="s">
        <v>116</v>
      </c>
      <c r="K167" s="147" t="s">
        <v>117</v>
      </c>
      <c r="L167" s="141" t="s">
        <v>123</v>
      </c>
      <c r="M167" s="149" t="s">
        <v>101</v>
      </c>
      <c r="N167" s="149" t="s">
        <v>120</v>
      </c>
      <c r="O167" s="149">
        <v>308906.05859999999</v>
      </c>
      <c r="P167" s="153" t="s">
        <v>103</v>
      </c>
      <c r="Q167" s="139" t="s">
        <v>118</v>
      </c>
      <c r="R167" s="139"/>
      <c r="S167" s="139"/>
      <c r="T167" s="139"/>
      <c r="U167" s="139"/>
      <c r="V167" s="124"/>
      <c r="W167" s="144" t="s">
        <v>104</v>
      </c>
      <c r="X167" s="144" t="s">
        <v>104</v>
      </c>
      <c r="Y167" s="144" t="s">
        <v>104</v>
      </c>
      <c r="Z167" s="144" t="s">
        <v>104</v>
      </c>
      <c r="AA167" s="144" t="s">
        <v>104</v>
      </c>
      <c r="AB167" s="144" t="s">
        <v>104</v>
      </c>
      <c r="AC167" s="144" t="s">
        <v>104</v>
      </c>
      <c r="AD167" s="144" t="s">
        <v>104</v>
      </c>
      <c r="AE167" s="144" t="s">
        <v>104</v>
      </c>
      <c r="AF167" s="144" t="s">
        <v>104</v>
      </c>
      <c r="AG167" s="144" t="s">
        <v>104</v>
      </c>
      <c r="AH167" s="147"/>
      <c r="AI167" s="147" t="s">
        <v>104</v>
      </c>
      <c r="AJ167" s="147" t="s">
        <v>104</v>
      </c>
      <c r="AK167" s="147" t="s">
        <v>104</v>
      </c>
      <c r="AL167" s="147" t="s">
        <v>104</v>
      </c>
      <c r="AM167" s="147" t="s">
        <v>104</v>
      </c>
      <c r="AN167" s="147" t="s">
        <v>104</v>
      </c>
      <c r="AO167" s="147" t="s">
        <v>104</v>
      </c>
      <c r="AP167" s="147" t="s">
        <v>104</v>
      </c>
      <c r="AQ167" s="147" t="s">
        <v>104</v>
      </c>
      <c r="AR167" s="147" t="s">
        <v>104</v>
      </c>
      <c r="AS167" s="147" t="s">
        <v>104</v>
      </c>
      <c r="AT167" s="144">
        <f t="shared" si="15"/>
        <v>11</v>
      </c>
      <c r="AU167" s="145">
        <f t="shared" si="13"/>
        <v>0</v>
      </c>
      <c r="AV167" s="145">
        <f t="shared" si="13"/>
        <v>28082.368963636363</v>
      </c>
      <c r="AW167" s="145">
        <f t="shared" si="13"/>
        <v>28082.368963636363</v>
      </c>
      <c r="AX167" s="145">
        <f t="shared" si="13"/>
        <v>28082.368963636363</v>
      </c>
      <c r="AY167" s="145">
        <f t="shared" si="13"/>
        <v>28082.368963636363</v>
      </c>
      <c r="AZ167" s="145">
        <f t="shared" si="13"/>
        <v>28082.368963636363</v>
      </c>
      <c r="BA167" s="145">
        <f t="shared" si="18"/>
        <v>28082.368963636363</v>
      </c>
      <c r="BB167" s="145">
        <f t="shared" si="18"/>
        <v>28082.368963636363</v>
      </c>
      <c r="BC167" s="145">
        <f t="shared" si="18"/>
        <v>28082.368963636363</v>
      </c>
      <c r="BD167" s="145">
        <f t="shared" si="14"/>
        <v>28082.368963636363</v>
      </c>
      <c r="BE167" s="145">
        <f t="shared" si="14"/>
        <v>28082.368963636363</v>
      </c>
      <c r="BF167" s="145">
        <f t="shared" si="14"/>
        <v>28082.368963636363</v>
      </c>
      <c r="BG167" s="146">
        <f t="shared" si="16"/>
        <v>308906.05859999999</v>
      </c>
      <c r="BH167" s="145" t="b">
        <f t="shared" si="17"/>
        <v>1</v>
      </c>
    </row>
    <row r="168" spans="1:60" ht="65" x14ac:dyDescent="0.3">
      <c r="A168" s="138">
        <v>166</v>
      </c>
      <c r="B168" s="147" t="s">
        <v>91</v>
      </c>
      <c r="C168" s="147" t="s">
        <v>115</v>
      </c>
      <c r="D168" s="148" t="s">
        <v>649</v>
      </c>
      <c r="E168" s="148" t="s">
        <v>650</v>
      </c>
      <c r="F168" s="147" t="s">
        <v>93</v>
      </c>
      <c r="G168" s="139" t="s">
        <v>94</v>
      </c>
      <c r="H168" s="139" t="s">
        <v>651</v>
      </c>
      <c r="I168" s="139" t="s">
        <v>652</v>
      </c>
      <c r="J168" s="147" t="s">
        <v>116</v>
      </c>
      <c r="K168" s="147" t="s">
        <v>117</v>
      </c>
      <c r="L168" s="141" t="s">
        <v>164</v>
      </c>
      <c r="M168" s="142" t="s">
        <v>101</v>
      </c>
      <c r="N168" s="142" t="s">
        <v>120</v>
      </c>
      <c r="O168" s="149">
        <v>305806.6361</v>
      </c>
      <c r="P168" s="153" t="s">
        <v>103</v>
      </c>
      <c r="Q168" s="139" t="s">
        <v>118</v>
      </c>
      <c r="R168" s="139"/>
      <c r="S168" s="139"/>
      <c r="T168" s="139"/>
      <c r="U168" s="139"/>
      <c r="V168" s="124"/>
      <c r="W168" s="144" t="s">
        <v>104</v>
      </c>
      <c r="X168" s="144" t="s">
        <v>104</v>
      </c>
      <c r="Y168" s="144" t="s">
        <v>104</v>
      </c>
      <c r="Z168" s="144" t="s">
        <v>104</v>
      </c>
      <c r="AA168" s="144" t="s">
        <v>104</v>
      </c>
      <c r="AB168" s="144" t="s">
        <v>104</v>
      </c>
      <c r="AC168" s="144" t="s">
        <v>104</v>
      </c>
      <c r="AD168" s="144" t="s">
        <v>104</v>
      </c>
      <c r="AE168" s="144" t="s">
        <v>104</v>
      </c>
      <c r="AF168" s="144" t="s">
        <v>104</v>
      </c>
      <c r="AG168" s="144" t="s">
        <v>104</v>
      </c>
      <c r="AH168" s="139"/>
      <c r="AI168" s="139" t="s">
        <v>104</v>
      </c>
      <c r="AJ168" s="139" t="s">
        <v>104</v>
      </c>
      <c r="AK168" s="139" t="s">
        <v>104</v>
      </c>
      <c r="AL168" s="139" t="s">
        <v>104</v>
      </c>
      <c r="AM168" s="139" t="s">
        <v>104</v>
      </c>
      <c r="AN168" s="139" t="s">
        <v>104</v>
      </c>
      <c r="AO168" s="139" t="s">
        <v>104</v>
      </c>
      <c r="AP168" s="139" t="s">
        <v>104</v>
      </c>
      <c r="AQ168" s="139" t="s">
        <v>104</v>
      </c>
      <c r="AR168" s="139" t="s">
        <v>104</v>
      </c>
      <c r="AS168" s="139" t="s">
        <v>104</v>
      </c>
      <c r="AT168" s="144">
        <f t="shared" si="15"/>
        <v>11</v>
      </c>
      <c r="AU168" s="145">
        <f t="shared" si="13"/>
        <v>0</v>
      </c>
      <c r="AV168" s="145">
        <f t="shared" si="13"/>
        <v>27800.603281818181</v>
      </c>
      <c r="AW168" s="145">
        <f t="shared" si="13"/>
        <v>27800.603281818181</v>
      </c>
      <c r="AX168" s="145">
        <f t="shared" si="13"/>
        <v>27800.603281818181</v>
      </c>
      <c r="AY168" s="145">
        <f t="shared" si="13"/>
        <v>27800.603281818181</v>
      </c>
      <c r="AZ168" s="145">
        <f t="shared" si="13"/>
        <v>27800.603281818181</v>
      </c>
      <c r="BA168" s="145">
        <f t="shared" si="18"/>
        <v>27800.603281818181</v>
      </c>
      <c r="BB168" s="145">
        <f t="shared" si="18"/>
        <v>27800.603281818181</v>
      </c>
      <c r="BC168" s="145">
        <f t="shared" si="18"/>
        <v>27800.603281818181</v>
      </c>
      <c r="BD168" s="145">
        <f t="shared" si="14"/>
        <v>27800.603281818181</v>
      </c>
      <c r="BE168" s="145">
        <f t="shared" si="14"/>
        <v>27800.603281818181</v>
      </c>
      <c r="BF168" s="145">
        <f t="shared" si="14"/>
        <v>27800.603281818181</v>
      </c>
      <c r="BG168" s="146">
        <f t="shared" si="16"/>
        <v>305806.63609999995</v>
      </c>
      <c r="BH168" s="145" t="b">
        <f t="shared" si="17"/>
        <v>1</v>
      </c>
    </row>
    <row r="169" spans="1:60" ht="65" x14ac:dyDescent="0.3">
      <c r="A169" s="138">
        <v>167</v>
      </c>
      <c r="B169" s="147" t="s">
        <v>91</v>
      </c>
      <c r="C169" s="147" t="s">
        <v>115</v>
      </c>
      <c r="D169" s="148" t="s">
        <v>649</v>
      </c>
      <c r="E169" s="148" t="s">
        <v>650</v>
      </c>
      <c r="F169" s="147" t="s">
        <v>93</v>
      </c>
      <c r="G169" s="139" t="s">
        <v>94</v>
      </c>
      <c r="H169" s="139" t="s">
        <v>651</v>
      </c>
      <c r="I169" s="139" t="s">
        <v>652</v>
      </c>
      <c r="J169" s="147" t="s">
        <v>116</v>
      </c>
      <c r="K169" s="147" t="s">
        <v>117</v>
      </c>
      <c r="L169" s="141" t="s">
        <v>134</v>
      </c>
      <c r="M169" s="149" t="s">
        <v>101</v>
      </c>
      <c r="N169" s="142" t="s">
        <v>120</v>
      </c>
      <c r="O169" s="149">
        <v>299368.71990000003</v>
      </c>
      <c r="P169" s="153" t="s">
        <v>103</v>
      </c>
      <c r="Q169" s="139" t="s">
        <v>118</v>
      </c>
      <c r="R169" s="139"/>
      <c r="S169" s="139"/>
      <c r="T169" s="139"/>
      <c r="U169" s="139"/>
      <c r="V169" s="124"/>
      <c r="W169" s="144" t="s">
        <v>104</v>
      </c>
      <c r="X169" s="144" t="s">
        <v>104</v>
      </c>
      <c r="Y169" s="144" t="s">
        <v>104</v>
      </c>
      <c r="Z169" s="144" t="s">
        <v>104</v>
      </c>
      <c r="AA169" s="144" t="s">
        <v>104</v>
      </c>
      <c r="AB169" s="144" t="s">
        <v>104</v>
      </c>
      <c r="AC169" s="144" t="s">
        <v>104</v>
      </c>
      <c r="AD169" s="144" t="s">
        <v>104</v>
      </c>
      <c r="AE169" s="144" t="s">
        <v>104</v>
      </c>
      <c r="AF169" s="144" t="s">
        <v>104</v>
      </c>
      <c r="AG169" s="144" t="s">
        <v>104</v>
      </c>
      <c r="AH169" s="139"/>
      <c r="AI169" s="139" t="s">
        <v>104</v>
      </c>
      <c r="AJ169" s="139" t="s">
        <v>104</v>
      </c>
      <c r="AK169" s="139" t="s">
        <v>104</v>
      </c>
      <c r="AL169" s="139" t="s">
        <v>104</v>
      </c>
      <c r="AM169" s="139" t="s">
        <v>104</v>
      </c>
      <c r="AN169" s="139" t="s">
        <v>104</v>
      </c>
      <c r="AO169" s="139" t="s">
        <v>104</v>
      </c>
      <c r="AP169" s="139" t="s">
        <v>104</v>
      </c>
      <c r="AQ169" s="139" t="s">
        <v>104</v>
      </c>
      <c r="AR169" s="139" t="s">
        <v>104</v>
      </c>
      <c r="AS169" s="139" t="s">
        <v>104</v>
      </c>
      <c r="AT169" s="144">
        <f t="shared" si="15"/>
        <v>11</v>
      </c>
      <c r="AU169" s="145">
        <f t="shared" si="13"/>
        <v>0</v>
      </c>
      <c r="AV169" s="145">
        <f t="shared" si="13"/>
        <v>27215.338172727275</v>
      </c>
      <c r="AW169" s="145">
        <f t="shared" si="13"/>
        <v>27215.338172727275</v>
      </c>
      <c r="AX169" s="145">
        <f t="shared" si="13"/>
        <v>27215.338172727275</v>
      </c>
      <c r="AY169" s="145">
        <f t="shared" si="13"/>
        <v>27215.338172727275</v>
      </c>
      <c r="AZ169" s="145">
        <f t="shared" si="13"/>
        <v>27215.338172727275</v>
      </c>
      <c r="BA169" s="145">
        <f t="shared" si="18"/>
        <v>27215.338172727275</v>
      </c>
      <c r="BB169" s="145">
        <f t="shared" si="18"/>
        <v>27215.338172727275</v>
      </c>
      <c r="BC169" s="145">
        <f t="shared" si="18"/>
        <v>27215.338172727275</v>
      </c>
      <c r="BD169" s="145">
        <f t="shared" si="14"/>
        <v>27215.338172727275</v>
      </c>
      <c r="BE169" s="145">
        <f t="shared" si="14"/>
        <v>27215.338172727275</v>
      </c>
      <c r="BF169" s="145">
        <f t="shared" si="14"/>
        <v>27215.338172727275</v>
      </c>
      <c r="BG169" s="146">
        <f t="shared" si="16"/>
        <v>299368.71989999997</v>
      </c>
      <c r="BH169" s="145" t="b">
        <f t="shared" si="17"/>
        <v>1</v>
      </c>
    </row>
    <row r="170" spans="1:60" ht="65" x14ac:dyDescent="0.3">
      <c r="A170" s="138">
        <v>168</v>
      </c>
      <c r="B170" s="147" t="s">
        <v>91</v>
      </c>
      <c r="C170" s="147" t="s">
        <v>115</v>
      </c>
      <c r="D170" s="148" t="s">
        <v>649</v>
      </c>
      <c r="E170" s="148" t="s">
        <v>650</v>
      </c>
      <c r="F170" s="147" t="s">
        <v>93</v>
      </c>
      <c r="G170" s="139" t="s">
        <v>94</v>
      </c>
      <c r="H170" s="139" t="s">
        <v>651</v>
      </c>
      <c r="I170" s="139" t="s">
        <v>652</v>
      </c>
      <c r="J170" s="147" t="s">
        <v>116</v>
      </c>
      <c r="K170" s="147" t="s">
        <v>117</v>
      </c>
      <c r="L170" s="141" t="s">
        <v>156</v>
      </c>
      <c r="M170" s="142" t="s">
        <v>101</v>
      </c>
      <c r="N170" s="142" t="s">
        <v>120</v>
      </c>
      <c r="O170" s="149">
        <v>283145.05350000004</v>
      </c>
      <c r="P170" s="153" t="s">
        <v>103</v>
      </c>
      <c r="Q170" s="139" t="s">
        <v>118</v>
      </c>
      <c r="R170" s="139"/>
      <c r="S170" s="139"/>
      <c r="T170" s="139"/>
      <c r="U170" s="139"/>
      <c r="V170" s="124"/>
      <c r="W170" s="144" t="s">
        <v>104</v>
      </c>
      <c r="X170" s="144" t="s">
        <v>104</v>
      </c>
      <c r="Y170" s="144" t="s">
        <v>104</v>
      </c>
      <c r="Z170" s="144" t="s">
        <v>104</v>
      </c>
      <c r="AA170" s="144" t="s">
        <v>104</v>
      </c>
      <c r="AB170" s="144" t="s">
        <v>104</v>
      </c>
      <c r="AC170" s="144" t="s">
        <v>104</v>
      </c>
      <c r="AD170" s="144" t="s">
        <v>104</v>
      </c>
      <c r="AE170" s="144" t="s">
        <v>104</v>
      </c>
      <c r="AF170" s="144" t="s">
        <v>104</v>
      </c>
      <c r="AG170" s="144" t="s">
        <v>104</v>
      </c>
      <c r="AH170" s="139"/>
      <c r="AI170" s="139" t="s">
        <v>104</v>
      </c>
      <c r="AJ170" s="139" t="s">
        <v>104</v>
      </c>
      <c r="AK170" s="139" t="s">
        <v>104</v>
      </c>
      <c r="AL170" s="139" t="s">
        <v>104</v>
      </c>
      <c r="AM170" s="139" t="s">
        <v>104</v>
      </c>
      <c r="AN170" s="139" t="s">
        <v>104</v>
      </c>
      <c r="AO170" s="139" t="s">
        <v>104</v>
      </c>
      <c r="AP170" s="139" t="s">
        <v>104</v>
      </c>
      <c r="AQ170" s="139" t="s">
        <v>104</v>
      </c>
      <c r="AR170" s="139" t="s">
        <v>104</v>
      </c>
      <c r="AS170" s="139" t="s">
        <v>104</v>
      </c>
      <c r="AT170" s="144">
        <f t="shared" si="15"/>
        <v>11</v>
      </c>
      <c r="AU170" s="145">
        <f t="shared" si="13"/>
        <v>0</v>
      </c>
      <c r="AV170" s="145">
        <f t="shared" si="13"/>
        <v>25740.459409090912</v>
      </c>
      <c r="AW170" s="145">
        <f t="shared" si="13"/>
        <v>25740.459409090912</v>
      </c>
      <c r="AX170" s="145">
        <f t="shared" si="13"/>
        <v>25740.459409090912</v>
      </c>
      <c r="AY170" s="145">
        <f t="shared" si="13"/>
        <v>25740.459409090912</v>
      </c>
      <c r="AZ170" s="145">
        <f t="shared" si="13"/>
        <v>25740.459409090912</v>
      </c>
      <c r="BA170" s="145">
        <f t="shared" si="18"/>
        <v>25740.459409090912</v>
      </c>
      <c r="BB170" s="145">
        <f t="shared" si="18"/>
        <v>25740.459409090912</v>
      </c>
      <c r="BC170" s="145">
        <f t="shared" si="18"/>
        <v>25740.459409090912</v>
      </c>
      <c r="BD170" s="145">
        <f t="shared" si="14"/>
        <v>25740.459409090912</v>
      </c>
      <c r="BE170" s="145">
        <f t="shared" si="14"/>
        <v>25740.459409090912</v>
      </c>
      <c r="BF170" s="145">
        <f t="shared" si="14"/>
        <v>25740.459409090912</v>
      </c>
      <c r="BG170" s="146">
        <f t="shared" si="16"/>
        <v>283145.0535000001</v>
      </c>
      <c r="BH170" s="145" t="b">
        <f t="shared" si="17"/>
        <v>1</v>
      </c>
    </row>
    <row r="171" spans="1:60" ht="65" x14ac:dyDescent="0.3">
      <c r="A171" s="138">
        <v>169</v>
      </c>
      <c r="B171" s="147" t="s">
        <v>91</v>
      </c>
      <c r="C171" s="147" t="s">
        <v>115</v>
      </c>
      <c r="D171" s="148" t="s">
        <v>649</v>
      </c>
      <c r="E171" s="148" t="s">
        <v>650</v>
      </c>
      <c r="F171" s="147" t="s">
        <v>93</v>
      </c>
      <c r="G171" s="139" t="s">
        <v>94</v>
      </c>
      <c r="H171" s="139" t="s">
        <v>651</v>
      </c>
      <c r="I171" s="139" t="s">
        <v>652</v>
      </c>
      <c r="J171" s="147" t="s">
        <v>116</v>
      </c>
      <c r="K171" s="147" t="s">
        <v>117</v>
      </c>
      <c r="L171" s="141" t="s">
        <v>138</v>
      </c>
      <c r="M171" s="142" t="s">
        <v>101</v>
      </c>
      <c r="N171" s="142" t="s">
        <v>120</v>
      </c>
      <c r="O171" s="149">
        <v>257301.41399999999</v>
      </c>
      <c r="P171" s="153" t="s">
        <v>103</v>
      </c>
      <c r="Q171" s="139" t="s">
        <v>118</v>
      </c>
      <c r="R171" s="139"/>
      <c r="S171" s="139"/>
      <c r="T171" s="139"/>
      <c r="U171" s="139"/>
      <c r="V171" s="124"/>
      <c r="W171" s="144" t="s">
        <v>104</v>
      </c>
      <c r="X171" s="144" t="s">
        <v>104</v>
      </c>
      <c r="Y171" s="144" t="s">
        <v>104</v>
      </c>
      <c r="Z171" s="144" t="s">
        <v>104</v>
      </c>
      <c r="AA171" s="144" t="s">
        <v>104</v>
      </c>
      <c r="AB171" s="144" t="s">
        <v>104</v>
      </c>
      <c r="AC171" s="144" t="s">
        <v>104</v>
      </c>
      <c r="AD171" s="144" t="s">
        <v>104</v>
      </c>
      <c r="AE171" s="144" t="s">
        <v>104</v>
      </c>
      <c r="AF171" s="144" t="s">
        <v>104</v>
      </c>
      <c r="AG171" s="144" t="s">
        <v>104</v>
      </c>
      <c r="AH171" s="139"/>
      <c r="AI171" s="139" t="s">
        <v>104</v>
      </c>
      <c r="AJ171" s="139" t="s">
        <v>104</v>
      </c>
      <c r="AK171" s="139" t="s">
        <v>104</v>
      </c>
      <c r="AL171" s="139" t="s">
        <v>104</v>
      </c>
      <c r="AM171" s="139" t="s">
        <v>104</v>
      </c>
      <c r="AN171" s="139" t="s">
        <v>104</v>
      </c>
      <c r="AO171" s="139" t="s">
        <v>104</v>
      </c>
      <c r="AP171" s="139" t="s">
        <v>104</v>
      </c>
      <c r="AQ171" s="139" t="s">
        <v>104</v>
      </c>
      <c r="AR171" s="139" t="s">
        <v>104</v>
      </c>
      <c r="AS171" s="139" t="s">
        <v>104</v>
      </c>
      <c r="AT171" s="144">
        <f t="shared" si="15"/>
        <v>11</v>
      </c>
      <c r="AU171" s="145">
        <f t="shared" si="13"/>
        <v>0</v>
      </c>
      <c r="AV171" s="145">
        <f t="shared" si="13"/>
        <v>23391.037636363635</v>
      </c>
      <c r="AW171" s="145">
        <f t="shared" si="13"/>
        <v>23391.037636363635</v>
      </c>
      <c r="AX171" s="145">
        <f t="shared" si="13"/>
        <v>23391.037636363635</v>
      </c>
      <c r="AY171" s="145">
        <f t="shared" si="13"/>
        <v>23391.037636363635</v>
      </c>
      <c r="AZ171" s="145">
        <f t="shared" si="13"/>
        <v>23391.037636363635</v>
      </c>
      <c r="BA171" s="145">
        <f t="shared" si="18"/>
        <v>23391.037636363635</v>
      </c>
      <c r="BB171" s="145">
        <f t="shared" si="18"/>
        <v>23391.037636363635</v>
      </c>
      <c r="BC171" s="145">
        <f t="shared" si="18"/>
        <v>23391.037636363635</v>
      </c>
      <c r="BD171" s="145">
        <f t="shared" si="14"/>
        <v>23391.037636363635</v>
      </c>
      <c r="BE171" s="145">
        <f t="shared" si="14"/>
        <v>23391.037636363635</v>
      </c>
      <c r="BF171" s="145">
        <f t="shared" si="14"/>
        <v>23391.037636363635</v>
      </c>
      <c r="BG171" s="146">
        <f t="shared" si="16"/>
        <v>257301.41400000005</v>
      </c>
      <c r="BH171" s="145" t="b">
        <f t="shared" si="17"/>
        <v>1</v>
      </c>
    </row>
    <row r="172" spans="1:60" ht="65" x14ac:dyDescent="0.3">
      <c r="A172" s="138">
        <v>170</v>
      </c>
      <c r="B172" s="147" t="s">
        <v>91</v>
      </c>
      <c r="C172" s="147" t="s">
        <v>115</v>
      </c>
      <c r="D172" s="148" t="s">
        <v>649</v>
      </c>
      <c r="E172" s="148" t="s">
        <v>650</v>
      </c>
      <c r="F172" s="147" t="s">
        <v>93</v>
      </c>
      <c r="G172" s="139" t="s">
        <v>94</v>
      </c>
      <c r="H172" s="139" t="s">
        <v>651</v>
      </c>
      <c r="I172" s="139" t="s">
        <v>652</v>
      </c>
      <c r="J172" s="147" t="s">
        <v>116</v>
      </c>
      <c r="K172" s="147" t="s">
        <v>117</v>
      </c>
      <c r="L172" s="141" t="s">
        <v>136</v>
      </c>
      <c r="M172" s="142" t="s">
        <v>101</v>
      </c>
      <c r="N172" s="142" t="s">
        <v>120</v>
      </c>
      <c r="O172" s="149">
        <v>243623.59460000001</v>
      </c>
      <c r="P172" s="153" t="s">
        <v>103</v>
      </c>
      <c r="Q172" s="139" t="s">
        <v>118</v>
      </c>
      <c r="R172" s="139"/>
      <c r="S172" s="139"/>
      <c r="T172" s="139"/>
      <c r="U172" s="139"/>
      <c r="V172" s="124"/>
      <c r="W172" s="144" t="s">
        <v>104</v>
      </c>
      <c r="X172" s="144" t="s">
        <v>104</v>
      </c>
      <c r="Y172" s="144" t="s">
        <v>104</v>
      </c>
      <c r="Z172" s="144" t="s">
        <v>104</v>
      </c>
      <c r="AA172" s="144" t="s">
        <v>104</v>
      </c>
      <c r="AB172" s="144" t="s">
        <v>104</v>
      </c>
      <c r="AC172" s="144" t="s">
        <v>104</v>
      </c>
      <c r="AD172" s="144" t="s">
        <v>104</v>
      </c>
      <c r="AE172" s="144" t="s">
        <v>104</v>
      </c>
      <c r="AF172" s="144" t="s">
        <v>104</v>
      </c>
      <c r="AG172" s="144" t="s">
        <v>104</v>
      </c>
      <c r="AH172" s="139"/>
      <c r="AI172" s="139" t="s">
        <v>104</v>
      </c>
      <c r="AJ172" s="139" t="s">
        <v>104</v>
      </c>
      <c r="AK172" s="139" t="s">
        <v>104</v>
      </c>
      <c r="AL172" s="139" t="s">
        <v>104</v>
      </c>
      <c r="AM172" s="139" t="s">
        <v>104</v>
      </c>
      <c r="AN172" s="139" t="s">
        <v>104</v>
      </c>
      <c r="AO172" s="139" t="s">
        <v>104</v>
      </c>
      <c r="AP172" s="139" t="s">
        <v>104</v>
      </c>
      <c r="AQ172" s="139" t="s">
        <v>104</v>
      </c>
      <c r="AR172" s="139" t="s">
        <v>104</v>
      </c>
      <c r="AS172" s="139" t="s">
        <v>104</v>
      </c>
      <c r="AT172" s="144">
        <f t="shared" si="15"/>
        <v>11</v>
      </c>
      <c r="AU172" s="145">
        <f t="shared" si="13"/>
        <v>0</v>
      </c>
      <c r="AV172" s="145">
        <f t="shared" si="13"/>
        <v>22147.599509090909</v>
      </c>
      <c r="AW172" s="145">
        <f t="shared" si="13"/>
        <v>22147.599509090909</v>
      </c>
      <c r="AX172" s="145">
        <f t="shared" si="13"/>
        <v>22147.599509090909</v>
      </c>
      <c r="AY172" s="145">
        <f t="shared" si="13"/>
        <v>22147.599509090909</v>
      </c>
      <c r="AZ172" s="145">
        <f t="shared" si="13"/>
        <v>22147.599509090909</v>
      </c>
      <c r="BA172" s="145">
        <f t="shared" si="18"/>
        <v>22147.599509090909</v>
      </c>
      <c r="BB172" s="145">
        <f t="shared" si="18"/>
        <v>22147.599509090909</v>
      </c>
      <c r="BC172" s="145">
        <f t="shared" si="18"/>
        <v>22147.599509090909</v>
      </c>
      <c r="BD172" s="145">
        <f t="shared" si="14"/>
        <v>22147.599509090909</v>
      </c>
      <c r="BE172" s="145">
        <f t="shared" si="14"/>
        <v>22147.599509090909</v>
      </c>
      <c r="BF172" s="145">
        <f t="shared" si="14"/>
        <v>22147.599509090909</v>
      </c>
      <c r="BG172" s="146">
        <f t="shared" si="16"/>
        <v>243623.59460000001</v>
      </c>
      <c r="BH172" s="145" t="b">
        <f t="shared" si="17"/>
        <v>1</v>
      </c>
    </row>
    <row r="173" spans="1:60" ht="65" x14ac:dyDescent="0.3">
      <c r="A173" s="138">
        <v>171</v>
      </c>
      <c r="B173" s="147" t="s">
        <v>91</v>
      </c>
      <c r="C173" s="147" t="s">
        <v>115</v>
      </c>
      <c r="D173" s="148" t="s">
        <v>649</v>
      </c>
      <c r="E173" s="148" t="s">
        <v>650</v>
      </c>
      <c r="F173" s="147" t="s">
        <v>93</v>
      </c>
      <c r="G173" s="139" t="s">
        <v>94</v>
      </c>
      <c r="H173" s="139" t="s">
        <v>651</v>
      </c>
      <c r="I173" s="139" t="s">
        <v>652</v>
      </c>
      <c r="J173" s="147" t="s">
        <v>116</v>
      </c>
      <c r="K173" s="147" t="s">
        <v>117</v>
      </c>
      <c r="L173" s="141" t="s">
        <v>135</v>
      </c>
      <c r="M173" s="149" t="s">
        <v>101</v>
      </c>
      <c r="N173" s="149" t="s">
        <v>120</v>
      </c>
      <c r="O173" s="149">
        <v>243520.0992</v>
      </c>
      <c r="P173" s="153" t="s">
        <v>103</v>
      </c>
      <c r="Q173" s="139" t="s">
        <v>118</v>
      </c>
      <c r="R173" s="139"/>
      <c r="S173" s="139"/>
      <c r="T173" s="139"/>
      <c r="U173" s="139"/>
      <c r="V173" s="124"/>
      <c r="W173" s="144" t="s">
        <v>104</v>
      </c>
      <c r="X173" s="144" t="s">
        <v>104</v>
      </c>
      <c r="Y173" s="144" t="s">
        <v>104</v>
      </c>
      <c r="Z173" s="144" t="s">
        <v>104</v>
      </c>
      <c r="AA173" s="144" t="s">
        <v>104</v>
      </c>
      <c r="AB173" s="144" t="s">
        <v>104</v>
      </c>
      <c r="AC173" s="144" t="s">
        <v>104</v>
      </c>
      <c r="AD173" s="144" t="s">
        <v>104</v>
      </c>
      <c r="AE173" s="144" t="s">
        <v>104</v>
      </c>
      <c r="AF173" s="144" t="s">
        <v>104</v>
      </c>
      <c r="AG173" s="144" t="s">
        <v>104</v>
      </c>
      <c r="AH173" s="147"/>
      <c r="AI173" s="147" t="s">
        <v>104</v>
      </c>
      <c r="AJ173" s="147" t="s">
        <v>104</v>
      </c>
      <c r="AK173" s="147" t="s">
        <v>104</v>
      </c>
      <c r="AL173" s="147" t="s">
        <v>104</v>
      </c>
      <c r="AM173" s="147" t="s">
        <v>104</v>
      </c>
      <c r="AN173" s="147" t="s">
        <v>104</v>
      </c>
      <c r="AO173" s="147" t="s">
        <v>104</v>
      </c>
      <c r="AP173" s="147" t="s">
        <v>104</v>
      </c>
      <c r="AQ173" s="147" t="s">
        <v>104</v>
      </c>
      <c r="AR173" s="147" t="s">
        <v>104</v>
      </c>
      <c r="AS173" s="147" t="s">
        <v>104</v>
      </c>
      <c r="AT173" s="144">
        <f t="shared" si="15"/>
        <v>11</v>
      </c>
      <c r="AU173" s="145">
        <f t="shared" si="13"/>
        <v>0</v>
      </c>
      <c r="AV173" s="145">
        <f t="shared" si="13"/>
        <v>22138.190836363636</v>
      </c>
      <c r="AW173" s="145">
        <f t="shared" si="13"/>
        <v>22138.190836363636</v>
      </c>
      <c r="AX173" s="145">
        <f t="shared" si="13"/>
        <v>22138.190836363636</v>
      </c>
      <c r="AY173" s="145">
        <f t="shared" si="13"/>
        <v>22138.190836363636</v>
      </c>
      <c r="AZ173" s="145">
        <f t="shared" si="13"/>
        <v>22138.190836363636</v>
      </c>
      <c r="BA173" s="145">
        <f t="shared" si="18"/>
        <v>22138.190836363636</v>
      </c>
      <c r="BB173" s="145">
        <f t="shared" si="18"/>
        <v>22138.190836363636</v>
      </c>
      <c r="BC173" s="145">
        <f t="shared" si="18"/>
        <v>22138.190836363636</v>
      </c>
      <c r="BD173" s="145">
        <f t="shared" si="14"/>
        <v>22138.190836363636</v>
      </c>
      <c r="BE173" s="145">
        <f t="shared" si="14"/>
        <v>22138.190836363636</v>
      </c>
      <c r="BF173" s="145">
        <f t="shared" si="14"/>
        <v>22138.190836363636</v>
      </c>
      <c r="BG173" s="146">
        <f t="shared" si="16"/>
        <v>243520.09920000006</v>
      </c>
      <c r="BH173" s="145" t="b">
        <f t="shared" si="17"/>
        <v>1</v>
      </c>
    </row>
    <row r="174" spans="1:60" ht="65" x14ac:dyDescent="0.3">
      <c r="A174" s="138">
        <v>172</v>
      </c>
      <c r="B174" s="147" t="s">
        <v>91</v>
      </c>
      <c r="C174" s="147" t="s">
        <v>115</v>
      </c>
      <c r="D174" s="148" t="s">
        <v>649</v>
      </c>
      <c r="E174" s="148" t="s">
        <v>650</v>
      </c>
      <c r="F174" s="147" t="s">
        <v>93</v>
      </c>
      <c r="G174" s="147" t="s">
        <v>94</v>
      </c>
      <c r="H174" s="139" t="s">
        <v>651</v>
      </c>
      <c r="I174" s="139" t="s">
        <v>652</v>
      </c>
      <c r="J174" s="147" t="s">
        <v>116</v>
      </c>
      <c r="K174" s="147" t="s">
        <v>117</v>
      </c>
      <c r="L174" s="141" t="s">
        <v>137</v>
      </c>
      <c r="M174" s="149" t="s">
        <v>101</v>
      </c>
      <c r="N174" s="149" t="s">
        <v>120</v>
      </c>
      <c r="O174" s="149">
        <v>243084.73680000001</v>
      </c>
      <c r="P174" s="153" t="s">
        <v>103</v>
      </c>
      <c r="Q174" s="139" t="s">
        <v>118</v>
      </c>
      <c r="R174" s="139"/>
      <c r="S174" s="139"/>
      <c r="T174" s="139"/>
      <c r="U174" s="139"/>
      <c r="V174" s="124"/>
      <c r="W174" s="144" t="s">
        <v>104</v>
      </c>
      <c r="X174" s="144" t="s">
        <v>104</v>
      </c>
      <c r="Y174" s="144" t="s">
        <v>104</v>
      </c>
      <c r="Z174" s="144" t="s">
        <v>104</v>
      </c>
      <c r="AA174" s="144" t="s">
        <v>104</v>
      </c>
      <c r="AB174" s="144" t="s">
        <v>104</v>
      </c>
      <c r="AC174" s="144" t="s">
        <v>104</v>
      </c>
      <c r="AD174" s="144" t="s">
        <v>104</v>
      </c>
      <c r="AE174" s="144" t="s">
        <v>104</v>
      </c>
      <c r="AF174" s="144" t="s">
        <v>104</v>
      </c>
      <c r="AG174" s="144" t="s">
        <v>104</v>
      </c>
      <c r="AH174" s="147"/>
      <c r="AI174" s="147" t="s">
        <v>104</v>
      </c>
      <c r="AJ174" s="147" t="s">
        <v>104</v>
      </c>
      <c r="AK174" s="147" t="s">
        <v>104</v>
      </c>
      <c r="AL174" s="147" t="s">
        <v>104</v>
      </c>
      <c r="AM174" s="147" t="s">
        <v>104</v>
      </c>
      <c r="AN174" s="147" t="s">
        <v>104</v>
      </c>
      <c r="AO174" s="147" t="s">
        <v>104</v>
      </c>
      <c r="AP174" s="147" t="s">
        <v>104</v>
      </c>
      <c r="AQ174" s="147" t="s">
        <v>104</v>
      </c>
      <c r="AR174" s="147" t="s">
        <v>104</v>
      </c>
      <c r="AS174" s="147" t="s">
        <v>104</v>
      </c>
      <c r="AT174" s="144">
        <f t="shared" si="15"/>
        <v>11</v>
      </c>
      <c r="AU174" s="145">
        <f t="shared" si="13"/>
        <v>0</v>
      </c>
      <c r="AV174" s="145">
        <f t="shared" si="13"/>
        <v>22098.612436363637</v>
      </c>
      <c r="AW174" s="145">
        <f t="shared" si="13"/>
        <v>22098.612436363637</v>
      </c>
      <c r="AX174" s="145">
        <f t="shared" si="13"/>
        <v>22098.612436363637</v>
      </c>
      <c r="AY174" s="145">
        <f t="shared" si="13"/>
        <v>22098.612436363637</v>
      </c>
      <c r="AZ174" s="145">
        <f t="shared" si="13"/>
        <v>22098.612436363637</v>
      </c>
      <c r="BA174" s="145">
        <f t="shared" si="18"/>
        <v>22098.612436363637</v>
      </c>
      <c r="BB174" s="145">
        <f t="shared" si="18"/>
        <v>22098.612436363637</v>
      </c>
      <c r="BC174" s="145">
        <f t="shared" si="18"/>
        <v>22098.612436363637</v>
      </c>
      <c r="BD174" s="145">
        <f t="shared" si="14"/>
        <v>22098.612436363637</v>
      </c>
      <c r="BE174" s="145">
        <f t="shared" si="14"/>
        <v>22098.612436363637</v>
      </c>
      <c r="BF174" s="145">
        <f t="shared" si="14"/>
        <v>22098.612436363637</v>
      </c>
      <c r="BG174" s="146">
        <f t="shared" si="16"/>
        <v>243084.73680000007</v>
      </c>
      <c r="BH174" s="145" t="b">
        <f t="shared" si="17"/>
        <v>1</v>
      </c>
    </row>
    <row r="175" spans="1:60" ht="65" x14ac:dyDescent="0.3">
      <c r="A175" s="138">
        <v>173</v>
      </c>
      <c r="B175" s="147" t="s">
        <v>91</v>
      </c>
      <c r="C175" s="147" t="s">
        <v>115</v>
      </c>
      <c r="D175" s="148" t="s">
        <v>649</v>
      </c>
      <c r="E175" s="148" t="s">
        <v>650</v>
      </c>
      <c r="F175" s="147" t="s">
        <v>93</v>
      </c>
      <c r="G175" s="147" t="s">
        <v>94</v>
      </c>
      <c r="H175" s="139" t="s">
        <v>651</v>
      </c>
      <c r="I175" s="139" t="s">
        <v>652</v>
      </c>
      <c r="J175" s="147" t="s">
        <v>116</v>
      </c>
      <c r="K175" s="147" t="s">
        <v>117</v>
      </c>
      <c r="L175" s="141" t="s">
        <v>133</v>
      </c>
      <c r="M175" s="149" t="s">
        <v>101</v>
      </c>
      <c r="N175" s="154" t="s">
        <v>120</v>
      </c>
      <c r="O175" s="149">
        <v>242188.87760000001</v>
      </c>
      <c r="P175" s="153" t="s">
        <v>103</v>
      </c>
      <c r="Q175" s="139" t="s">
        <v>118</v>
      </c>
      <c r="R175" s="139"/>
      <c r="S175" s="139"/>
      <c r="T175" s="139"/>
      <c r="U175" s="139"/>
      <c r="V175" s="124"/>
      <c r="W175" s="144" t="s">
        <v>104</v>
      </c>
      <c r="X175" s="144" t="s">
        <v>104</v>
      </c>
      <c r="Y175" s="144" t="s">
        <v>104</v>
      </c>
      <c r="Z175" s="144" t="s">
        <v>104</v>
      </c>
      <c r="AA175" s="144" t="s">
        <v>104</v>
      </c>
      <c r="AB175" s="144" t="s">
        <v>104</v>
      </c>
      <c r="AC175" s="144" t="s">
        <v>104</v>
      </c>
      <c r="AD175" s="144" t="s">
        <v>104</v>
      </c>
      <c r="AE175" s="144" t="s">
        <v>104</v>
      </c>
      <c r="AF175" s="144" t="s">
        <v>104</v>
      </c>
      <c r="AG175" s="144" t="s">
        <v>104</v>
      </c>
      <c r="AH175" s="139"/>
      <c r="AI175" s="139" t="s">
        <v>104</v>
      </c>
      <c r="AJ175" s="139" t="s">
        <v>104</v>
      </c>
      <c r="AK175" s="139" t="s">
        <v>104</v>
      </c>
      <c r="AL175" s="139" t="s">
        <v>104</v>
      </c>
      <c r="AM175" s="139" t="s">
        <v>104</v>
      </c>
      <c r="AN175" s="139" t="s">
        <v>104</v>
      </c>
      <c r="AO175" s="139" t="s">
        <v>104</v>
      </c>
      <c r="AP175" s="139" t="s">
        <v>104</v>
      </c>
      <c r="AQ175" s="139" t="s">
        <v>104</v>
      </c>
      <c r="AR175" s="139" t="s">
        <v>104</v>
      </c>
      <c r="AS175" s="139" t="s">
        <v>104</v>
      </c>
      <c r="AT175" s="144">
        <f t="shared" si="15"/>
        <v>11</v>
      </c>
      <c r="AU175" s="145">
        <f t="shared" si="13"/>
        <v>0</v>
      </c>
      <c r="AV175" s="145">
        <f t="shared" si="13"/>
        <v>22017.17069090909</v>
      </c>
      <c r="AW175" s="145">
        <f t="shared" si="13"/>
        <v>22017.17069090909</v>
      </c>
      <c r="AX175" s="145">
        <f t="shared" si="13"/>
        <v>22017.17069090909</v>
      </c>
      <c r="AY175" s="145">
        <f t="shared" si="13"/>
        <v>22017.17069090909</v>
      </c>
      <c r="AZ175" s="145">
        <f t="shared" si="13"/>
        <v>22017.17069090909</v>
      </c>
      <c r="BA175" s="145">
        <f t="shared" si="18"/>
        <v>22017.17069090909</v>
      </c>
      <c r="BB175" s="145">
        <f t="shared" si="18"/>
        <v>22017.17069090909</v>
      </c>
      <c r="BC175" s="145">
        <f t="shared" si="18"/>
        <v>22017.17069090909</v>
      </c>
      <c r="BD175" s="145">
        <f t="shared" si="14"/>
        <v>22017.17069090909</v>
      </c>
      <c r="BE175" s="145">
        <f t="shared" si="14"/>
        <v>22017.17069090909</v>
      </c>
      <c r="BF175" s="145">
        <f t="shared" si="14"/>
        <v>22017.17069090909</v>
      </c>
      <c r="BG175" s="146">
        <f t="shared" si="16"/>
        <v>242188.87759999998</v>
      </c>
      <c r="BH175" s="145" t="b">
        <f t="shared" si="17"/>
        <v>1</v>
      </c>
    </row>
    <row r="176" spans="1:60" ht="65" x14ac:dyDescent="0.3">
      <c r="A176" s="138">
        <v>174</v>
      </c>
      <c r="B176" s="147" t="s">
        <v>91</v>
      </c>
      <c r="C176" s="147" t="s">
        <v>92</v>
      </c>
      <c r="D176" s="148" t="s">
        <v>649</v>
      </c>
      <c r="E176" s="148" t="s">
        <v>650</v>
      </c>
      <c r="F176" s="147" t="s">
        <v>93</v>
      </c>
      <c r="G176" s="147" t="s">
        <v>94</v>
      </c>
      <c r="H176" s="139" t="s">
        <v>651</v>
      </c>
      <c r="I176" s="139" t="s">
        <v>652</v>
      </c>
      <c r="J176" s="147" t="s">
        <v>95</v>
      </c>
      <c r="K176" s="147" t="s">
        <v>96</v>
      </c>
      <c r="L176" s="155" t="s">
        <v>109</v>
      </c>
      <c r="M176" s="149" t="s">
        <v>101</v>
      </c>
      <c r="N176" s="149" t="s">
        <v>107</v>
      </c>
      <c r="O176" s="149">
        <v>232142.85714285713</v>
      </c>
      <c r="P176" s="153" t="s">
        <v>188</v>
      </c>
      <c r="Q176" s="139" t="s">
        <v>97</v>
      </c>
      <c r="R176" s="139" t="s">
        <v>661</v>
      </c>
      <c r="S176" s="139" t="s">
        <v>98</v>
      </c>
      <c r="T176" s="139" t="s">
        <v>105</v>
      </c>
      <c r="U176" s="139" t="s">
        <v>36</v>
      </c>
      <c r="V176" s="144" t="s">
        <v>104</v>
      </c>
      <c r="W176" s="124"/>
      <c r="X176" s="124"/>
      <c r="Y176" s="124"/>
      <c r="Z176" s="124"/>
      <c r="AA176" s="124"/>
      <c r="AB176" s="124"/>
      <c r="AC176" s="124"/>
      <c r="AD176" s="124"/>
      <c r="AE176" s="124"/>
      <c r="AF176" s="124"/>
      <c r="AG176" s="124"/>
      <c r="AH176" s="139"/>
      <c r="AI176" s="139"/>
      <c r="AJ176" s="139"/>
      <c r="AK176" s="139"/>
      <c r="AL176" s="139"/>
      <c r="AM176" s="139"/>
      <c r="AN176" s="139" t="s">
        <v>104</v>
      </c>
      <c r="AO176" s="139" t="s">
        <v>104</v>
      </c>
      <c r="AP176" s="139" t="s">
        <v>104</v>
      </c>
      <c r="AQ176" s="139" t="s">
        <v>104</v>
      </c>
      <c r="AR176" s="139"/>
      <c r="AS176" s="139"/>
      <c r="AT176" s="144">
        <f t="shared" si="15"/>
        <v>4</v>
      </c>
      <c r="AU176" s="145">
        <f t="shared" si="13"/>
        <v>0</v>
      </c>
      <c r="AV176" s="145">
        <f t="shared" si="13"/>
        <v>0</v>
      </c>
      <c r="AW176" s="145">
        <f t="shared" si="13"/>
        <v>0</v>
      </c>
      <c r="AX176" s="145">
        <f t="shared" si="13"/>
        <v>0</v>
      </c>
      <c r="AY176" s="145">
        <f t="shared" si="13"/>
        <v>0</v>
      </c>
      <c r="AZ176" s="145">
        <f t="shared" si="13"/>
        <v>0</v>
      </c>
      <c r="BA176" s="145">
        <f t="shared" si="18"/>
        <v>58035.714285714283</v>
      </c>
      <c r="BB176" s="145">
        <f t="shared" si="18"/>
        <v>58035.714285714283</v>
      </c>
      <c r="BC176" s="145">
        <f t="shared" si="18"/>
        <v>58035.714285714283</v>
      </c>
      <c r="BD176" s="145">
        <f t="shared" si="14"/>
        <v>58035.714285714283</v>
      </c>
      <c r="BE176" s="145">
        <f t="shared" si="14"/>
        <v>0</v>
      </c>
      <c r="BF176" s="145">
        <f t="shared" si="14"/>
        <v>0</v>
      </c>
      <c r="BG176" s="146">
        <f t="shared" si="16"/>
        <v>232142.85714285713</v>
      </c>
      <c r="BH176" s="145" t="b">
        <f t="shared" si="17"/>
        <v>1</v>
      </c>
    </row>
    <row r="177" spans="1:60" ht="65" x14ac:dyDescent="0.3">
      <c r="A177" s="138">
        <v>175</v>
      </c>
      <c r="B177" s="147" t="s">
        <v>91</v>
      </c>
      <c r="C177" s="147" t="s">
        <v>115</v>
      </c>
      <c r="D177" s="148" t="s">
        <v>649</v>
      </c>
      <c r="E177" s="148" t="s">
        <v>650</v>
      </c>
      <c r="F177" s="147" t="s">
        <v>93</v>
      </c>
      <c r="G177" s="147" t="s">
        <v>94</v>
      </c>
      <c r="H177" s="139" t="s">
        <v>651</v>
      </c>
      <c r="I177" s="139" t="s">
        <v>652</v>
      </c>
      <c r="J177" s="147" t="s">
        <v>116</v>
      </c>
      <c r="K177" s="147" t="s">
        <v>117</v>
      </c>
      <c r="L177" s="141" t="s">
        <v>158</v>
      </c>
      <c r="M177" s="142" t="s">
        <v>101</v>
      </c>
      <c r="N177" s="142" t="s">
        <v>120</v>
      </c>
      <c r="O177" s="142">
        <v>227743.15950000001</v>
      </c>
      <c r="P177" s="153" t="s">
        <v>103</v>
      </c>
      <c r="Q177" s="147" t="s">
        <v>118</v>
      </c>
      <c r="R177" s="147"/>
      <c r="S177" s="147"/>
      <c r="T177" s="147"/>
      <c r="U177" s="147"/>
      <c r="V177" s="124"/>
      <c r="W177" s="144" t="s">
        <v>104</v>
      </c>
      <c r="X177" s="144" t="s">
        <v>104</v>
      </c>
      <c r="Y177" s="144" t="s">
        <v>104</v>
      </c>
      <c r="Z177" s="144" t="s">
        <v>104</v>
      </c>
      <c r="AA177" s="144" t="s">
        <v>104</v>
      </c>
      <c r="AB177" s="144" t="s">
        <v>104</v>
      </c>
      <c r="AC177" s="144" t="s">
        <v>104</v>
      </c>
      <c r="AD177" s="144" t="s">
        <v>104</v>
      </c>
      <c r="AE177" s="144" t="s">
        <v>104</v>
      </c>
      <c r="AF177" s="144" t="s">
        <v>104</v>
      </c>
      <c r="AG177" s="144" t="s">
        <v>104</v>
      </c>
      <c r="AH177" s="139"/>
      <c r="AI177" s="139" t="s">
        <v>104</v>
      </c>
      <c r="AJ177" s="139" t="s">
        <v>104</v>
      </c>
      <c r="AK177" s="139" t="s">
        <v>104</v>
      </c>
      <c r="AL177" s="139" t="s">
        <v>104</v>
      </c>
      <c r="AM177" s="139" t="s">
        <v>104</v>
      </c>
      <c r="AN177" s="139" t="s">
        <v>104</v>
      </c>
      <c r="AO177" s="139" t="s">
        <v>104</v>
      </c>
      <c r="AP177" s="139" t="s">
        <v>104</v>
      </c>
      <c r="AQ177" s="139" t="s">
        <v>104</v>
      </c>
      <c r="AR177" s="139" t="s">
        <v>104</v>
      </c>
      <c r="AS177" s="139" t="s">
        <v>104</v>
      </c>
      <c r="AT177" s="144">
        <f t="shared" si="15"/>
        <v>11</v>
      </c>
      <c r="AU177" s="145">
        <f t="shared" si="13"/>
        <v>0</v>
      </c>
      <c r="AV177" s="145">
        <f t="shared" si="13"/>
        <v>20703.923590909093</v>
      </c>
      <c r="AW177" s="145">
        <f t="shared" si="13"/>
        <v>20703.923590909093</v>
      </c>
      <c r="AX177" s="145">
        <f t="shared" si="13"/>
        <v>20703.923590909093</v>
      </c>
      <c r="AY177" s="145">
        <f t="shared" si="13"/>
        <v>20703.923590909093</v>
      </c>
      <c r="AZ177" s="145">
        <f t="shared" si="13"/>
        <v>20703.923590909093</v>
      </c>
      <c r="BA177" s="145">
        <f t="shared" si="18"/>
        <v>20703.923590909093</v>
      </c>
      <c r="BB177" s="145">
        <f t="shared" si="18"/>
        <v>20703.923590909093</v>
      </c>
      <c r="BC177" s="145">
        <f t="shared" si="18"/>
        <v>20703.923590909093</v>
      </c>
      <c r="BD177" s="145">
        <f t="shared" si="14"/>
        <v>20703.923590909093</v>
      </c>
      <c r="BE177" s="145">
        <f t="shared" si="14"/>
        <v>20703.923590909093</v>
      </c>
      <c r="BF177" s="145">
        <f t="shared" si="14"/>
        <v>20703.923590909093</v>
      </c>
      <c r="BG177" s="146">
        <f t="shared" si="16"/>
        <v>227743.15950000007</v>
      </c>
      <c r="BH177" s="145" t="b">
        <f t="shared" si="17"/>
        <v>1</v>
      </c>
    </row>
    <row r="178" spans="1:60" ht="65" x14ac:dyDescent="0.3">
      <c r="A178" s="138">
        <v>176</v>
      </c>
      <c r="B178" s="147" t="s">
        <v>91</v>
      </c>
      <c r="C178" s="147" t="s">
        <v>115</v>
      </c>
      <c r="D178" s="148" t="s">
        <v>649</v>
      </c>
      <c r="E178" s="148" t="s">
        <v>650</v>
      </c>
      <c r="F178" s="147" t="s">
        <v>93</v>
      </c>
      <c r="G178" s="147" t="s">
        <v>94</v>
      </c>
      <c r="H178" s="139" t="s">
        <v>651</v>
      </c>
      <c r="I178" s="139" t="s">
        <v>652</v>
      </c>
      <c r="J178" s="147" t="s">
        <v>116</v>
      </c>
      <c r="K178" s="147" t="s">
        <v>117</v>
      </c>
      <c r="L178" s="141" t="s">
        <v>143</v>
      </c>
      <c r="M178" s="142" t="s">
        <v>101</v>
      </c>
      <c r="N178" s="142" t="s">
        <v>120</v>
      </c>
      <c r="O178" s="142">
        <v>214417.84500000003</v>
      </c>
      <c r="P178" s="152" t="s">
        <v>103</v>
      </c>
      <c r="Q178" s="147" t="s">
        <v>118</v>
      </c>
      <c r="R178" s="147"/>
      <c r="S178" s="147"/>
      <c r="T178" s="147"/>
      <c r="U178" s="147"/>
      <c r="V178" s="124"/>
      <c r="W178" s="144" t="s">
        <v>104</v>
      </c>
      <c r="X178" s="144" t="s">
        <v>104</v>
      </c>
      <c r="Y178" s="144" t="s">
        <v>104</v>
      </c>
      <c r="Z178" s="144" t="s">
        <v>104</v>
      </c>
      <c r="AA178" s="144" t="s">
        <v>104</v>
      </c>
      <c r="AB178" s="144" t="s">
        <v>104</v>
      </c>
      <c r="AC178" s="144" t="s">
        <v>104</v>
      </c>
      <c r="AD178" s="144" t="s">
        <v>104</v>
      </c>
      <c r="AE178" s="144" t="s">
        <v>104</v>
      </c>
      <c r="AF178" s="144" t="s">
        <v>104</v>
      </c>
      <c r="AG178" s="144" t="s">
        <v>104</v>
      </c>
      <c r="AH178" s="139"/>
      <c r="AI178" s="139" t="s">
        <v>104</v>
      </c>
      <c r="AJ178" s="139" t="s">
        <v>104</v>
      </c>
      <c r="AK178" s="139" t="s">
        <v>104</v>
      </c>
      <c r="AL178" s="139" t="s">
        <v>104</v>
      </c>
      <c r="AM178" s="139" t="s">
        <v>104</v>
      </c>
      <c r="AN178" s="139" t="s">
        <v>104</v>
      </c>
      <c r="AO178" s="139" t="s">
        <v>104</v>
      </c>
      <c r="AP178" s="139" t="s">
        <v>104</v>
      </c>
      <c r="AQ178" s="139" t="s">
        <v>104</v>
      </c>
      <c r="AR178" s="139" t="s">
        <v>104</v>
      </c>
      <c r="AS178" s="139" t="s">
        <v>104</v>
      </c>
      <c r="AT178" s="144">
        <f t="shared" si="15"/>
        <v>11</v>
      </c>
      <c r="AU178" s="145">
        <f t="shared" si="13"/>
        <v>0</v>
      </c>
      <c r="AV178" s="145">
        <f t="shared" si="13"/>
        <v>19492.531363636368</v>
      </c>
      <c r="AW178" s="145">
        <f t="shared" si="13"/>
        <v>19492.531363636368</v>
      </c>
      <c r="AX178" s="145">
        <f t="shared" si="13"/>
        <v>19492.531363636368</v>
      </c>
      <c r="AY178" s="145">
        <f t="shared" si="13"/>
        <v>19492.531363636368</v>
      </c>
      <c r="AZ178" s="145">
        <f t="shared" si="13"/>
        <v>19492.531363636368</v>
      </c>
      <c r="BA178" s="145">
        <f t="shared" si="18"/>
        <v>19492.531363636368</v>
      </c>
      <c r="BB178" s="145">
        <f t="shared" si="18"/>
        <v>19492.531363636368</v>
      </c>
      <c r="BC178" s="145">
        <f t="shared" si="18"/>
        <v>19492.531363636368</v>
      </c>
      <c r="BD178" s="145">
        <f t="shared" si="14"/>
        <v>19492.531363636368</v>
      </c>
      <c r="BE178" s="145">
        <f t="shared" si="14"/>
        <v>19492.531363636368</v>
      </c>
      <c r="BF178" s="145">
        <f t="shared" si="14"/>
        <v>19492.531363636368</v>
      </c>
      <c r="BG178" s="146">
        <f t="shared" si="16"/>
        <v>214417.84500000006</v>
      </c>
      <c r="BH178" s="145" t="b">
        <f t="shared" si="17"/>
        <v>1</v>
      </c>
    </row>
    <row r="179" spans="1:60" ht="65" x14ac:dyDescent="0.3">
      <c r="A179" s="138">
        <v>177</v>
      </c>
      <c r="B179" s="147" t="s">
        <v>91</v>
      </c>
      <c r="C179" s="147" t="s">
        <v>115</v>
      </c>
      <c r="D179" s="148" t="s">
        <v>649</v>
      </c>
      <c r="E179" s="148" t="s">
        <v>650</v>
      </c>
      <c r="F179" s="147" t="s">
        <v>93</v>
      </c>
      <c r="G179" s="147" t="s">
        <v>94</v>
      </c>
      <c r="H179" s="139" t="s">
        <v>651</v>
      </c>
      <c r="I179" s="139" t="s">
        <v>652</v>
      </c>
      <c r="J179" s="147" t="s">
        <v>116</v>
      </c>
      <c r="K179" s="147" t="s">
        <v>117</v>
      </c>
      <c r="L179" s="141" t="s">
        <v>166</v>
      </c>
      <c r="M179" s="142" t="s">
        <v>101</v>
      </c>
      <c r="N179" s="142" t="s">
        <v>120</v>
      </c>
      <c r="O179" s="142">
        <v>213451.22400000002</v>
      </c>
      <c r="P179" s="152" t="s">
        <v>103</v>
      </c>
      <c r="Q179" s="147" t="s">
        <v>118</v>
      </c>
      <c r="R179" s="147"/>
      <c r="S179" s="147"/>
      <c r="T179" s="147"/>
      <c r="U179" s="147"/>
      <c r="V179" s="124"/>
      <c r="W179" s="144" t="s">
        <v>104</v>
      </c>
      <c r="X179" s="144" t="s">
        <v>104</v>
      </c>
      <c r="Y179" s="144" t="s">
        <v>104</v>
      </c>
      <c r="Z179" s="144" t="s">
        <v>104</v>
      </c>
      <c r="AA179" s="144" t="s">
        <v>104</v>
      </c>
      <c r="AB179" s="144" t="s">
        <v>104</v>
      </c>
      <c r="AC179" s="144" t="s">
        <v>104</v>
      </c>
      <c r="AD179" s="144" t="s">
        <v>104</v>
      </c>
      <c r="AE179" s="144" t="s">
        <v>104</v>
      </c>
      <c r="AF179" s="144" t="s">
        <v>104</v>
      </c>
      <c r="AG179" s="144" t="s">
        <v>104</v>
      </c>
      <c r="AH179" s="139"/>
      <c r="AI179" s="139" t="s">
        <v>104</v>
      </c>
      <c r="AJ179" s="139" t="s">
        <v>104</v>
      </c>
      <c r="AK179" s="139" t="s">
        <v>104</v>
      </c>
      <c r="AL179" s="139" t="s">
        <v>104</v>
      </c>
      <c r="AM179" s="139" t="s">
        <v>104</v>
      </c>
      <c r="AN179" s="139" t="s">
        <v>104</v>
      </c>
      <c r="AO179" s="139" t="s">
        <v>104</v>
      </c>
      <c r="AP179" s="139" t="s">
        <v>104</v>
      </c>
      <c r="AQ179" s="139" t="s">
        <v>104</v>
      </c>
      <c r="AR179" s="139" t="s">
        <v>104</v>
      </c>
      <c r="AS179" s="139" t="s">
        <v>104</v>
      </c>
      <c r="AT179" s="144">
        <f t="shared" si="15"/>
        <v>11</v>
      </c>
      <c r="AU179" s="145">
        <f t="shared" si="13"/>
        <v>0</v>
      </c>
      <c r="AV179" s="145">
        <f t="shared" si="13"/>
        <v>19404.65672727273</v>
      </c>
      <c r="AW179" s="145">
        <f t="shared" si="13"/>
        <v>19404.65672727273</v>
      </c>
      <c r="AX179" s="145">
        <f t="shared" si="13"/>
        <v>19404.65672727273</v>
      </c>
      <c r="AY179" s="145">
        <f t="shared" si="13"/>
        <v>19404.65672727273</v>
      </c>
      <c r="AZ179" s="145">
        <f t="shared" si="13"/>
        <v>19404.65672727273</v>
      </c>
      <c r="BA179" s="145">
        <f t="shared" si="18"/>
        <v>19404.65672727273</v>
      </c>
      <c r="BB179" s="145">
        <f t="shared" si="18"/>
        <v>19404.65672727273</v>
      </c>
      <c r="BC179" s="145">
        <f t="shared" si="18"/>
        <v>19404.65672727273</v>
      </c>
      <c r="BD179" s="145">
        <f t="shared" si="14"/>
        <v>19404.65672727273</v>
      </c>
      <c r="BE179" s="145">
        <f t="shared" si="14"/>
        <v>19404.65672727273</v>
      </c>
      <c r="BF179" s="145">
        <f t="shared" si="14"/>
        <v>19404.65672727273</v>
      </c>
      <c r="BG179" s="146">
        <f t="shared" si="16"/>
        <v>213451.22400000002</v>
      </c>
      <c r="BH179" s="145" t="b">
        <f t="shared" si="17"/>
        <v>1</v>
      </c>
    </row>
    <row r="180" spans="1:60" ht="65" x14ac:dyDescent="0.3">
      <c r="A180" s="138">
        <v>178</v>
      </c>
      <c r="B180" s="147" t="s">
        <v>91</v>
      </c>
      <c r="C180" s="147" t="s">
        <v>115</v>
      </c>
      <c r="D180" s="148" t="s">
        <v>649</v>
      </c>
      <c r="E180" s="148" t="s">
        <v>650</v>
      </c>
      <c r="F180" s="147" t="s">
        <v>93</v>
      </c>
      <c r="G180" s="147" t="s">
        <v>94</v>
      </c>
      <c r="H180" s="139" t="s">
        <v>651</v>
      </c>
      <c r="I180" s="139" t="s">
        <v>652</v>
      </c>
      <c r="J180" s="147" t="s">
        <v>116</v>
      </c>
      <c r="K180" s="147" t="s">
        <v>117</v>
      </c>
      <c r="L180" s="141" t="s">
        <v>140</v>
      </c>
      <c r="M180" s="142" t="s">
        <v>101</v>
      </c>
      <c r="N180" s="142" t="s">
        <v>120</v>
      </c>
      <c r="O180" s="149">
        <v>205825.9374</v>
      </c>
      <c r="P180" s="152" t="s">
        <v>103</v>
      </c>
      <c r="Q180" s="147" t="s">
        <v>118</v>
      </c>
      <c r="R180" s="147"/>
      <c r="S180" s="147"/>
      <c r="T180" s="147"/>
      <c r="U180" s="147"/>
      <c r="V180" s="124"/>
      <c r="W180" s="144" t="s">
        <v>104</v>
      </c>
      <c r="X180" s="144" t="s">
        <v>104</v>
      </c>
      <c r="Y180" s="144" t="s">
        <v>104</v>
      </c>
      <c r="Z180" s="144" t="s">
        <v>104</v>
      </c>
      <c r="AA180" s="144" t="s">
        <v>104</v>
      </c>
      <c r="AB180" s="144" t="s">
        <v>104</v>
      </c>
      <c r="AC180" s="144" t="s">
        <v>104</v>
      </c>
      <c r="AD180" s="144" t="s">
        <v>104</v>
      </c>
      <c r="AE180" s="144" t="s">
        <v>104</v>
      </c>
      <c r="AF180" s="144" t="s">
        <v>104</v>
      </c>
      <c r="AG180" s="144" t="s">
        <v>104</v>
      </c>
      <c r="AH180" s="139"/>
      <c r="AI180" s="139" t="s">
        <v>104</v>
      </c>
      <c r="AJ180" s="139" t="s">
        <v>104</v>
      </c>
      <c r="AK180" s="139" t="s">
        <v>104</v>
      </c>
      <c r="AL180" s="139" t="s">
        <v>104</v>
      </c>
      <c r="AM180" s="139" t="s">
        <v>104</v>
      </c>
      <c r="AN180" s="139" t="s">
        <v>104</v>
      </c>
      <c r="AO180" s="139" t="s">
        <v>104</v>
      </c>
      <c r="AP180" s="139" t="s">
        <v>104</v>
      </c>
      <c r="AQ180" s="139" t="s">
        <v>104</v>
      </c>
      <c r="AR180" s="139" t="s">
        <v>104</v>
      </c>
      <c r="AS180" s="139" t="s">
        <v>104</v>
      </c>
      <c r="AT180" s="144">
        <f t="shared" si="15"/>
        <v>11</v>
      </c>
      <c r="AU180" s="145">
        <f t="shared" si="13"/>
        <v>0</v>
      </c>
      <c r="AV180" s="145">
        <f t="shared" si="13"/>
        <v>18711.448854545455</v>
      </c>
      <c r="AW180" s="145">
        <f t="shared" si="13"/>
        <v>18711.448854545455</v>
      </c>
      <c r="AX180" s="145">
        <f t="shared" si="13"/>
        <v>18711.448854545455</v>
      </c>
      <c r="AY180" s="145">
        <f t="shared" si="13"/>
        <v>18711.448854545455</v>
      </c>
      <c r="AZ180" s="145">
        <f t="shared" si="13"/>
        <v>18711.448854545455</v>
      </c>
      <c r="BA180" s="145">
        <f t="shared" si="18"/>
        <v>18711.448854545455</v>
      </c>
      <c r="BB180" s="145">
        <f t="shared" si="18"/>
        <v>18711.448854545455</v>
      </c>
      <c r="BC180" s="145">
        <f t="shared" si="18"/>
        <v>18711.448854545455</v>
      </c>
      <c r="BD180" s="145">
        <f t="shared" si="14"/>
        <v>18711.448854545455</v>
      </c>
      <c r="BE180" s="145">
        <f t="shared" si="14"/>
        <v>18711.448854545455</v>
      </c>
      <c r="BF180" s="145">
        <f t="shared" si="14"/>
        <v>18711.448854545455</v>
      </c>
      <c r="BG180" s="146">
        <f t="shared" si="16"/>
        <v>205825.9374</v>
      </c>
      <c r="BH180" s="145" t="b">
        <f t="shared" si="17"/>
        <v>1</v>
      </c>
    </row>
    <row r="181" spans="1:60" ht="65" x14ac:dyDescent="0.3">
      <c r="A181" s="138">
        <v>179</v>
      </c>
      <c r="B181" s="147" t="s">
        <v>91</v>
      </c>
      <c r="C181" s="147" t="s">
        <v>115</v>
      </c>
      <c r="D181" s="148" t="s">
        <v>649</v>
      </c>
      <c r="E181" s="148" t="s">
        <v>650</v>
      </c>
      <c r="F181" s="147" t="s">
        <v>93</v>
      </c>
      <c r="G181" s="147" t="s">
        <v>94</v>
      </c>
      <c r="H181" s="139" t="s">
        <v>651</v>
      </c>
      <c r="I181" s="139" t="s">
        <v>652</v>
      </c>
      <c r="J181" s="147" t="s">
        <v>116</v>
      </c>
      <c r="K181" s="147" t="s">
        <v>117</v>
      </c>
      <c r="L181" s="141" t="s">
        <v>152</v>
      </c>
      <c r="M181" s="142" t="s">
        <v>101</v>
      </c>
      <c r="N181" s="142" t="s">
        <v>120</v>
      </c>
      <c r="O181" s="149">
        <v>199887.4754</v>
      </c>
      <c r="P181" s="152" t="s">
        <v>103</v>
      </c>
      <c r="Q181" s="147" t="s">
        <v>118</v>
      </c>
      <c r="R181" s="147"/>
      <c r="S181" s="147"/>
      <c r="T181" s="147"/>
      <c r="U181" s="147"/>
      <c r="V181" s="124"/>
      <c r="W181" s="144" t="s">
        <v>104</v>
      </c>
      <c r="X181" s="144" t="s">
        <v>104</v>
      </c>
      <c r="Y181" s="144" t="s">
        <v>104</v>
      </c>
      <c r="Z181" s="144" t="s">
        <v>104</v>
      </c>
      <c r="AA181" s="144" t="s">
        <v>104</v>
      </c>
      <c r="AB181" s="144" t="s">
        <v>104</v>
      </c>
      <c r="AC181" s="144" t="s">
        <v>104</v>
      </c>
      <c r="AD181" s="144" t="s">
        <v>104</v>
      </c>
      <c r="AE181" s="144" t="s">
        <v>104</v>
      </c>
      <c r="AF181" s="144" t="s">
        <v>104</v>
      </c>
      <c r="AG181" s="144" t="s">
        <v>104</v>
      </c>
      <c r="AH181" s="139"/>
      <c r="AI181" s="139" t="s">
        <v>104</v>
      </c>
      <c r="AJ181" s="139" t="s">
        <v>104</v>
      </c>
      <c r="AK181" s="139" t="s">
        <v>104</v>
      </c>
      <c r="AL181" s="139" t="s">
        <v>104</v>
      </c>
      <c r="AM181" s="139" t="s">
        <v>104</v>
      </c>
      <c r="AN181" s="139" t="s">
        <v>104</v>
      </c>
      <c r="AO181" s="139" t="s">
        <v>104</v>
      </c>
      <c r="AP181" s="139" t="s">
        <v>104</v>
      </c>
      <c r="AQ181" s="139" t="s">
        <v>104</v>
      </c>
      <c r="AR181" s="139" t="s">
        <v>104</v>
      </c>
      <c r="AS181" s="139" t="s">
        <v>104</v>
      </c>
      <c r="AT181" s="144">
        <f t="shared" si="15"/>
        <v>11</v>
      </c>
      <c r="AU181" s="145">
        <f t="shared" si="13"/>
        <v>0</v>
      </c>
      <c r="AV181" s="145">
        <f t="shared" si="13"/>
        <v>18171.588672727274</v>
      </c>
      <c r="AW181" s="145">
        <f t="shared" si="13"/>
        <v>18171.588672727274</v>
      </c>
      <c r="AX181" s="145">
        <f t="shared" si="13"/>
        <v>18171.588672727274</v>
      </c>
      <c r="AY181" s="145">
        <f t="shared" si="13"/>
        <v>18171.588672727274</v>
      </c>
      <c r="AZ181" s="145">
        <f t="shared" si="13"/>
        <v>18171.588672727274</v>
      </c>
      <c r="BA181" s="145">
        <f t="shared" si="18"/>
        <v>18171.588672727274</v>
      </c>
      <c r="BB181" s="145">
        <f t="shared" si="18"/>
        <v>18171.588672727274</v>
      </c>
      <c r="BC181" s="145">
        <f t="shared" si="18"/>
        <v>18171.588672727274</v>
      </c>
      <c r="BD181" s="145">
        <f t="shared" si="14"/>
        <v>18171.588672727274</v>
      </c>
      <c r="BE181" s="145">
        <f t="shared" si="14"/>
        <v>18171.588672727274</v>
      </c>
      <c r="BF181" s="145">
        <f t="shared" si="14"/>
        <v>18171.588672727274</v>
      </c>
      <c r="BG181" s="146">
        <f t="shared" si="16"/>
        <v>199887.47540000005</v>
      </c>
      <c r="BH181" s="145" t="b">
        <f t="shared" si="17"/>
        <v>1</v>
      </c>
    </row>
    <row r="182" spans="1:60" ht="65" x14ac:dyDescent="0.3">
      <c r="A182" s="138">
        <v>180</v>
      </c>
      <c r="B182" s="139" t="s">
        <v>91</v>
      </c>
      <c r="C182" s="139" t="s">
        <v>115</v>
      </c>
      <c r="D182" s="140" t="s">
        <v>649</v>
      </c>
      <c r="E182" s="140" t="s">
        <v>650</v>
      </c>
      <c r="F182" s="139" t="s">
        <v>93</v>
      </c>
      <c r="G182" s="139" t="s">
        <v>94</v>
      </c>
      <c r="H182" s="139" t="s">
        <v>651</v>
      </c>
      <c r="I182" s="139" t="s">
        <v>652</v>
      </c>
      <c r="J182" s="139" t="s">
        <v>116</v>
      </c>
      <c r="K182" s="139" t="s">
        <v>117</v>
      </c>
      <c r="L182" s="141" t="s">
        <v>146</v>
      </c>
      <c r="M182" s="142" t="s">
        <v>101</v>
      </c>
      <c r="N182" s="142" t="s">
        <v>120</v>
      </c>
      <c r="O182" s="142">
        <v>198568.24830000001</v>
      </c>
      <c r="P182" s="152" t="s">
        <v>103</v>
      </c>
      <c r="Q182" s="139" t="s">
        <v>118</v>
      </c>
      <c r="R182" s="139"/>
      <c r="S182" s="139"/>
      <c r="T182" s="139"/>
      <c r="U182" s="139"/>
      <c r="V182" s="124"/>
      <c r="W182" s="144" t="s">
        <v>104</v>
      </c>
      <c r="X182" s="144" t="s">
        <v>104</v>
      </c>
      <c r="Y182" s="144" t="s">
        <v>104</v>
      </c>
      <c r="Z182" s="144" t="s">
        <v>104</v>
      </c>
      <c r="AA182" s="144" t="s">
        <v>104</v>
      </c>
      <c r="AB182" s="144" t="s">
        <v>104</v>
      </c>
      <c r="AC182" s="144" t="s">
        <v>104</v>
      </c>
      <c r="AD182" s="144" t="s">
        <v>104</v>
      </c>
      <c r="AE182" s="144" t="s">
        <v>104</v>
      </c>
      <c r="AF182" s="144" t="s">
        <v>104</v>
      </c>
      <c r="AG182" s="144" t="s">
        <v>104</v>
      </c>
      <c r="AH182" s="139"/>
      <c r="AI182" s="139" t="s">
        <v>104</v>
      </c>
      <c r="AJ182" s="139" t="s">
        <v>104</v>
      </c>
      <c r="AK182" s="139" t="s">
        <v>104</v>
      </c>
      <c r="AL182" s="139" t="s">
        <v>104</v>
      </c>
      <c r="AM182" s="139" t="s">
        <v>104</v>
      </c>
      <c r="AN182" s="139" t="s">
        <v>104</v>
      </c>
      <c r="AO182" s="139" t="s">
        <v>104</v>
      </c>
      <c r="AP182" s="139" t="s">
        <v>104</v>
      </c>
      <c r="AQ182" s="139" t="s">
        <v>104</v>
      </c>
      <c r="AR182" s="139" t="s">
        <v>104</v>
      </c>
      <c r="AS182" s="139" t="s">
        <v>104</v>
      </c>
      <c r="AT182" s="144">
        <f t="shared" si="15"/>
        <v>11</v>
      </c>
      <c r="AU182" s="145">
        <f t="shared" ref="AU182:BC246" si="19">IF(AH182="X",$O182/$AT182,0)</f>
        <v>0</v>
      </c>
      <c r="AV182" s="145">
        <f t="shared" si="19"/>
        <v>18051.658936363638</v>
      </c>
      <c r="AW182" s="145">
        <f t="shared" si="19"/>
        <v>18051.658936363638</v>
      </c>
      <c r="AX182" s="145">
        <f t="shared" si="19"/>
        <v>18051.658936363638</v>
      </c>
      <c r="AY182" s="145">
        <f t="shared" si="19"/>
        <v>18051.658936363638</v>
      </c>
      <c r="AZ182" s="145">
        <f t="shared" si="19"/>
        <v>18051.658936363638</v>
      </c>
      <c r="BA182" s="145">
        <f t="shared" si="18"/>
        <v>18051.658936363638</v>
      </c>
      <c r="BB182" s="145">
        <f t="shared" si="18"/>
        <v>18051.658936363638</v>
      </c>
      <c r="BC182" s="145">
        <f t="shared" si="18"/>
        <v>18051.658936363638</v>
      </c>
      <c r="BD182" s="145">
        <f t="shared" si="14"/>
        <v>18051.658936363638</v>
      </c>
      <c r="BE182" s="145">
        <f t="shared" si="14"/>
        <v>18051.658936363638</v>
      </c>
      <c r="BF182" s="145">
        <f t="shared" si="14"/>
        <v>18051.658936363638</v>
      </c>
      <c r="BG182" s="146">
        <f t="shared" si="16"/>
        <v>198568.24830000006</v>
      </c>
      <c r="BH182" s="145" t="b">
        <f t="shared" si="17"/>
        <v>1</v>
      </c>
    </row>
    <row r="183" spans="1:60" ht="65" x14ac:dyDescent="0.3">
      <c r="A183" s="138">
        <v>181</v>
      </c>
      <c r="B183" s="139" t="s">
        <v>91</v>
      </c>
      <c r="C183" s="139" t="s">
        <v>115</v>
      </c>
      <c r="D183" s="140" t="s">
        <v>649</v>
      </c>
      <c r="E183" s="140" t="s">
        <v>650</v>
      </c>
      <c r="F183" s="139" t="s">
        <v>93</v>
      </c>
      <c r="G183" s="139" t="s">
        <v>94</v>
      </c>
      <c r="H183" s="139" t="s">
        <v>651</v>
      </c>
      <c r="I183" s="139" t="s">
        <v>652</v>
      </c>
      <c r="J183" s="139" t="s">
        <v>116</v>
      </c>
      <c r="K183" s="139" t="s">
        <v>117</v>
      </c>
      <c r="L183" s="141" t="s">
        <v>142</v>
      </c>
      <c r="M183" s="142" t="s">
        <v>101</v>
      </c>
      <c r="N183" s="142" t="s">
        <v>120</v>
      </c>
      <c r="O183" s="142">
        <v>193428.0036</v>
      </c>
      <c r="P183" s="152" t="s">
        <v>103</v>
      </c>
      <c r="Q183" s="139" t="s">
        <v>118</v>
      </c>
      <c r="R183" s="139"/>
      <c r="S183" s="139"/>
      <c r="T183" s="139"/>
      <c r="U183" s="139"/>
      <c r="V183" s="124"/>
      <c r="W183" s="144" t="s">
        <v>104</v>
      </c>
      <c r="X183" s="144" t="s">
        <v>104</v>
      </c>
      <c r="Y183" s="144" t="s">
        <v>104</v>
      </c>
      <c r="Z183" s="144" t="s">
        <v>104</v>
      </c>
      <c r="AA183" s="144" t="s">
        <v>104</v>
      </c>
      <c r="AB183" s="144" t="s">
        <v>104</v>
      </c>
      <c r="AC183" s="144" t="s">
        <v>104</v>
      </c>
      <c r="AD183" s="144" t="s">
        <v>104</v>
      </c>
      <c r="AE183" s="144" t="s">
        <v>104</v>
      </c>
      <c r="AF183" s="144" t="s">
        <v>104</v>
      </c>
      <c r="AG183" s="144" t="s">
        <v>104</v>
      </c>
      <c r="AH183" s="139"/>
      <c r="AI183" s="139" t="s">
        <v>104</v>
      </c>
      <c r="AJ183" s="139" t="s">
        <v>104</v>
      </c>
      <c r="AK183" s="139" t="s">
        <v>104</v>
      </c>
      <c r="AL183" s="139" t="s">
        <v>104</v>
      </c>
      <c r="AM183" s="139" t="s">
        <v>104</v>
      </c>
      <c r="AN183" s="139" t="s">
        <v>104</v>
      </c>
      <c r="AO183" s="139" t="s">
        <v>104</v>
      </c>
      <c r="AP183" s="139" t="s">
        <v>104</v>
      </c>
      <c r="AQ183" s="139" t="s">
        <v>104</v>
      </c>
      <c r="AR183" s="139" t="s">
        <v>104</v>
      </c>
      <c r="AS183" s="139" t="s">
        <v>104</v>
      </c>
      <c r="AT183" s="144">
        <f t="shared" si="15"/>
        <v>11</v>
      </c>
      <c r="AU183" s="145">
        <f t="shared" si="19"/>
        <v>0</v>
      </c>
      <c r="AV183" s="145">
        <f t="shared" si="19"/>
        <v>17584.363963636362</v>
      </c>
      <c r="AW183" s="145">
        <f t="shared" si="19"/>
        <v>17584.363963636362</v>
      </c>
      <c r="AX183" s="145">
        <f t="shared" si="19"/>
        <v>17584.363963636362</v>
      </c>
      <c r="AY183" s="145">
        <f t="shared" si="19"/>
        <v>17584.363963636362</v>
      </c>
      <c r="AZ183" s="145">
        <f t="shared" si="19"/>
        <v>17584.363963636362</v>
      </c>
      <c r="BA183" s="145">
        <f t="shared" si="18"/>
        <v>17584.363963636362</v>
      </c>
      <c r="BB183" s="145">
        <f t="shared" si="18"/>
        <v>17584.363963636362</v>
      </c>
      <c r="BC183" s="145">
        <f t="shared" si="18"/>
        <v>17584.363963636362</v>
      </c>
      <c r="BD183" s="145">
        <f t="shared" si="14"/>
        <v>17584.363963636362</v>
      </c>
      <c r="BE183" s="145">
        <f t="shared" si="14"/>
        <v>17584.363963636362</v>
      </c>
      <c r="BF183" s="145">
        <f t="shared" si="14"/>
        <v>17584.363963636362</v>
      </c>
      <c r="BG183" s="146">
        <f t="shared" si="16"/>
        <v>193428.0036</v>
      </c>
      <c r="BH183" s="145" t="b">
        <f t="shared" si="17"/>
        <v>1</v>
      </c>
    </row>
    <row r="184" spans="1:60" ht="52" x14ac:dyDescent="0.3">
      <c r="A184" s="138">
        <v>182</v>
      </c>
      <c r="B184" s="139" t="s">
        <v>533</v>
      </c>
      <c r="C184" s="139" t="s">
        <v>534</v>
      </c>
      <c r="D184" s="140" t="s">
        <v>649</v>
      </c>
      <c r="E184" s="140" t="s">
        <v>650</v>
      </c>
      <c r="F184" s="139" t="s">
        <v>654</v>
      </c>
      <c r="G184" s="139" t="s">
        <v>191</v>
      </c>
      <c r="H184" s="139" t="s">
        <v>657</v>
      </c>
      <c r="I184" s="139" t="s">
        <v>520</v>
      </c>
      <c r="J184" s="139" t="s">
        <v>192</v>
      </c>
      <c r="K184" s="139" t="s">
        <v>217</v>
      </c>
      <c r="L184" s="141" t="s">
        <v>664</v>
      </c>
      <c r="M184" s="142" t="s">
        <v>186</v>
      </c>
      <c r="N184" s="142" t="s">
        <v>500</v>
      </c>
      <c r="O184" s="142">
        <v>1500</v>
      </c>
      <c r="P184" s="142" t="s">
        <v>188</v>
      </c>
      <c r="Q184" s="156" t="s">
        <v>97</v>
      </c>
      <c r="R184" s="156"/>
      <c r="S184" s="156" t="s">
        <v>317</v>
      </c>
      <c r="T184" s="156" t="s">
        <v>105</v>
      </c>
      <c r="U184" s="156"/>
      <c r="V184" s="124"/>
      <c r="W184" s="139"/>
      <c r="X184" s="124"/>
      <c r="Y184" s="124"/>
      <c r="Z184" s="124"/>
      <c r="AA184" s="124"/>
      <c r="AB184" s="124"/>
      <c r="AC184" s="124"/>
      <c r="AD184" s="124"/>
      <c r="AE184" s="124"/>
      <c r="AF184" s="124"/>
      <c r="AG184" s="124"/>
      <c r="AH184" s="156"/>
      <c r="AI184" s="156" t="s">
        <v>104</v>
      </c>
      <c r="AJ184" s="156" t="s">
        <v>104</v>
      </c>
      <c r="AK184" s="156" t="s">
        <v>104</v>
      </c>
      <c r="AL184" s="156" t="s">
        <v>104</v>
      </c>
      <c r="AM184" s="156" t="s">
        <v>104</v>
      </c>
      <c r="AN184" s="156" t="s">
        <v>104</v>
      </c>
      <c r="AO184" s="156" t="s">
        <v>104</v>
      </c>
      <c r="AP184" s="156" t="s">
        <v>104</v>
      </c>
      <c r="AQ184" s="156" t="s">
        <v>104</v>
      </c>
      <c r="AR184" s="156" t="s">
        <v>104</v>
      </c>
      <c r="AS184" s="156" t="s">
        <v>104</v>
      </c>
      <c r="AT184" s="144">
        <f t="shared" si="15"/>
        <v>11</v>
      </c>
      <c r="AU184" s="145">
        <f t="shared" si="19"/>
        <v>0</v>
      </c>
      <c r="AV184" s="145">
        <f t="shared" si="19"/>
        <v>136.36363636363637</v>
      </c>
      <c r="AW184" s="145">
        <f t="shared" si="19"/>
        <v>136.36363636363637</v>
      </c>
      <c r="AX184" s="145">
        <f t="shared" si="19"/>
        <v>136.36363636363637</v>
      </c>
      <c r="AY184" s="145">
        <f t="shared" si="19"/>
        <v>136.36363636363637</v>
      </c>
      <c r="AZ184" s="145">
        <f t="shared" si="19"/>
        <v>136.36363636363637</v>
      </c>
      <c r="BA184" s="145">
        <f t="shared" si="18"/>
        <v>136.36363636363637</v>
      </c>
      <c r="BB184" s="145">
        <f t="shared" si="18"/>
        <v>136.36363636363637</v>
      </c>
      <c r="BC184" s="145">
        <f t="shared" si="18"/>
        <v>136.36363636363637</v>
      </c>
      <c r="BD184" s="145">
        <f t="shared" si="14"/>
        <v>136.36363636363637</v>
      </c>
      <c r="BE184" s="145">
        <f t="shared" si="14"/>
        <v>136.36363636363637</v>
      </c>
      <c r="BF184" s="145">
        <f t="shared" si="14"/>
        <v>136.36363636363637</v>
      </c>
      <c r="BG184" s="146">
        <f t="shared" si="16"/>
        <v>1500.0000000000005</v>
      </c>
      <c r="BH184" s="145" t="b">
        <f t="shared" si="17"/>
        <v>1</v>
      </c>
    </row>
    <row r="185" spans="1:60" ht="52" x14ac:dyDescent="0.3">
      <c r="A185" s="138">
        <v>183</v>
      </c>
      <c r="B185" s="139" t="s">
        <v>533</v>
      </c>
      <c r="C185" s="139" t="s">
        <v>534</v>
      </c>
      <c r="D185" s="140" t="s">
        <v>649</v>
      </c>
      <c r="E185" s="140" t="s">
        <v>650</v>
      </c>
      <c r="F185" s="139" t="s">
        <v>654</v>
      </c>
      <c r="G185" s="139" t="s">
        <v>191</v>
      </c>
      <c r="H185" s="139" t="s">
        <v>657</v>
      </c>
      <c r="I185" s="139" t="s">
        <v>520</v>
      </c>
      <c r="J185" s="139" t="s">
        <v>192</v>
      </c>
      <c r="K185" s="139" t="s">
        <v>217</v>
      </c>
      <c r="L185" s="141" t="s">
        <v>665</v>
      </c>
      <c r="M185" s="142" t="s">
        <v>186</v>
      </c>
      <c r="N185" s="142" t="s">
        <v>500</v>
      </c>
      <c r="O185" s="142">
        <v>95000</v>
      </c>
      <c r="P185" s="142" t="s">
        <v>188</v>
      </c>
      <c r="Q185" s="156" t="s">
        <v>97</v>
      </c>
      <c r="R185" s="156"/>
      <c r="S185" s="156" t="s">
        <v>666</v>
      </c>
      <c r="T185" s="156" t="s">
        <v>105</v>
      </c>
      <c r="U185" s="156"/>
      <c r="V185" s="124"/>
      <c r="W185" s="124"/>
      <c r="X185" s="124"/>
      <c r="Y185" s="124"/>
      <c r="Z185" s="124"/>
      <c r="AA185" s="124"/>
      <c r="AB185" s="124"/>
      <c r="AC185" s="124"/>
      <c r="AD185" s="124"/>
      <c r="AE185" s="124"/>
      <c r="AF185" s="124"/>
      <c r="AG185" s="124"/>
      <c r="AH185" s="156"/>
      <c r="AI185" s="156" t="s">
        <v>104</v>
      </c>
      <c r="AJ185" s="156" t="s">
        <v>104</v>
      </c>
      <c r="AK185" s="156" t="s">
        <v>104</v>
      </c>
      <c r="AL185" s="156" t="s">
        <v>104</v>
      </c>
      <c r="AM185" s="156" t="s">
        <v>104</v>
      </c>
      <c r="AN185" s="156" t="s">
        <v>104</v>
      </c>
      <c r="AO185" s="156" t="s">
        <v>104</v>
      </c>
      <c r="AP185" s="156" t="s">
        <v>104</v>
      </c>
      <c r="AQ185" s="156" t="s">
        <v>104</v>
      </c>
      <c r="AR185" s="156" t="s">
        <v>104</v>
      </c>
      <c r="AS185" s="156" t="s">
        <v>104</v>
      </c>
      <c r="AT185" s="144">
        <f t="shared" si="15"/>
        <v>11</v>
      </c>
      <c r="AU185" s="145">
        <f t="shared" si="19"/>
        <v>0</v>
      </c>
      <c r="AV185" s="145">
        <f t="shared" si="19"/>
        <v>8636.363636363636</v>
      </c>
      <c r="AW185" s="145">
        <f t="shared" si="19"/>
        <v>8636.363636363636</v>
      </c>
      <c r="AX185" s="145">
        <f t="shared" si="19"/>
        <v>8636.363636363636</v>
      </c>
      <c r="AY185" s="145">
        <f t="shared" si="19"/>
        <v>8636.363636363636</v>
      </c>
      <c r="AZ185" s="145">
        <f t="shared" si="19"/>
        <v>8636.363636363636</v>
      </c>
      <c r="BA185" s="145">
        <f t="shared" si="18"/>
        <v>8636.363636363636</v>
      </c>
      <c r="BB185" s="145">
        <f t="shared" si="18"/>
        <v>8636.363636363636</v>
      </c>
      <c r="BC185" s="145">
        <f t="shared" si="18"/>
        <v>8636.363636363636</v>
      </c>
      <c r="BD185" s="145">
        <f t="shared" si="14"/>
        <v>8636.363636363636</v>
      </c>
      <c r="BE185" s="145">
        <f t="shared" si="14"/>
        <v>8636.363636363636</v>
      </c>
      <c r="BF185" s="145">
        <f t="shared" si="14"/>
        <v>8636.363636363636</v>
      </c>
      <c r="BG185" s="146">
        <f t="shared" si="16"/>
        <v>94999.999999999971</v>
      </c>
      <c r="BH185" s="145" t="b">
        <f t="shared" si="17"/>
        <v>1</v>
      </c>
    </row>
    <row r="186" spans="1:60" ht="65" x14ac:dyDescent="0.3">
      <c r="A186" s="138">
        <v>184</v>
      </c>
      <c r="B186" s="139" t="s">
        <v>196</v>
      </c>
      <c r="C186" s="139" t="s">
        <v>207</v>
      </c>
      <c r="D186" s="140" t="s">
        <v>649</v>
      </c>
      <c r="E186" s="140" t="s">
        <v>650</v>
      </c>
      <c r="F186" s="139" t="s">
        <v>93</v>
      </c>
      <c r="G186" s="139" t="s">
        <v>94</v>
      </c>
      <c r="H186" s="139" t="s">
        <v>651</v>
      </c>
      <c r="I186" s="139" t="s">
        <v>652</v>
      </c>
      <c r="J186" s="139" t="s">
        <v>116</v>
      </c>
      <c r="K186" s="139" t="s">
        <v>173</v>
      </c>
      <c r="L186" s="141" t="s">
        <v>391</v>
      </c>
      <c r="M186" s="142" t="s">
        <v>101</v>
      </c>
      <c r="N186" s="142" t="s">
        <v>392</v>
      </c>
      <c r="O186" s="142">
        <v>5389.76</v>
      </c>
      <c r="P186" s="152" t="s">
        <v>188</v>
      </c>
      <c r="Q186" s="139" t="s">
        <v>118</v>
      </c>
      <c r="R186" s="139"/>
      <c r="S186" s="139"/>
      <c r="T186" s="139"/>
      <c r="U186" s="139"/>
      <c r="V186" s="144" t="s">
        <v>104</v>
      </c>
      <c r="W186" s="124"/>
      <c r="X186" s="139"/>
      <c r="Y186" s="124"/>
      <c r="Z186" s="124"/>
      <c r="AA186" s="124"/>
      <c r="AB186" s="124"/>
      <c r="AC186" s="124"/>
      <c r="AD186" s="124"/>
      <c r="AE186" s="124"/>
      <c r="AF186" s="124"/>
      <c r="AG186" s="124"/>
      <c r="AH186" s="139" t="s">
        <v>104</v>
      </c>
      <c r="AI186" s="139" t="s">
        <v>104</v>
      </c>
      <c r="AJ186" s="139" t="s">
        <v>104</v>
      </c>
      <c r="AK186" s="139" t="s">
        <v>104</v>
      </c>
      <c r="AL186" s="139" t="s">
        <v>104</v>
      </c>
      <c r="AM186" s="139" t="s">
        <v>104</v>
      </c>
      <c r="AN186" s="139" t="s">
        <v>104</v>
      </c>
      <c r="AO186" s="139" t="s">
        <v>104</v>
      </c>
      <c r="AP186" s="139" t="s">
        <v>104</v>
      </c>
      <c r="AQ186" s="139" t="s">
        <v>104</v>
      </c>
      <c r="AR186" s="139" t="s">
        <v>104</v>
      </c>
      <c r="AS186" s="139" t="s">
        <v>104</v>
      </c>
      <c r="AT186" s="144">
        <f t="shared" si="15"/>
        <v>12</v>
      </c>
      <c r="AU186" s="145">
        <f t="shared" si="19"/>
        <v>449.1466666666667</v>
      </c>
      <c r="AV186" s="145">
        <f t="shared" si="19"/>
        <v>449.1466666666667</v>
      </c>
      <c r="AW186" s="145">
        <f t="shared" si="19"/>
        <v>449.1466666666667</v>
      </c>
      <c r="AX186" s="145">
        <f t="shared" si="19"/>
        <v>449.1466666666667</v>
      </c>
      <c r="AY186" s="145">
        <f t="shared" si="19"/>
        <v>449.1466666666667</v>
      </c>
      <c r="AZ186" s="145">
        <f t="shared" si="19"/>
        <v>449.1466666666667</v>
      </c>
      <c r="BA186" s="145">
        <f t="shared" si="18"/>
        <v>449.1466666666667</v>
      </c>
      <c r="BB186" s="145">
        <f t="shared" si="18"/>
        <v>449.1466666666667</v>
      </c>
      <c r="BC186" s="145">
        <f t="shared" si="18"/>
        <v>449.1466666666667</v>
      </c>
      <c r="BD186" s="145">
        <f t="shared" si="14"/>
        <v>449.1466666666667</v>
      </c>
      <c r="BE186" s="145">
        <f t="shared" si="14"/>
        <v>449.1466666666667</v>
      </c>
      <c r="BF186" s="145">
        <f t="shared" si="14"/>
        <v>449.1466666666667</v>
      </c>
      <c r="BG186" s="146">
        <f t="shared" si="16"/>
        <v>5389.7599999999993</v>
      </c>
      <c r="BH186" s="145" t="b">
        <f t="shared" si="17"/>
        <v>1</v>
      </c>
    </row>
    <row r="187" spans="1:60" ht="65" x14ac:dyDescent="0.3">
      <c r="A187" s="138">
        <v>185</v>
      </c>
      <c r="B187" s="139" t="s">
        <v>196</v>
      </c>
      <c r="C187" s="139" t="s">
        <v>207</v>
      </c>
      <c r="D187" s="140" t="s">
        <v>649</v>
      </c>
      <c r="E187" s="140" t="s">
        <v>650</v>
      </c>
      <c r="F187" s="139" t="s">
        <v>93</v>
      </c>
      <c r="G187" s="139" t="s">
        <v>94</v>
      </c>
      <c r="H187" s="139" t="s">
        <v>651</v>
      </c>
      <c r="I187" s="139" t="s">
        <v>652</v>
      </c>
      <c r="J187" s="139" t="s">
        <v>116</v>
      </c>
      <c r="K187" s="139" t="s">
        <v>173</v>
      </c>
      <c r="L187" s="141" t="s">
        <v>667</v>
      </c>
      <c r="M187" s="142" t="s">
        <v>101</v>
      </c>
      <c r="N187" s="142" t="s">
        <v>609</v>
      </c>
      <c r="O187" s="142">
        <v>192000</v>
      </c>
      <c r="P187" s="152" t="s">
        <v>188</v>
      </c>
      <c r="Q187" s="139" t="s">
        <v>97</v>
      </c>
      <c r="R187" s="139"/>
      <c r="S187" s="139" t="s">
        <v>98</v>
      </c>
      <c r="T187" s="139" t="s">
        <v>99</v>
      </c>
      <c r="U187" s="139" t="s">
        <v>37</v>
      </c>
      <c r="V187" s="124"/>
      <c r="W187" s="144" t="s">
        <v>104</v>
      </c>
      <c r="X187" s="124"/>
      <c r="Y187" s="124"/>
      <c r="Z187" s="124"/>
      <c r="AA187" s="124"/>
      <c r="AB187" s="124"/>
      <c r="AC187" s="124"/>
      <c r="AD187" s="124"/>
      <c r="AE187" s="124"/>
      <c r="AF187" s="124"/>
      <c r="AG187" s="124"/>
      <c r="AH187" s="139"/>
      <c r="AI187" s="139"/>
      <c r="AJ187" s="139"/>
      <c r="AK187" s="139"/>
      <c r="AL187" s="139"/>
      <c r="AM187" s="139"/>
      <c r="AN187" s="139"/>
      <c r="AO187" s="139" t="s">
        <v>104</v>
      </c>
      <c r="AP187" s="139"/>
      <c r="AQ187" s="139"/>
      <c r="AR187" s="139"/>
      <c r="AS187" s="139"/>
      <c r="AT187" s="144">
        <f t="shared" si="15"/>
        <v>1</v>
      </c>
      <c r="AU187" s="145">
        <f t="shared" si="19"/>
        <v>0</v>
      </c>
      <c r="AV187" s="145">
        <f t="shared" si="19"/>
        <v>0</v>
      </c>
      <c r="AW187" s="145">
        <f t="shared" si="19"/>
        <v>0</v>
      </c>
      <c r="AX187" s="145">
        <f t="shared" si="19"/>
        <v>0</v>
      </c>
      <c r="AY187" s="145">
        <f t="shared" si="19"/>
        <v>0</v>
      </c>
      <c r="AZ187" s="145">
        <f t="shared" si="19"/>
        <v>0</v>
      </c>
      <c r="BA187" s="145">
        <f t="shared" si="18"/>
        <v>0</v>
      </c>
      <c r="BB187" s="145">
        <f t="shared" si="18"/>
        <v>192000</v>
      </c>
      <c r="BC187" s="145">
        <f t="shared" si="18"/>
        <v>0</v>
      </c>
      <c r="BD187" s="145">
        <f t="shared" si="14"/>
        <v>0</v>
      </c>
      <c r="BE187" s="145">
        <f t="shared" si="14"/>
        <v>0</v>
      </c>
      <c r="BF187" s="145">
        <f t="shared" si="14"/>
        <v>0</v>
      </c>
      <c r="BG187" s="146">
        <f t="shared" si="16"/>
        <v>192000</v>
      </c>
      <c r="BH187" s="145" t="b">
        <f t="shared" si="17"/>
        <v>1</v>
      </c>
    </row>
    <row r="188" spans="1:60" ht="65" x14ac:dyDescent="0.3">
      <c r="A188" s="138">
        <v>186</v>
      </c>
      <c r="B188" s="139" t="s">
        <v>196</v>
      </c>
      <c r="C188" s="139" t="s">
        <v>207</v>
      </c>
      <c r="D188" s="140" t="s">
        <v>649</v>
      </c>
      <c r="E188" s="140" t="s">
        <v>650</v>
      </c>
      <c r="F188" s="139" t="s">
        <v>93</v>
      </c>
      <c r="G188" s="139" t="s">
        <v>94</v>
      </c>
      <c r="H188" s="139" t="s">
        <v>651</v>
      </c>
      <c r="I188" s="139" t="s">
        <v>652</v>
      </c>
      <c r="J188" s="139" t="s">
        <v>116</v>
      </c>
      <c r="K188" s="139" t="s">
        <v>173</v>
      </c>
      <c r="L188" s="141" t="s">
        <v>367</v>
      </c>
      <c r="M188" s="142" t="s">
        <v>101</v>
      </c>
      <c r="N188" s="142" t="s">
        <v>609</v>
      </c>
      <c r="O188" s="142">
        <v>350000</v>
      </c>
      <c r="P188" s="152" t="s">
        <v>188</v>
      </c>
      <c r="Q188" s="139" t="s">
        <v>97</v>
      </c>
      <c r="R188" s="139"/>
      <c r="S188" s="139" t="s">
        <v>98</v>
      </c>
      <c r="T188" s="139" t="s">
        <v>99</v>
      </c>
      <c r="U188" s="139" t="s">
        <v>37</v>
      </c>
      <c r="V188" s="124"/>
      <c r="W188" s="144" t="s">
        <v>104</v>
      </c>
      <c r="X188" s="124"/>
      <c r="Y188" s="124"/>
      <c r="Z188" s="124"/>
      <c r="AA188" s="124"/>
      <c r="AB188" s="124"/>
      <c r="AC188" s="124"/>
      <c r="AD188" s="124"/>
      <c r="AE188" s="124"/>
      <c r="AF188" s="124"/>
      <c r="AG188" s="124"/>
      <c r="AH188" s="139"/>
      <c r="AI188" s="139"/>
      <c r="AJ188" s="139"/>
      <c r="AK188" s="139"/>
      <c r="AL188" s="139"/>
      <c r="AM188" s="139"/>
      <c r="AN188" s="139" t="s">
        <v>104</v>
      </c>
      <c r="AO188" s="139"/>
      <c r="AP188" s="139"/>
      <c r="AQ188" s="139"/>
      <c r="AR188" s="139"/>
      <c r="AS188" s="139"/>
      <c r="AT188" s="144">
        <f t="shared" si="15"/>
        <v>1</v>
      </c>
      <c r="AU188" s="145">
        <f t="shared" si="19"/>
        <v>0</v>
      </c>
      <c r="AV188" s="145">
        <f t="shared" si="19"/>
        <v>0</v>
      </c>
      <c r="AW188" s="145">
        <f t="shared" si="19"/>
        <v>0</v>
      </c>
      <c r="AX188" s="145">
        <f t="shared" si="19"/>
        <v>0</v>
      </c>
      <c r="AY188" s="145">
        <f t="shared" si="19"/>
        <v>0</v>
      </c>
      <c r="AZ188" s="145">
        <f t="shared" si="19"/>
        <v>0</v>
      </c>
      <c r="BA188" s="145">
        <f t="shared" si="18"/>
        <v>350000</v>
      </c>
      <c r="BB188" s="145">
        <f t="shared" si="18"/>
        <v>0</v>
      </c>
      <c r="BC188" s="145">
        <f t="shared" si="18"/>
        <v>0</v>
      </c>
      <c r="BD188" s="145">
        <f t="shared" si="14"/>
        <v>0</v>
      </c>
      <c r="BE188" s="145">
        <f t="shared" si="14"/>
        <v>0</v>
      </c>
      <c r="BF188" s="145">
        <f t="shared" si="14"/>
        <v>0</v>
      </c>
      <c r="BG188" s="146">
        <f t="shared" si="16"/>
        <v>350000</v>
      </c>
      <c r="BH188" s="145" t="b">
        <f t="shared" si="17"/>
        <v>1</v>
      </c>
    </row>
    <row r="189" spans="1:60" ht="65" x14ac:dyDescent="0.3">
      <c r="A189" s="138">
        <v>187</v>
      </c>
      <c r="B189" s="139" t="s">
        <v>196</v>
      </c>
      <c r="C189" s="139" t="s">
        <v>207</v>
      </c>
      <c r="D189" s="140" t="s">
        <v>649</v>
      </c>
      <c r="E189" s="140" t="s">
        <v>650</v>
      </c>
      <c r="F189" s="139" t="s">
        <v>93</v>
      </c>
      <c r="G189" s="139" t="s">
        <v>94</v>
      </c>
      <c r="H189" s="139" t="s">
        <v>651</v>
      </c>
      <c r="I189" s="139" t="s">
        <v>652</v>
      </c>
      <c r="J189" s="139" t="s">
        <v>116</v>
      </c>
      <c r="K189" s="139" t="s">
        <v>173</v>
      </c>
      <c r="L189" s="141" t="s">
        <v>208</v>
      </c>
      <c r="M189" s="142" t="s">
        <v>101</v>
      </c>
      <c r="N189" s="142" t="s">
        <v>392</v>
      </c>
      <c r="O189" s="142">
        <v>83000</v>
      </c>
      <c r="P189" s="152" t="s">
        <v>188</v>
      </c>
      <c r="Q189" s="139" t="s">
        <v>97</v>
      </c>
      <c r="R189" s="139">
        <v>841600121</v>
      </c>
      <c r="S189" s="139" t="s">
        <v>113</v>
      </c>
      <c r="T189" s="139" t="s">
        <v>105</v>
      </c>
      <c r="U189" s="139" t="s">
        <v>35</v>
      </c>
      <c r="V189" s="144" t="s">
        <v>104</v>
      </c>
      <c r="W189" s="124"/>
      <c r="X189" s="139"/>
      <c r="Y189" s="124"/>
      <c r="Z189" s="124"/>
      <c r="AA189" s="124"/>
      <c r="AB189" s="124"/>
      <c r="AC189" s="124"/>
      <c r="AD189" s="124"/>
      <c r="AE189" s="124"/>
      <c r="AF189" s="124"/>
      <c r="AG189" s="124"/>
      <c r="AH189" s="139"/>
      <c r="AI189" s="139"/>
      <c r="AJ189" s="139"/>
      <c r="AK189" s="139"/>
      <c r="AL189" s="139" t="s">
        <v>104</v>
      </c>
      <c r="AM189" s="139"/>
      <c r="AN189" s="139"/>
      <c r="AO189" s="139" t="s">
        <v>104</v>
      </c>
      <c r="AP189" s="139"/>
      <c r="AQ189" s="139"/>
      <c r="AR189" s="139" t="s">
        <v>104</v>
      </c>
      <c r="AS189" s="139"/>
      <c r="AT189" s="144">
        <f t="shared" si="15"/>
        <v>3</v>
      </c>
      <c r="AU189" s="145">
        <f t="shared" si="19"/>
        <v>0</v>
      </c>
      <c r="AV189" s="145">
        <f t="shared" si="19"/>
        <v>0</v>
      </c>
      <c r="AW189" s="145">
        <f t="shared" si="19"/>
        <v>0</v>
      </c>
      <c r="AX189" s="145">
        <f t="shared" si="19"/>
        <v>0</v>
      </c>
      <c r="AY189" s="145">
        <f t="shared" si="19"/>
        <v>27666.666666666668</v>
      </c>
      <c r="AZ189" s="145">
        <f t="shared" si="19"/>
        <v>0</v>
      </c>
      <c r="BA189" s="145">
        <f t="shared" si="18"/>
        <v>0</v>
      </c>
      <c r="BB189" s="145">
        <f t="shared" si="18"/>
        <v>27666.666666666668</v>
      </c>
      <c r="BC189" s="145">
        <f t="shared" si="18"/>
        <v>0</v>
      </c>
      <c r="BD189" s="145">
        <f t="shared" si="14"/>
        <v>0</v>
      </c>
      <c r="BE189" s="145">
        <f t="shared" si="14"/>
        <v>27666.666666666668</v>
      </c>
      <c r="BF189" s="145">
        <f t="shared" si="14"/>
        <v>0</v>
      </c>
      <c r="BG189" s="146">
        <f t="shared" si="16"/>
        <v>83000</v>
      </c>
      <c r="BH189" s="145" t="b">
        <f t="shared" si="17"/>
        <v>1</v>
      </c>
    </row>
    <row r="190" spans="1:60" ht="52" x14ac:dyDescent="0.3">
      <c r="A190" s="138">
        <v>188</v>
      </c>
      <c r="B190" s="139" t="s">
        <v>196</v>
      </c>
      <c r="C190" s="139" t="s">
        <v>207</v>
      </c>
      <c r="D190" s="140" t="s">
        <v>649</v>
      </c>
      <c r="E190" s="140" t="s">
        <v>650</v>
      </c>
      <c r="F190" s="139" t="s">
        <v>654</v>
      </c>
      <c r="G190" s="139" t="s">
        <v>191</v>
      </c>
      <c r="H190" s="139" t="s">
        <v>657</v>
      </c>
      <c r="I190" s="139" t="s">
        <v>520</v>
      </c>
      <c r="J190" s="139" t="s">
        <v>198</v>
      </c>
      <c r="K190" s="139" t="s">
        <v>199</v>
      </c>
      <c r="L190" s="141" t="s">
        <v>369</v>
      </c>
      <c r="M190" s="142" t="s">
        <v>186</v>
      </c>
      <c r="N190" s="142" t="s">
        <v>204</v>
      </c>
      <c r="O190" s="142">
        <v>28600</v>
      </c>
      <c r="P190" s="152" t="s">
        <v>188</v>
      </c>
      <c r="Q190" s="139" t="s">
        <v>97</v>
      </c>
      <c r="R190" s="139"/>
      <c r="S190" s="139" t="s">
        <v>98</v>
      </c>
      <c r="T190" s="139" t="s">
        <v>99</v>
      </c>
      <c r="U190" s="139" t="s">
        <v>36</v>
      </c>
      <c r="V190" s="144" t="s">
        <v>104</v>
      </c>
      <c r="W190" s="139"/>
      <c r="X190" s="124"/>
      <c r="Y190" s="124"/>
      <c r="Z190" s="124"/>
      <c r="AA190" s="124"/>
      <c r="AB190" s="124"/>
      <c r="AC190" s="124"/>
      <c r="AD190" s="124"/>
      <c r="AE190" s="124"/>
      <c r="AF190" s="124"/>
      <c r="AG190" s="124"/>
      <c r="AH190" s="139"/>
      <c r="AI190" s="139"/>
      <c r="AJ190" s="139"/>
      <c r="AK190" s="139"/>
      <c r="AL190" s="139"/>
      <c r="AM190" s="139" t="s">
        <v>104</v>
      </c>
      <c r="AN190" s="139"/>
      <c r="AO190" s="139"/>
      <c r="AP190" s="139"/>
      <c r="AQ190" s="139"/>
      <c r="AR190" s="139"/>
      <c r="AS190" s="139"/>
      <c r="AT190" s="144">
        <f t="shared" si="15"/>
        <v>1</v>
      </c>
      <c r="AU190" s="145">
        <f t="shared" si="19"/>
        <v>0</v>
      </c>
      <c r="AV190" s="145">
        <f t="shared" si="19"/>
        <v>0</v>
      </c>
      <c r="AW190" s="145">
        <f t="shared" si="19"/>
        <v>0</v>
      </c>
      <c r="AX190" s="145">
        <f t="shared" si="19"/>
        <v>0</v>
      </c>
      <c r="AY190" s="145">
        <f t="shared" si="19"/>
        <v>0</v>
      </c>
      <c r="AZ190" s="145">
        <f t="shared" si="19"/>
        <v>28600</v>
      </c>
      <c r="BA190" s="145">
        <f t="shared" si="18"/>
        <v>0</v>
      </c>
      <c r="BB190" s="145">
        <f t="shared" si="18"/>
        <v>0</v>
      </c>
      <c r="BC190" s="145">
        <f t="shared" si="18"/>
        <v>0</v>
      </c>
      <c r="BD190" s="145">
        <f t="shared" si="14"/>
        <v>0</v>
      </c>
      <c r="BE190" s="145">
        <f t="shared" si="14"/>
        <v>0</v>
      </c>
      <c r="BF190" s="145">
        <f t="shared" si="14"/>
        <v>0</v>
      </c>
      <c r="BG190" s="146">
        <f t="shared" si="16"/>
        <v>28600</v>
      </c>
      <c r="BH190" s="145" t="b">
        <f t="shared" si="17"/>
        <v>1</v>
      </c>
    </row>
    <row r="191" spans="1:60" ht="52" x14ac:dyDescent="0.3">
      <c r="A191" s="138">
        <v>189</v>
      </c>
      <c r="B191" s="139" t="s">
        <v>196</v>
      </c>
      <c r="C191" s="139" t="s">
        <v>207</v>
      </c>
      <c r="D191" s="140" t="s">
        <v>649</v>
      </c>
      <c r="E191" s="140" t="s">
        <v>650</v>
      </c>
      <c r="F191" s="139" t="s">
        <v>654</v>
      </c>
      <c r="G191" s="139" t="s">
        <v>191</v>
      </c>
      <c r="H191" s="139" t="s">
        <v>657</v>
      </c>
      <c r="I191" s="139" t="s">
        <v>520</v>
      </c>
      <c r="J191" s="139" t="s">
        <v>198</v>
      </c>
      <c r="K191" s="139" t="s">
        <v>199</v>
      </c>
      <c r="L191" s="141" t="s">
        <v>372</v>
      </c>
      <c r="M191" s="142" t="s">
        <v>186</v>
      </c>
      <c r="N191" s="142" t="s">
        <v>373</v>
      </c>
      <c r="O191" s="142">
        <v>450000</v>
      </c>
      <c r="P191" s="152" t="s">
        <v>188</v>
      </c>
      <c r="Q191" s="139" t="s">
        <v>97</v>
      </c>
      <c r="R191" s="139"/>
      <c r="S191" s="139" t="s">
        <v>98</v>
      </c>
      <c r="T191" s="139" t="s">
        <v>99</v>
      </c>
      <c r="U191" s="139" t="s">
        <v>37</v>
      </c>
      <c r="V191" s="124"/>
      <c r="W191" s="144" t="s">
        <v>104</v>
      </c>
      <c r="X191" s="124"/>
      <c r="Y191" s="124"/>
      <c r="Z191" s="124"/>
      <c r="AA191" s="124"/>
      <c r="AB191" s="124"/>
      <c r="AC191" s="124"/>
      <c r="AD191" s="124"/>
      <c r="AE191" s="124"/>
      <c r="AF191" s="124"/>
      <c r="AG191" s="124"/>
      <c r="AH191" s="139"/>
      <c r="AI191" s="139"/>
      <c r="AJ191" s="139"/>
      <c r="AK191" s="139"/>
      <c r="AL191" s="139"/>
      <c r="AM191" s="139" t="s">
        <v>104</v>
      </c>
      <c r="AN191" s="139"/>
      <c r="AO191" s="139" t="s">
        <v>104</v>
      </c>
      <c r="AP191" s="139"/>
      <c r="AQ191" s="139" t="s">
        <v>104</v>
      </c>
      <c r="AR191" s="139"/>
      <c r="AS191" s="139" t="s">
        <v>104</v>
      </c>
      <c r="AT191" s="144">
        <f t="shared" si="15"/>
        <v>4</v>
      </c>
      <c r="AU191" s="145">
        <f t="shared" si="19"/>
        <v>0</v>
      </c>
      <c r="AV191" s="145">
        <f t="shared" si="19"/>
        <v>0</v>
      </c>
      <c r="AW191" s="145">
        <f t="shared" si="19"/>
        <v>0</v>
      </c>
      <c r="AX191" s="145">
        <f t="shared" si="19"/>
        <v>0</v>
      </c>
      <c r="AY191" s="145">
        <f t="shared" si="19"/>
        <v>0</v>
      </c>
      <c r="AZ191" s="145">
        <f t="shared" si="19"/>
        <v>112500</v>
      </c>
      <c r="BA191" s="145">
        <f t="shared" si="18"/>
        <v>0</v>
      </c>
      <c r="BB191" s="145">
        <f t="shared" si="18"/>
        <v>112500</v>
      </c>
      <c r="BC191" s="145">
        <f t="shared" si="18"/>
        <v>0</v>
      </c>
      <c r="BD191" s="145">
        <f t="shared" si="14"/>
        <v>112500</v>
      </c>
      <c r="BE191" s="145">
        <f t="shared" si="14"/>
        <v>0</v>
      </c>
      <c r="BF191" s="145">
        <f t="shared" si="14"/>
        <v>112500</v>
      </c>
      <c r="BG191" s="146">
        <f t="shared" si="16"/>
        <v>450000</v>
      </c>
      <c r="BH191" s="145" t="b">
        <f t="shared" si="17"/>
        <v>1</v>
      </c>
    </row>
    <row r="192" spans="1:60" ht="52" x14ac:dyDescent="0.3">
      <c r="A192" s="138">
        <v>190</v>
      </c>
      <c r="B192" s="139" t="s">
        <v>196</v>
      </c>
      <c r="C192" s="139" t="s">
        <v>207</v>
      </c>
      <c r="D192" s="140" t="s">
        <v>649</v>
      </c>
      <c r="E192" s="140" t="s">
        <v>650</v>
      </c>
      <c r="F192" s="139" t="s">
        <v>654</v>
      </c>
      <c r="G192" s="139" t="s">
        <v>191</v>
      </c>
      <c r="H192" s="139" t="s">
        <v>657</v>
      </c>
      <c r="I192" s="139" t="s">
        <v>520</v>
      </c>
      <c r="J192" s="139" t="s">
        <v>198</v>
      </c>
      <c r="K192" s="139" t="s">
        <v>199</v>
      </c>
      <c r="L192" s="141" t="s">
        <v>375</v>
      </c>
      <c r="M192" s="142" t="s">
        <v>186</v>
      </c>
      <c r="N192" s="142" t="s">
        <v>371</v>
      </c>
      <c r="O192" s="142">
        <v>17604.32</v>
      </c>
      <c r="P192" s="152" t="s">
        <v>188</v>
      </c>
      <c r="Q192" s="139" t="s">
        <v>97</v>
      </c>
      <c r="R192" s="139"/>
      <c r="S192" s="139" t="s">
        <v>98</v>
      </c>
      <c r="T192" s="139" t="s">
        <v>99</v>
      </c>
      <c r="U192" s="139" t="s">
        <v>37</v>
      </c>
      <c r="V192" s="124"/>
      <c r="W192" s="144" t="s">
        <v>104</v>
      </c>
      <c r="X192" s="139"/>
      <c r="Y192" s="124"/>
      <c r="Z192" s="124"/>
      <c r="AA192" s="124"/>
      <c r="AB192" s="124"/>
      <c r="AC192" s="124"/>
      <c r="AD192" s="124"/>
      <c r="AE192" s="124"/>
      <c r="AF192" s="124"/>
      <c r="AG192" s="124"/>
      <c r="AH192" s="139"/>
      <c r="AI192" s="139"/>
      <c r="AJ192" s="139"/>
      <c r="AK192" s="139"/>
      <c r="AL192" s="139"/>
      <c r="AM192" s="139" t="s">
        <v>104</v>
      </c>
      <c r="AN192" s="139"/>
      <c r="AO192" s="139"/>
      <c r="AP192" s="139"/>
      <c r="AQ192" s="139"/>
      <c r="AR192" s="139"/>
      <c r="AS192" s="139"/>
      <c r="AT192" s="144">
        <f t="shared" si="15"/>
        <v>1</v>
      </c>
      <c r="AU192" s="145">
        <f t="shared" si="19"/>
        <v>0</v>
      </c>
      <c r="AV192" s="145">
        <f t="shared" si="19"/>
        <v>0</v>
      </c>
      <c r="AW192" s="145">
        <f t="shared" si="19"/>
        <v>0</v>
      </c>
      <c r="AX192" s="145">
        <f t="shared" si="19"/>
        <v>0</v>
      </c>
      <c r="AY192" s="145">
        <f t="shared" si="19"/>
        <v>0</v>
      </c>
      <c r="AZ192" s="145">
        <f t="shared" si="19"/>
        <v>17604.32</v>
      </c>
      <c r="BA192" s="145">
        <f t="shared" si="18"/>
        <v>0</v>
      </c>
      <c r="BB192" s="145">
        <f t="shared" si="18"/>
        <v>0</v>
      </c>
      <c r="BC192" s="145">
        <f t="shared" si="18"/>
        <v>0</v>
      </c>
      <c r="BD192" s="145">
        <f t="shared" si="14"/>
        <v>0</v>
      </c>
      <c r="BE192" s="145">
        <f t="shared" si="14"/>
        <v>0</v>
      </c>
      <c r="BF192" s="145">
        <f t="shared" si="14"/>
        <v>0</v>
      </c>
      <c r="BG192" s="146">
        <f t="shared" si="16"/>
        <v>17604.32</v>
      </c>
      <c r="BH192" s="145" t="b">
        <f t="shared" si="17"/>
        <v>1</v>
      </c>
    </row>
    <row r="193" spans="1:60" ht="52" x14ac:dyDescent="0.3">
      <c r="A193" s="138">
        <v>191</v>
      </c>
      <c r="B193" s="139" t="s">
        <v>196</v>
      </c>
      <c r="C193" s="139" t="s">
        <v>207</v>
      </c>
      <c r="D193" s="140" t="s">
        <v>649</v>
      </c>
      <c r="E193" s="140" t="s">
        <v>650</v>
      </c>
      <c r="F193" s="139" t="s">
        <v>654</v>
      </c>
      <c r="G193" s="139" t="s">
        <v>191</v>
      </c>
      <c r="H193" s="139" t="s">
        <v>657</v>
      </c>
      <c r="I193" s="139" t="s">
        <v>520</v>
      </c>
      <c r="J193" s="139" t="s">
        <v>198</v>
      </c>
      <c r="K193" s="139" t="s">
        <v>199</v>
      </c>
      <c r="L193" s="141" t="s">
        <v>668</v>
      </c>
      <c r="M193" s="142" t="s">
        <v>186</v>
      </c>
      <c r="N193" s="142" t="s">
        <v>377</v>
      </c>
      <c r="O193" s="142">
        <v>15000</v>
      </c>
      <c r="P193" s="152" t="s">
        <v>188</v>
      </c>
      <c r="Q193" s="139" t="s">
        <v>97</v>
      </c>
      <c r="R193" s="139"/>
      <c r="S193" s="139" t="s">
        <v>98</v>
      </c>
      <c r="T193" s="139" t="s">
        <v>105</v>
      </c>
      <c r="U193" s="139" t="s">
        <v>36</v>
      </c>
      <c r="V193" s="144" t="s">
        <v>104</v>
      </c>
      <c r="W193" s="139"/>
      <c r="X193" s="124"/>
      <c r="Y193" s="124"/>
      <c r="Z193" s="124"/>
      <c r="AA193" s="124"/>
      <c r="AB193" s="124"/>
      <c r="AC193" s="124"/>
      <c r="AD193" s="124"/>
      <c r="AE193" s="124"/>
      <c r="AF193" s="124"/>
      <c r="AG193" s="124"/>
      <c r="AH193" s="139"/>
      <c r="AI193" s="139"/>
      <c r="AJ193" s="139"/>
      <c r="AK193" s="139"/>
      <c r="AL193" s="139"/>
      <c r="AM193" s="139" t="s">
        <v>104</v>
      </c>
      <c r="AN193" s="139"/>
      <c r="AO193" s="139"/>
      <c r="AP193" s="139"/>
      <c r="AQ193" s="139"/>
      <c r="AR193" s="139" t="s">
        <v>104</v>
      </c>
      <c r="AS193" s="139"/>
      <c r="AT193" s="144">
        <f t="shared" si="15"/>
        <v>2</v>
      </c>
      <c r="AU193" s="145">
        <f t="shared" si="19"/>
        <v>0</v>
      </c>
      <c r="AV193" s="145">
        <f t="shared" si="19"/>
        <v>0</v>
      </c>
      <c r="AW193" s="145">
        <f t="shared" si="19"/>
        <v>0</v>
      </c>
      <c r="AX193" s="145">
        <f t="shared" si="19"/>
        <v>0</v>
      </c>
      <c r="AY193" s="145">
        <f t="shared" si="19"/>
        <v>0</v>
      </c>
      <c r="AZ193" s="145">
        <f t="shared" si="19"/>
        <v>7500</v>
      </c>
      <c r="BA193" s="145">
        <f t="shared" si="18"/>
        <v>0</v>
      </c>
      <c r="BB193" s="145">
        <f t="shared" si="18"/>
        <v>0</v>
      </c>
      <c r="BC193" s="145">
        <f t="shared" si="18"/>
        <v>0</v>
      </c>
      <c r="BD193" s="145">
        <f t="shared" si="14"/>
        <v>0</v>
      </c>
      <c r="BE193" s="145">
        <f t="shared" si="14"/>
        <v>7500</v>
      </c>
      <c r="BF193" s="145">
        <f t="shared" si="14"/>
        <v>0</v>
      </c>
      <c r="BG193" s="146">
        <f t="shared" si="16"/>
        <v>15000</v>
      </c>
      <c r="BH193" s="145" t="b">
        <f t="shared" si="17"/>
        <v>1</v>
      </c>
    </row>
    <row r="194" spans="1:60" ht="52" x14ac:dyDescent="0.3">
      <c r="A194" s="138">
        <v>192</v>
      </c>
      <c r="B194" s="139" t="s">
        <v>196</v>
      </c>
      <c r="C194" s="139" t="s">
        <v>207</v>
      </c>
      <c r="D194" s="140" t="s">
        <v>649</v>
      </c>
      <c r="E194" s="140" t="s">
        <v>650</v>
      </c>
      <c r="F194" s="139" t="s">
        <v>654</v>
      </c>
      <c r="G194" s="139" t="s">
        <v>191</v>
      </c>
      <c r="H194" s="139" t="s">
        <v>657</v>
      </c>
      <c r="I194" s="139" t="s">
        <v>520</v>
      </c>
      <c r="J194" s="139" t="s">
        <v>198</v>
      </c>
      <c r="K194" s="139" t="s">
        <v>199</v>
      </c>
      <c r="L194" s="141" t="s">
        <v>380</v>
      </c>
      <c r="M194" s="142" t="s">
        <v>186</v>
      </c>
      <c r="N194" s="142" t="s">
        <v>381</v>
      </c>
      <c r="O194" s="142">
        <v>12400</v>
      </c>
      <c r="P194" s="152" t="s">
        <v>188</v>
      </c>
      <c r="Q194" s="139" t="s">
        <v>97</v>
      </c>
      <c r="R194" s="139"/>
      <c r="S194" s="139" t="s">
        <v>98</v>
      </c>
      <c r="T194" s="139" t="s">
        <v>105</v>
      </c>
      <c r="U194" s="139" t="s">
        <v>41</v>
      </c>
      <c r="V194" s="124"/>
      <c r="W194" s="124"/>
      <c r="X194" s="124"/>
      <c r="Y194" s="124"/>
      <c r="Z194" s="124"/>
      <c r="AA194" s="144" t="s">
        <v>104</v>
      </c>
      <c r="AB194" s="124"/>
      <c r="AC194" s="124"/>
      <c r="AD194" s="124"/>
      <c r="AE194" s="124"/>
      <c r="AF194" s="124"/>
      <c r="AG194" s="124"/>
      <c r="AH194" s="139"/>
      <c r="AI194" s="139"/>
      <c r="AJ194" s="139"/>
      <c r="AK194" s="139"/>
      <c r="AL194" s="139"/>
      <c r="AM194" s="139"/>
      <c r="AN194" s="139"/>
      <c r="AO194" s="139"/>
      <c r="AP194" s="139"/>
      <c r="AQ194" s="139"/>
      <c r="AR194" s="139" t="s">
        <v>104</v>
      </c>
      <c r="AS194" s="139" t="s">
        <v>104</v>
      </c>
      <c r="AT194" s="144">
        <f t="shared" si="15"/>
        <v>2</v>
      </c>
      <c r="AU194" s="145">
        <f t="shared" si="19"/>
        <v>0</v>
      </c>
      <c r="AV194" s="145">
        <f t="shared" si="19"/>
        <v>0</v>
      </c>
      <c r="AW194" s="145">
        <f t="shared" si="19"/>
        <v>0</v>
      </c>
      <c r="AX194" s="145">
        <f t="shared" si="19"/>
        <v>0</v>
      </c>
      <c r="AY194" s="145">
        <f t="shared" si="19"/>
        <v>0</v>
      </c>
      <c r="AZ194" s="145">
        <f t="shared" si="19"/>
        <v>0</v>
      </c>
      <c r="BA194" s="145">
        <f t="shared" si="18"/>
        <v>0</v>
      </c>
      <c r="BB194" s="145">
        <f t="shared" si="18"/>
        <v>0</v>
      </c>
      <c r="BC194" s="145">
        <f t="shared" si="18"/>
        <v>0</v>
      </c>
      <c r="BD194" s="145">
        <f t="shared" si="18"/>
        <v>0</v>
      </c>
      <c r="BE194" s="145">
        <f t="shared" si="18"/>
        <v>6200</v>
      </c>
      <c r="BF194" s="145">
        <f t="shared" si="18"/>
        <v>6200</v>
      </c>
      <c r="BG194" s="146">
        <f t="shared" si="16"/>
        <v>12400</v>
      </c>
      <c r="BH194" s="145" t="b">
        <f t="shared" si="17"/>
        <v>1</v>
      </c>
    </row>
    <row r="195" spans="1:60" ht="52" x14ac:dyDescent="0.3">
      <c r="A195" s="138">
        <v>193</v>
      </c>
      <c r="B195" s="139" t="s">
        <v>196</v>
      </c>
      <c r="C195" s="139" t="s">
        <v>207</v>
      </c>
      <c r="D195" s="140" t="s">
        <v>649</v>
      </c>
      <c r="E195" s="140" t="s">
        <v>650</v>
      </c>
      <c r="F195" s="139" t="s">
        <v>654</v>
      </c>
      <c r="G195" s="139" t="s">
        <v>191</v>
      </c>
      <c r="H195" s="139" t="s">
        <v>657</v>
      </c>
      <c r="I195" s="139" t="s">
        <v>520</v>
      </c>
      <c r="J195" s="139" t="s">
        <v>198</v>
      </c>
      <c r="K195" s="139" t="s">
        <v>199</v>
      </c>
      <c r="L195" s="141" t="s">
        <v>382</v>
      </c>
      <c r="M195" s="142" t="s">
        <v>186</v>
      </c>
      <c r="N195" s="142" t="s">
        <v>381</v>
      </c>
      <c r="O195" s="142">
        <v>8240</v>
      </c>
      <c r="P195" s="152" t="s">
        <v>188</v>
      </c>
      <c r="Q195" s="139" t="s">
        <v>118</v>
      </c>
      <c r="R195" s="139"/>
      <c r="S195" s="139" t="s">
        <v>98</v>
      </c>
      <c r="T195" s="139" t="s">
        <v>105</v>
      </c>
      <c r="U195" s="139" t="s">
        <v>34</v>
      </c>
      <c r="V195" s="142" t="s">
        <v>104</v>
      </c>
      <c r="W195" s="124"/>
      <c r="X195" s="139"/>
      <c r="Y195" s="124"/>
      <c r="Z195" s="124"/>
      <c r="AA195" s="124"/>
      <c r="AB195" s="124"/>
      <c r="AC195" s="124"/>
      <c r="AD195" s="124"/>
      <c r="AE195" s="124"/>
      <c r="AF195" s="124"/>
      <c r="AG195" s="124"/>
      <c r="AH195" s="139"/>
      <c r="AI195" s="139"/>
      <c r="AJ195" s="139"/>
      <c r="AK195" s="139"/>
      <c r="AL195" s="139"/>
      <c r="AM195" s="139"/>
      <c r="AN195" s="139"/>
      <c r="AO195" s="139"/>
      <c r="AP195" s="139"/>
      <c r="AQ195" s="139"/>
      <c r="AR195" s="139" t="s">
        <v>104</v>
      </c>
      <c r="AS195" s="139" t="s">
        <v>104</v>
      </c>
      <c r="AT195" s="144">
        <f t="shared" si="15"/>
        <v>2</v>
      </c>
      <c r="AU195" s="145">
        <f t="shared" si="19"/>
        <v>0</v>
      </c>
      <c r="AV195" s="145">
        <f t="shared" si="19"/>
        <v>0</v>
      </c>
      <c r="AW195" s="145">
        <f t="shared" si="19"/>
        <v>0</v>
      </c>
      <c r="AX195" s="145">
        <f t="shared" si="19"/>
        <v>0</v>
      </c>
      <c r="AY195" s="145">
        <f t="shared" si="19"/>
        <v>0</v>
      </c>
      <c r="AZ195" s="145">
        <f t="shared" si="19"/>
        <v>0</v>
      </c>
      <c r="BA195" s="145">
        <f t="shared" si="18"/>
        <v>0</v>
      </c>
      <c r="BB195" s="145">
        <f t="shared" si="18"/>
        <v>0</v>
      </c>
      <c r="BC195" s="145">
        <f t="shared" si="18"/>
        <v>0</v>
      </c>
      <c r="BD195" s="145">
        <f t="shared" si="18"/>
        <v>0</v>
      </c>
      <c r="BE195" s="145">
        <f t="shared" si="18"/>
        <v>4120</v>
      </c>
      <c r="BF195" s="145">
        <f t="shared" si="18"/>
        <v>4120</v>
      </c>
      <c r="BG195" s="146">
        <f t="shared" si="16"/>
        <v>8240</v>
      </c>
      <c r="BH195" s="145" t="b">
        <f t="shared" si="17"/>
        <v>1</v>
      </c>
    </row>
    <row r="196" spans="1:60" ht="52" x14ac:dyDescent="0.3">
      <c r="A196" s="138">
        <v>194</v>
      </c>
      <c r="B196" s="139" t="s">
        <v>196</v>
      </c>
      <c r="C196" s="139" t="s">
        <v>207</v>
      </c>
      <c r="D196" s="140" t="s">
        <v>649</v>
      </c>
      <c r="E196" s="140" t="s">
        <v>650</v>
      </c>
      <c r="F196" s="139" t="s">
        <v>654</v>
      </c>
      <c r="G196" s="139" t="s">
        <v>191</v>
      </c>
      <c r="H196" s="139" t="s">
        <v>657</v>
      </c>
      <c r="I196" s="139" t="s">
        <v>520</v>
      </c>
      <c r="J196" s="139" t="s">
        <v>198</v>
      </c>
      <c r="K196" s="139" t="s">
        <v>199</v>
      </c>
      <c r="L196" s="141" t="s">
        <v>383</v>
      </c>
      <c r="M196" s="142" t="s">
        <v>186</v>
      </c>
      <c r="N196" s="142" t="s">
        <v>373</v>
      </c>
      <c r="O196" s="142">
        <v>8000</v>
      </c>
      <c r="P196" s="152" t="s">
        <v>188</v>
      </c>
      <c r="Q196" s="139" t="s">
        <v>97</v>
      </c>
      <c r="R196" s="139"/>
      <c r="S196" s="139" t="s">
        <v>98</v>
      </c>
      <c r="T196" s="139" t="s">
        <v>99</v>
      </c>
      <c r="U196" s="139" t="s">
        <v>40</v>
      </c>
      <c r="V196" s="124"/>
      <c r="W196" s="124"/>
      <c r="X196" s="124"/>
      <c r="Y196" s="124"/>
      <c r="Z196" s="144" t="s">
        <v>104</v>
      </c>
      <c r="AA196" s="124"/>
      <c r="AB196" s="124"/>
      <c r="AC196" s="124"/>
      <c r="AD196" s="124"/>
      <c r="AE196" s="124"/>
      <c r="AF196" s="124"/>
      <c r="AG196" s="124"/>
      <c r="AH196" s="139"/>
      <c r="AI196" s="139"/>
      <c r="AJ196" s="139"/>
      <c r="AK196" s="139"/>
      <c r="AL196" s="139"/>
      <c r="AM196" s="139"/>
      <c r="AN196" s="139"/>
      <c r="AO196" s="139"/>
      <c r="AP196" s="139"/>
      <c r="AQ196" s="139" t="s">
        <v>104</v>
      </c>
      <c r="AR196" s="139"/>
      <c r="AS196" s="139"/>
      <c r="AT196" s="144">
        <f t="shared" si="15"/>
        <v>1</v>
      </c>
      <c r="AU196" s="145">
        <f t="shared" si="19"/>
        <v>0</v>
      </c>
      <c r="AV196" s="145">
        <f t="shared" si="19"/>
        <v>0</v>
      </c>
      <c r="AW196" s="145">
        <f t="shared" si="19"/>
        <v>0</v>
      </c>
      <c r="AX196" s="145">
        <f t="shared" si="19"/>
        <v>0</v>
      </c>
      <c r="AY196" s="145">
        <f t="shared" si="19"/>
        <v>0</v>
      </c>
      <c r="AZ196" s="145">
        <f t="shared" si="19"/>
        <v>0</v>
      </c>
      <c r="BA196" s="145">
        <f t="shared" si="18"/>
        <v>0</v>
      </c>
      <c r="BB196" s="145">
        <f t="shared" si="18"/>
        <v>0</v>
      </c>
      <c r="BC196" s="145">
        <f t="shared" si="18"/>
        <v>0</v>
      </c>
      <c r="BD196" s="145">
        <f t="shared" si="18"/>
        <v>8000</v>
      </c>
      <c r="BE196" s="145">
        <f t="shared" si="18"/>
        <v>0</v>
      </c>
      <c r="BF196" s="145">
        <f t="shared" si="18"/>
        <v>0</v>
      </c>
      <c r="BG196" s="146">
        <f t="shared" si="16"/>
        <v>8000</v>
      </c>
      <c r="BH196" s="145" t="b">
        <f t="shared" si="17"/>
        <v>1</v>
      </c>
    </row>
    <row r="197" spans="1:60" ht="52" x14ac:dyDescent="0.3">
      <c r="A197" s="138">
        <v>195</v>
      </c>
      <c r="B197" s="139" t="s">
        <v>196</v>
      </c>
      <c r="C197" s="139" t="s">
        <v>207</v>
      </c>
      <c r="D197" s="140" t="s">
        <v>649</v>
      </c>
      <c r="E197" s="140" t="s">
        <v>650</v>
      </c>
      <c r="F197" s="139" t="s">
        <v>654</v>
      </c>
      <c r="G197" s="139" t="s">
        <v>191</v>
      </c>
      <c r="H197" s="139" t="s">
        <v>657</v>
      </c>
      <c r="I197" s="139" t="s">
        <v>520</v>
      </c>
      <c r="J197" s="139" t="s">
        <v>198</v>
      </c>
      <c r="K197" s="139" t="s">
        <v>199</v>
      </c>
      <c r="L197" s="141" t="s">
        <v>385</v>
      </c>
      <c r="M197" s="142" t="s">
        <v>186</v>
      </c>
      <c r="N197" s="142" t="s">
        <v>373</v>
      </c>
      <c r="O197" s="142">
        <v>8000</v>
      </c>
      <c r="P197" s="152" t="s">
        <v>188</v>
      </c>
      <c r="Q197" s="139" t="s">
        <v>97</v>
      </c>
      <c r="R197" s="139"/>
      <c r="S197" s="139" t="s">
        <v>98</v>
      </c>
      <c r="T197" s="139" t="s">
        <v>105</v>
      </c>
      <c r="U197" s="139" t="s">
        <v>37</v>
      </c>
      <c r="V197" s="124"/>
      <c r="W197" s="144" t="s">
        <v>104</v>
      </c>
      <c r="X197" s="139"/>
      <c r="Y197" s="124"/>
      <c r="Z197" s="124"/>
      <c r="AA197" s="124"/>
      <c r="AB197" s="124"/>
      <c r="AC197" s="124"/>
      <c r="AD197" s="124"/>
      <c r="AE197" s="124"/>
      <c r="AF197" s="124"/>
      <c r="AG197" s="124"/>
      <c r="AH197" s="139"/>
      <c r="AI197" s="139"/>
      <c r="AJ197" s="139"/>
      <c r="AK197" s="139"/>
      <c r="AL197" s="139"/>
      <c r="AM197" s="139"/>
      <c r="AN197" s="139" t="s">
        <v>104</v>
      </c>
      <c r="AO197" s="139"/>
      <c r="AP197" s="139"/>
      <c r="AQ197" s="139"/>
      <c r="AR197" s="139"/>
      <c r="AS197" s="139"/>
      <c r="AT197" s="144">
        <f t="shared" ref="AT197:AT260" si="20">COUNTIF(AH197:AS197,"X")</f>
        <v>1</v>
      </c>
      <c r="AU197" s="145">
        <f t="shared" si="19"/>
        <v>0</v>
      </c>
      <c r="AV197" s="145">
        <f t="shared" si="19"/>
        <v>0</v>
      </c>
      <c r="AW197" s="145">
        <f t="shared" si="19"/>
        <v>0</v>
      </c>
      <c r="AX197" s="145">
        <f t="shared" si="19"/>
        <v>0</v>
      </c>
      <c r="AY197" s="145">
        <f t="shared" si="19"/>
        <v>0</v>
      </c>
      <c r="AZ197" s="145">
        <f t="shared" si="19"/>
        <v>0</v>
      </c>
      <c r="BA197" s="145">
        <f t="shared" si="18"/>
        <v>8000</v>
      </c>
      <c r="BB197" s="145">
        <f t="shared" si="18"/>
        <v>0</v>
      </c>
      <c r="BC197" s="145">
        <f t="shared" si="18"/>
        <v>0</v>
      </c>
      <c r="BD197" s="145">
        <f t="shared" si="18"/>
        <v>0</v>
      </c>
      <c r="BE197" s="145">
        <f t="shared" si="18"/>
        <v>0</v>
      </c>
      <c r="BF197" s="145">
        <f t="shared" si="18"/>
        <v>0</v>
      </c>
      <c r="BG197" s="146">
        <f t="shared" ref="BG197:BG260" si="21">SUM(AU197:BF197)</f>
        <v>8000</v>
      </c>
      <c r="BH197" s="145" t="b">
        <f t="shared" ref="BH197:BH260" si="22">BG197=O197</f>
        <v>1</v>
      </c>
    </row>
    <row r="198" spans="1:60" ht="52" x14ac:dyDescent="0.3">
      <c r="A198" s="138">
        <v>196</v>
      </c>
      <c r="B198" s="139" t="s">
        <v>196</v>
      </c>
      <c r="C198" s="139" t="s">
        <v>207</v>
      </c>
      <c r="D198" s="140" t="s">
        <v>649</v>
      </c>
      <c r="E198" s="140" t="s">
        <v>650</v>
      </c>
      <c r="F198" s="139" t="s">
        <v>654</v>
      </c>
      <c r="G198" s="139" t="s">
        <v>191</v>
      </c>
      <c r="H198" s="139" t="s">
        <v>657</v>
      </c>
      <c r="I198" s="139" t="s">
        <v>520</v>
      </c>
      <c r="J198" s="139" t="s">
        <v>198</v>
      </c>
      <c r="K198" s="139" t="s">
        <v>199</v>
      </c>
      <c r="L198" s="141" t="s">
        <v>386</v>
      </c>
      <c r="M198" s="142" t="s">
        <v>186</v>
      </c>
      <c r="N198" s="142" t="s">
        <v>378</v>
      </c>
      <c r="O198" s="142">
        <v>8000</v>
      </c>
      <c r="P198" s="152" t="s">
        <v>188</v>
      </c>
      <c r="Q198" s="139" t="s">
        <v>97</v>
      </c>
      <c r="R198" s="139"/>
      <c r="S198" s="139" t="s">
        <v>98</v>
      </c>
      <c r="T198" s="139" t="s">
        <v>105</v>
      </c>
      <c r="U198" s="139" t="s">
        <v>36</v>
      </c>
      <c r="V198" s="144" t="s">
        <v>104</v>
      </c>
      <c r="W198" s="124"/>
      <c r="X198" s="124"/>
      <c r="Y198" s="124"/>
      <c r="Z198" s="124"/>
      <c r="AA198" s="124"/>
      <c r="AB198" s="124"/>
      <c r="AC198" s="124"/>
      <c r="AD198" s="124"/>
      <c r="AE198" s="124"/>
      <c r="AF198" s="124"/>
      <c r="AG198" s="124"/>
      <c r="AH198" s="139"/>
      <c r="AI198" s="139"/>
      <c r="AJ198" s="139"/>
      <c r="AK198" s="139" t="s">
        <v>104</v>
      </c>
      <c r="AL198" s="139"/>
      <c r="AM198" s="139"/>
      <c r="AN198" s="139"/>
      <c r="AO198" s="139" t="s">
        <v>104</v>
      </c>
      <c r="AP198" s="139"/>
      <c r="AQ198" s="139"/>
      <c r="AR198" s="139"/>
      <c r="AS198" s="139" t="s">
        <v>104</v>
      </c>
      <c r="AT198" s="144">
        <f t="shared" si="20"/>
        <v>3</v>
      </c>
      <c r="AU198" s="145">
        <f t="shared" si="19"/>
        <v>0</v>
      </c>
      <c r="AV198" s="145">
        <f t="shared" si="19"/>
        <v>0</v>
      </c>
      <c r="AW198" s="145">
        <f t="shared" si="19"/>
        <v>0</v>
      </c>
      <c r="AX198" s="145">
        <f t="shared" si="19"/>
        <v>2666.6666666666665</v>
      </c>
      <c r="AY198" s="145">
        <f t="shared" si="19"/>
        <v>0</v>
      </c>
      <c r="AZ198" s="145">
        <f t="shared" si="19"/>
        <v>0</v>
      </c>
      <c r="BA198" s="145">
        <f t="shared" si="18"/>
        <v>0</v>
      </c>
      <c r="BB198" s="145">
        <f t="shared" si="18"/>
        <v>2666.6666666666665</v>
      </c>
      <c r="BC198" s="145">
        <f t="shared" si="18"/>
        <v>0</v>
      </c>
      <c r="BD198" s="145">
        <f t="shared" si="18"/>
        <v>0</v>
      </c>
      <c r="BE198" s="145">
        <f t="shared" si="18"/>
        <v>0</v>
      </c>
      <c r="BF198" s="145">
        <f t="shared" si="18"/>
        <v>2666.6666666666665</v>
      </c>
      <c r="BG198" s="146">
        <f t="shared" si="21"/>
        <v>8000</v>
      </c>
      <c r="BH198" s="145" t="b">
        <f t="shared" si="22"/>
        <v>1</v>
      </c>
    </row>
    <row r="199" spans="1:60" ht="52" x14ac:dyDescent="0.3">
      <c r="A199" s="138">
        <v>197</v>
      </c>
      <c r="B199" s="139" t="s">
        <v>196</v>
      </c>
      <c r="C199" s="139" t="s">
        <v>207</v>
      </c>
      <c r="D199" s="140" t="s">
        <v>649</v>
      </c>
      <c r="E199" s="140" t="s">
        <v>650</v>
      </c>
      <c r="F199" s="139" t="s">
        <v>654</v>
      </c>
      <c r="G199" s="139" t="s">
        <v>191</v>
      </c>
      <c r="H199" s="139" t="s">
        <v>657</v>
      </c>
      <c r="I199" s="139" t="s">
        <v>520</v>
      </c>
      <c r="J199" s="139" t="s">
        <v>198</v>
      </c>
      <c r="K199" s="139" t="s">
        <v>199</v>
      </c>
      <c r="L199" s="141" t="s">
        <v>388</v>
      </c>
      <c r="M199" s="142" t="s">
        <v>186</v>
      </c>
      <c r="N199" s="142" t="s">
        <v>377</v>
      </c>
      <c r="O199" s="142">
        <v>5000</v>
      </c>
      <c r="P199" s="152" t="s">
        <v>188</v>
      </c>
      <c r="Q199" s="139" t="s">
        <v>97</v>
      </c>
      <c r="R199" s="139"/>
      <c r="S199" s="139" t="s">
        <v>301</v>
      </c>
      <c r="T199" s="139" t="s">
        <v>105</v>
      </c>
      <c r="U199" s="139" t="s">
        <v>43</v>
      </c>
      <c r="V199" s="139"/>
      <c r="W199" s="124"/>
      <c r="X199" s="124"/>
      <c r="Y199" s="124"/>
      <c r="Z199" s="124"/>
      <c r="AA199" s="124"/>
      <c r="AB199" s="124"/>
      <c r="AC199" s="144" t="s">
        <v>104</v>
      </c>
      <c r="AD199" s="124"/>
      <c r="AE199" s="124"/>
      <c r="AF199" s="124"/>
      <c r="AG199" s="124"/>
      <c r="AH199" s="139"/>
      <c r="AI199" s="139"/>
      <c r="AJ199" s="139"/>
      <c r="AK199" s="139"/>
      <c r="AL199" s="139"/>
      <c r="AM199" s="139"/>
      <c r="AN199" s="139"/>
      <c r="AO199" s="139"/>
      <c r="AP199" s="139"/>
      <c r="AQ199" s="139"/>
      <c r="AR199" s="139" t="s">
        <v>104</v>
      </c>
      <c r="AS199" s="139"/>
      <c r="AT199" s="144">
        <f t="shared" si="20"/>
        <v>1</v>
      </c>
      <c r="AU199" s="145">
        <f t="shared" si="19"/>
        <v>0</v>
      </c>
      <c r="AV199" s="145">
        <f t="shared" si="19"/>
        <v>0</v>
      </c>
      <c r="AW199" s="145">
        <f t="shared" si="19"/>
        <v>0</v>
      </c>
      <c r="AX199" s="145">
        <f t="shared" si="19"/>
        <v>0</v>
      </c>
      <c r="AY199" s="145">
        <f t="shared" si="19"/>
        <v>0</v>
      </c>
      <c r="AZ199" s="145">
        <f t="shared" si="19"/>
        <v>0</v>
      </c>
      <c r="BA199" s="145">
        <f t="shared" si="18"/>
        <v>0</v>
      </c>
      <c r="BB199" s="145">
        <f t="shared" si="18"/>
        <v>0</v>
      </c>
      <c r="BC199" s="145">
        <f t="shared" si="18"/>
        <v>0</v>
      </c>
      <c r="BD199" s="145">
        <f t="shared" si="18"/>
        <v>0</v>
      </c>
      <c r="BE199" s="145">
        <f t="shared" si="18"/>
        <v>5000</v>
      </c>
      <c r="BF199" s="145">
        <f t="shared" si="18"/>
        <v>0</v>
      </c>
      <c r="BG199" s="146">
        <f t="shared" si="21"/>
        <v>5000</v>
      </c>
      <c r="BH199" s="145" t="b">
        <f t="shared" si="22"/>
        <v>1</v>
      </c>
    </row>
    <row r="200" spans="1:60" ht="52" x14ac:dyDescent="0.3">
      <c r="A200" s="138">
        <v>198</v>
      </c>
      <c r="B200" s="139" t="s">
        <v>196</v>
      </c>
      <c r="C200" s="139" t="s">
        <v>197</v>
      </c>
      <c r="D200" s="140" t="s">
        <v>649</v>
      </c>
      <c r="E200" s="140" t="s">
        <v>650</v>
      </c>
      <c r="F200" s="139" t="s">
        <v>654</v>
      </c>
      <c r="G200" s="139" t="s">
        <v>191</v>
      </c>
      <c r="H200" s="139" t="s">
        <v>657</v>
      </c>
      <c r="I200" s="139" t="s">
        <v>520</v>
      </c>
      <c r="J200" s="139" t="s">
        <v>198</v>
      </c>
      <c r="K200" s="139" t="s">
        <v>199</v>
      </c>
      <c r="L200" s="141" t="s">
        <v>200</v>
      </c>
      <c r="M200" s="142" t="s">
        <v>201</v>
      </c>
      <c r="N200" s="142" t="s">
        <v>202</v>
      </c>
      <c r="O200" s="142">
        <v>150000</v>
      </c>
      <c r="P200" s="152" t="s">
        <v>188</v>
      </c>
      <c r="Q200" s="139" t="s">
        <v>97</v>
      </c>
      <c r="R200" s="139"/>
      <c r="S200" s="139"/>
      <c r="T200" s="139"/>
      <c r="U200" s="139" t="s">
        <v>36</v>
      </c>
      <c r="V200" s="144" t="s">
        <v>104</v>
      </c>
      <c r="W200" s="124"/>
      <c r="X200" s="124"/>
      <c r="Y200" s="124"/>
      <c r="Z200" s="124"/>
      <c r="AA200" s="124"/>
      <c r="AB200" s="124"/>
      <c r="AC200" s="124"/>
      <c r="AD200" s="124"/>
      <c r="AE200" s="124"/>
      <c r="AF200" s="124"/>
      <c r="AG200" s="124"/>
      <c r="AH200" s="139"/>
      <c r="AI200" s="139"/>
      <c r="AJ200" s="139"/>
      <c r="AK200" s="139"/>
      <c r="AL200" s="139"/>
      <c r="AM200" s="139"/>
      <c r="AN200" s="139" t="s">
        <v>104</v>
      </c>
      <c r="AO200" s="139"/>
      <c r="AP200" s="139"/>
      <c r="AQ200" s="139"/>
      <c r="AR200" s="139"/>
      <c r="AS200" s="139"/>
      <c r="AT200" s="144">
        <f t="shared" si="20"/>
        <v>1</v>
      </c>
      <c r="AU200" s="145">
        <f t="shared" si="19"/>
        <v>0</v>
      </c>
      <c r="AV200" s="145">
        <f t="shared" si="19"/>
        <v>0</v>
      </c>
      <c r="AW200" s="145">
        <f t="shared" si="19"/>
        <v>0</v>
      </c>
      <c r="AX200" s="145">
        <f t="shared" si="19"/>
        <v>0</v>
      </c>
      <c r="AY200" s="145">
        <f t="shared" si="19"/>
        <v>0</v>
      </c>
      <c r="AZ200" s="145">
        <f t="shared" si="19"/>
        <v>0</v>
      </c>
      <c r="BA200" s="145">
        <f t="shared" si="18"/>
        <v>150000</v>
      </c>
      <c r="BB200" s="145">
        <f t="shared" si="18"/>
        <v>0</v>
      </c>
      <c r="BC200" s="145">
        <f t="shared" si="18"/>
        <v>0</v>
      </c>
      <c r="BD200" s="145">
        <f t="shared" si="18"/>
        <v>0</v>
      </c>
      <c r="BE200" s="145">
        <f t="shared" si="18"/>
        <v>0</v>
      </c>
      <c r="BF200" s="145">
        <f t="shared" si="18"/>
        <v>0</v>
      </c>
      <c r="BG200" s="146">
        <f t="shared" si="21"/>
        <v>150000</v>
      </c>
      <c r="BH200" s="145" t="b">
        <f t="shared" si="22"/>
        <v>1</v>
      </c>
    </row>
    <row r="201" spans="1:60" ht="52" x14ac:dyDescent="0.3">
      <c r="A201" s="138">
        <v>199</v>
      </c>
      <c r="B201" s="139" t="s">
        <v>196</v>
      </c>
      <c r="C201" s="139" t="s">
        <v>207</v>
      </c>
      <c r="D201" s="140" t="s">
        <v>649</v>
      </c>
      <c r="E201" s="140" t="s">
        <v>650</v>
      </c>
      <c r="F201" s="139" t="s">
        <v>654</v>
      </c>
      <c r="G201" s="139" t="s">
        <v>191</v>
      </c>
      <c r="H201" s="139" t="s">
        <v>657</v>
      </c>
      <c r="I201" s="139" t="s">
        <v>520</v>
      </c>
      <c r="J201" s="139" t="s">
        <v>198</v>
      </c>
      <c r="K201" s="139" t="s">
        <v>199</v>
      </c>
      <c r="L201" s="141" t="s">
        <v>389</v>
      </c>
      <c r="M201" s="142" t="s">
        <v>186</v>
      </c>
      <c r="N201" s="142" t="s">
        <v>373</v>
      </c>
      <c r="O201" s="142">
        <v>3000</v>
      </c>
      <c r="P201" s="152" t="s">
        <v>188</v>
      </c>
      <c r="Q201" s="139" t="s">
        <v>97</v>
      </c>
      <c r="R201" s="139"/>
      <c r="S201" s="139" t="s">
        <v>301</v>
      </c>
      <c r="T201" s="139" t="s">
        <v>105</v>
      </c>
      <c r="U201" s="139" t="s">
        <v>44</v>
      </c>
      <c r="V201" s="124"/>
      <c r="W201" s="124"/>
      <c r="X201" s="124"/>
      <c r="Y201" s="124"/>
      <c r="Z201" s="124"/>
      <c r="AA201" s="124"/>
      <c r="AB201" s="124"/>
      <c r="AC201" s="124"/>
      <c r="AD201" s="144" t="s">
        <v>104</v>
      </c>
      <c r="AE201" s="124"/>
      <c r="AF201" s="124"/>
      <c r="AG201" s="124"/>
      <c r="AH201" s="139"/>
      <c r="AI201" s="139"/>
      <c r="AJ201" s="139"/>
      <c r="AK201" s="139"/>
      <c r="AL201" s="139"/>
      <c r="AM201" s="139"/>
      <c r="AN201" s="139"/>
      <c r="AO201" s="139"/>
      <c r="AP201" s="139"/>
      <c r="AQ201" s="139"/>
      <c r="AR201" s="139"/>
      <c r="AS201" s="139" t="s">
        <v>104</v>
      </c>
      <c r="AT201" s="144">
        <f t="shared" si="20"/>
        <v>1</v>
      </c>
      <c r="AU201" s="145">
        <f t="shared" si="19"/>
        <v>0</v>
      </c>
      <c r="AV201" s="145">
        <f t="shared" si="19"/>
        <v>0</v>
      </c>
      <c r="AW201" s="145">
        <f t="shared" si="19"/>
        <v>0</v>
      </c>
      <c r="AX201" s="145">
        <f t="shared" si="19"/>
        <v>0</v>
      </c>
      <c r="AY201" s="145">
        <f t="shared" si="19"/>
        <v>0</v>
      </c>
      <c r="AZ201" s="145">
        <f t="shared" si="19"/>
        <v>0</v>
      </c>
      <c r="BA201" s="145">
        <f t="shared" si="18"/>
        <v>0</v>
      </c>
      <c r="BB201" s="145">
        <f t="shared" si="18"/>
        <v>0</v>
      </c>
      <c r="BC201" s="145">
        <f t="shared" si="18"/>
        <v>0</v>
      </c>
      <c r="BD201" s="145">
        <f t="shared" si="18"/>
        <v>0</v>
      </c>
      <c r="BE201" s="145">
        <f t="shared" si="18"/>
        <v>0</v>
      </c>
      <c r="BF201" s="145">
        <f t="shared" si="18"/>
        <v>3000</v>
      </c>
      <c r="BG201" s="146">
        <f t="shared" si="21"/>
        <v>3000</v>
      </c>
      <c r="BH201" s="145" t="b">
        <f t="shared" si="22"/>
        <v>1</v>
      </c>
    </row>
    <row r="202" spans="1:60" ht="52" x14ac:dyDescent="0.3">
      <c r="A202" s="138">
        <v>200</v>
      </c>
      <c r="B202" s="139" t="s">
        <v>196</v>
      </c>
      <c r="C202" s="139" t="s">
        <v>197</v>
      </c>
      <c r="D202" s="140" t="s">
        <v>649</v>
      </c>
      <c r="E202" s="140" t="s">
        <v>650</v>
      </c>
      <c r="F202" s="139" t="s">
        <v>654</v>
      </c>
      <c r="G202" s="139" t="s">
        <v>191</v>
      </c>
      <c r="H202" s="139" t="s">
        <v>657</v>
      </c>
      <c r="I202" s="139" t="s">
        <v>520</v>
      </c>
      <c r="J202" s="139" t="s">
        <v>198</v>
      </c>
      <c r="K202" s="139" t="s">
        <v>199</v>
      </c>
      <c r="L202" s="141" t="s">
        <v>203</v>
      </c>
      <c r="M202" s="142" t="s">
        <v>186</v>
      </c>
      <c r="N202" s="142" t="s">
        <v>204</v>
      </c>
      <c r="O202" s="142">
        <v>220000</v>
      </c>
      <c r="P202" s="152" t="s">
        <v>188</v>
      </c>
      <c r="Q202" s="139" t="s">
        <v>97</v>
      </c>
      <c r="R202" s="139"/>
      <c r="S202" s="139"/>
      <c r="T202" s="139"/>
      <c r="U202" s="139" t="s">
        <v>37</v>
      </c>
      <c r="V202" s="124"/>
      <c r="W202" s="144" t="s">
        <v>104</v>
      </c>
      <c r="X202" s="124"/>
      <c r="Y202" s="124"/>
      <c r="Z202" s="124"/>
      <c r="AA202" s="124"/>
      <c r="AB202" s="124"/>
      <c r="AC202" s="124"/>
      <c r="AD202" s="124"/>
      <c r="AE202" s="124"/>
      <c r="AF202" s="124"/>
      <c r="AG202" s="124"/>
      <c r="AH202" s="139"/>
      <c r="AI202" s="139"/>
      <c r="AJ202" s="139"/>
      <c r="AK202" s="139"/>
      <c r="AL202" s="139"/>
      <c r="AM202" s="139"/>
      <c r="AN202" s="139" t="s">
        <v>104</v>
      </c>
      <c r="AO202" s="139"/>
      <c r="AP202" s="139"/>
      <c r="AQ202" s="139"/>
      <c r="AR202" s="139"/>
      <c r="AS202" s="139"/>
      <c r="AT202" s="144">
        <f t="shared" si="20"/>
        <v>1</v>
      </c>
      <c r="AU202" s="145">
        <f t="shared" si="19"/>
        <v>0</v>
      </c>
      <c r="AV202" s="145">
        <f t="shared" si="19"/>
        <v>0</v>
      </c>
      <c r="AW202" s="145">
        <f t="shared" si="19"/>
        <v>0</v>
      </c>
      <c r="AX202" s="145">
        <f t="shared" si="19"/>
        <v>0</v>
      </c>
      <c r="AY202" s="145">
        <f t="shared" si="19"/>
        <v>0</v>
      </c>
      <c r="AZ202" s="145">
        <f t="shared" si="19"/>
        <v>0</v>
      </c>
      <c r="BA202" s="145">
        <f t="shared" si="18"/>
        <v>220000</v>
      </c>
      <c r="BB202" s="145">
        <f t="shared" si="18"/>
        <v>0</v>
      </c>
      <c r="BC202" s="145">
        <f t="shared" si="18"/>
        <v>0</v>
      </c>
      <c r="BD202" s="145">
        <f t="shared" si="18"/>
        <v>0</v>
      </c>
      <c r="BE202" s="145">
        <f t="shared" si="18"/>
        <v>0</v>
      </c>
      <c r="BF202" s="145">
        <f t="shared" si="18"/>
        <v>0</v>
      </c>
      <c r="BG202" s="146">
        <f t="shared" si="21"/>
        <v>220000</v>
      </c>
      <c r="BH202" s="145" t="b">
        <f t="shared" si="22"/>
        <v>1</v>
      </c>
    </row>
    <row r="203" spans="1:60" ht="52" x14ac:dyDescent="0.3">
      <c r="A203" s="138">
        <v>201</v>
      </c>
      <c r="B203" s="139" t="s">
        <v>196</v>
      </c>
      <c r="C203" s="139" t="s">
        <v>207</v>
      </c>
      <c r="D203" s="140" t="s">
        <v>649</v>
      </c>
      <c r="E203" s="140" t="s">
        <v>650</v>
      </c>
      <c r="F203" s="139" t="s">
        <v>654</v>
      </c>
      <c r="G203" s="139" t="s">
        <v>191</v>
      </c>
      <c r="H203" s="139" t="s">
        <v>657</v>
      </c>
      <c r="I203" s="139" t="s">
        <v>520</v>
      </c>
      <c r="J203" s="139" t="s">
        <v>198</v>
      </c>
      <c r="K203" s="139" t="s">
        <v>199</v>
      </c>
      <c r="L203" s="141" t="s">
        <v>669</v>
      </c>
      <c r="M203" s="142" t="s">
        <v>186</v>
      </c>
      <c r="N203" s="142" t="s">
        <v>377</v>
      </c>
      <c r="O203" s="142">
        <v>3000</v>
      </c>
      <c r="P203" s="152" t="s">
        <v>188</v>
      </c>
      <c r="Q203" s="139" t="s">
        <v>97</v>
      </c>
      <c r="R203" s="139"/>
      <c r="S203" s="139"/>
      <c r="T203" s="139"/>
      <c r="U203" s="139" t="s">
        <v>36</v>
      </c>
      <c r="V203" s="144" t="s">
        <v>104</v>
      </c>
      <c r="W203" s="139"/>
      <c r="X203" s="124"/>
      <c r="Y203" s="124"/>
      <c r="Z203" s="124"/>
      <c r="AA203" s="124"/>
      <c r="AB203" s="124"/>
      <c r="AC203" s="124"/>
      <c r="AD203" s="124"/>
      <c r="AE203" s="124"/>
      <c r="AF203" s="124"/>
      <c r="AG203" s="124"/>
      <c r="AH203" s="139"/>
      <c r="AI203" s="139"/>
      <c r="AJ203" s="139"/>
      <c r="AK203" s="139"/>
      <c r="AL203" s="139"/>
      <c r="AM203" s="139" t="s">
        <v>104</v>
      </c>
      <c r="AN203" s="139"/>
      <c r="AO203" s="139"/>
      <c r="AP203" s="139"/>
      <c r="AQ203" s="139"/>
      <c r="AR203" s="139"/>
      <c r="AS203" s="139" t="s">
        <v>104</v>
      </c>
      <c r="AT203" s="144">
        <f t="shared" si="20"/>
        <v>2</v>
      </c>
      <c r="AU203" s="145">
        <f t="shared" si="19"/>
        <v>0</v>
      </c>
      <c r="AV203" s="145">
        <f t="shared" si="19"/>
        <v>0</v>
      </c>
      <c r="AW203" s="145">
        <f t="shared" si="19"/>
        <v>0</v>
      </c>
      <c r="AX203" s="145">
        <f t="shared" si="19"/>
        <v>0</v>
      </c>
      <c r="AY203" s="145">
        <f t="shared" si="19"/>
        <v>0</v>
      </c>
      <c r="AZ203" s="145">
        <f t="shared" si="19"/>
        <v>1500</v>
      </c>
      <c r="BA203" s="145">
        <f t="shared" si="18"/>
        <v>0</v>
      </c>
      <c r="BB203" s="145">
        <f t="shared" si="18"/>
        <v>0</v>
      </c>
      <c r="BC203" s="145">
        <f t="shared" si="18"/>
        <v>0</v>
      </c>
      <c r="BD203" s="145">
        <f t="shared" si="18"/>
        <v>0</v>
      </c>
      <c r="BE203" s="145">
        <f t="shared" si="18"/>
        <v>0</v>
      </c>
      <c r="BF203" s="145">
        <f t="shared" si="18"/>
        <v>1500</v>
      </c>
      <c r="BG203" s="146">
        <f t="shared" si="21"/>
        <v>3000</v>
      </c>
      <c r="BH203" s="145" t="b">
        <f t="shared" si="22"/>
        <v>1</v>
      </c>
    </row>
    <row r="204" spans="1:60" ht="65" x14ac:dyDescent="0.3">
      <c r="A204" s="138">
        <v>202</v>
      </c>
      <c r="B204" s="139" t="s">
        <v>196</v>
      </c>
      <c r="C204" s="139" t="s">
        <v>207</v>
      </c>
      <c r="D204" s="140" t="s">
        <v>649</v>
      </c>
      <c r="E204" s="140" t="s">
        <v>650</v>
      </c>
      <c r="F204" s="139" t="s">
        <v>93</v>
      </c>
      <c r="G204" s="139" t="s">
        <v>94</v>
      </c>
      <c r="H204" s="139" t="s">
        <v>651</v>
      </c>
      <c r="I204" s="139" t="s">
        <v>652</v>
      </c>
      <c r="J204" s="139" t="s">
        <v>116</v>
      </c>
      <c r="K204" s="139" t="s">
        <v>173</v>
      </c>
      <c r="L204" s="141" t="s">
        <v>393</v>
      </c>
      <c r="M204" s="142" t="s">
        <v>101</v>
      </c>
      <c r="N204" s="142" t="s">
        <v>216</v>
      </c>
      <c r="O204" s="142">
        <v>645000</v>
      </c>
      <c r="P204" s="152" t="s">
        <v>188</v>
      </c>
      <c r="Q204" s="139" t="s">
        <v>97</v>
      </c>
      <c r="R204" s="139"/>
      <c r="S204" s="139" t="s">
        <v>98</v>
      </c>
      <c r="T204" s="139" t="s">
        <v>105</v>
      </c>
      <c r="U204" s="139" t="s">
        <v>34</v>
      </c>
      <c r="V204" s="142" t="s">
        <v>104</v>
      </c>
      <c r="W204" s="124"/>
      <c r="X204" s="139"/>
      <c r="Y204" s="124"/>
      <c r="Z204" s="124"/>
      <c r="AA204" s="124"/>
      <c r="AB204" s="124"/>
      <c r="AC204" s="124"/>
      <c r="AD204" s="124"/>
      <c r="AE204" s="124"/>
      <c r="AF204" s="124"/>
      <c r="AG204" s="124"/>
      <c r="AH204" s="139"/>
      <c r="AI204" s="139"/>
      <c r="AJ204" s="139"/>
      <c r="AK204" s="139" t="s">
        <v>104</v>
      </c>
      <c r="AL204" s="139"/>
      <c r="AM204" s="139" t="s">
        <v>104</v>
      </c>
      <c r="AN204" s="139"/>
      <c r="AO204" s="139"/>
      <c r="AP204" s="139"/>
      <c r="AQ204" s="139"/>
      <c r="AR204" s="139"/>
      <c r="AS204" s="139"/>
      <c r="AT204" s="144">
        <f t="shared" si="20"/>
        <v>2</v>
      </c>
      <c r="AU204" s="145">
        <f t="shared" si="19"/>
        <v>0</v>
      </c>
      <c r="AV204" s="145">
        <f t="shared" si="19"/>
        <v>0</v>
      </c>
      <c r="AW204" s="145">
        <f t="shared" si="19"/>
        <v>0</v>
      </c>
      <c r="AX204" s="145">
        <f t="shared" si="19"/>
        <v>322500</v>
      </c>
      <c r="AY204" s="145">
        <f t="shared" si="19"/>
        <v>0</v>
      </c>
      <c r="AZ204" s="145">
        <f t="shared" si="19"/>
        <v>322500</v>
      </c>
      <c r="BA204" s="145">
        <f t="shared" si="18"/>
        <v>0</v>
      </c>
      <c r="BB204" s="145">
        <f t="shared" si="18"/>
        <v>0</v>
      </c>
      <c r="BC204" s="145">
        <f t="shared" si="18"/>
        <v>0</v>
      </c>
      <c r="BD204" s="145">
        <f t="shared" si="18"/>
        <v>0</v>
      </c>
      <c r="BE204" s="145">
        <f t="shared" si="18"/>
        <v>0</v>
      </c>
      <c r="BF204" s="145">
        <f t="shared" si="18"/>
        <v>0</v>
      </c>
      <c r="BG204" s="146">
        <f t="shared" si="21"/>
        <v>645000</v>
      </c>
      <c r="BH204" s="145" t="b">
        <f t="shared" si="22"/>
        <v>1</v>
      </c>
    </row>
    <row r="205" spans="1:60" ht="65" x14ac:dyDescent="0.3">
      <c r="A205" s="138">
        <v>203</v>
      </c>
      <c r="B205" s="139" t="s">
        <v>196</v>
      </c>
      <c r="C205" s="139" t="s">
        <v>207</v>
      </c>
      <c r="D205" s="140" t="s">
        <v>649</v>
      </c>
      <c r="E205" s="140" t="s">
        <v>650</v>
      </c>
      <c r="F205" s="139" t="s">
        <v>93</v>
      </c>
      <c r="G205" s="139" t="s">
        <v>94</v>
      </c>
      <c r="H205" s="139" t="s">
        <v>651</v>
      </c>
      <c r="I205" s="139" t="s">
        <v>652</v>
      </c>
      <c r="J205" s="139" t="s">
        <v>116</v>
      </c>
      <c r="K205" s="139" t="s">
        <v>173</v>
      </c>
      <c r="L205" s="141" t="s">
        <v>670</v>
      </c>
      <c r="M205" s="142" t="s">
        <v>101</v>
      </c>
      <c r="N205" s="142" t="s">
        <v>608</v>
      </c>
      <c r="O205" s="142">
        <v>140000</v>
      </c>
      <c r="P205" s="152" t="s">
        <v>188</v>
      </c>
      <c r="Q205" s="139" t="s">
        <v>97</v>
      </c>
      <c r="R205" s="139"/>
      <c r="S205" s="139" t="s">
        <v>98</v>
      </c>
      <c r="T205" s="139" t="s">
        <v>105</v>
      </c>
      <c r="U205" s="139" t="s">
        <v>34</v>
      </c>
      <c r="V205" s="142" t="s">
        <v>104</v>
      </c>
      <c r="W205" s="124"/>
      <c r="X205" s="139"/>
      <c r="Y205" s="124"/>
      <c r="Z205" s="124"/>
      <c r="AA205" s="124"/>
      <c r="AB205" s="124"/>
      <c r="AC205" s="124"/>
      <c r="AD205" s="124"/>
      <c r="AE205" s="124"/>
      <c r="AF205" s="124"/>
      <c r="AG205" s="124"/>
      <c r="AH205" s="139"/>
      <c r="AI205" s="139"/>
      <c r="AJ205" s="139"/>
      <c r="AK205" s="139"/>
      <c r="AL205" s="139" t="s">
        <v>104</v>
      </c>
      <c r="AM205" s="139" t="s">
        <v>104</v>
      </c>
      <c r="AN205" s="139" t="s">
        <v>104</v>
      </c>
      <c r="AO205" s="139" t="s">
        <v>104</v>
      </c>
      <c r="AP205" s="139" t="s">
        <v>104</v>
      </c>
      <c r="AQ205" s="139" t="s">
        <v>104</v>
      </c>
      <c r="AR205" s="139" t="s">
        <v>104</v>
      </c>
      <c r="AS205" s="139" t="s">
        <v>104</v>
      </c>
      <c r="AT205" s="144">
        <f t="shared" si="20"/>
        <v>8</v>
      </c>
      <c r="AU205" s="145">
        <f t="shared" si="19"/>
        <v>0</v>
      </c>
      <c r="AV205" s="145">
        <f t="shared" si="19"/>
        <v>0</v>
      </c>
      <c r="AW205" s="145">
        <f t="shared" si="19"/>
        <v>0</v>
      </c>
      <c r="AX205" s="145">
        <f t="shared" si="19"/>
        <v>0</v>
      </c>
      <c r="AY205" s="145">
        <f t="shared" si="19"/>
        <v>17500</v>
      </c>
      <c r="AZ205" s="145">
        <f t="shared" si="19"/>
        <v>17500</v>
      </c>
      <c r="BA205" s="145">
        <f t="shared" si="18"/>
        <v>17500</v>
      </c>
      <c r="BB205" s="145">
        <f t="shared" si="18"/>
        <v>17500</v>
      </c>
      <c r="BC205" s="145">
        <f t="shared" si="18"/>
        <v>17500</v>
      </c>
      <c r="BD205" s="145">
        <f t="shared" si="18"/>
        <v>17500</v>
      </c>
      <c r="BE205" s="145">
        <f t="shared" si="18"/>
        <v>17500</v>
      </c>
      <c r="BF205" s="145">
        <f t="shared" si="18"/>
        <v>17500</v>
      </c>
      <c r="BG205" s="146">
        <f t="shared" si="21"/>
        <v>140000</v>
      </c>
      <c r="BH205" s="145" t="b">
        <f t="shared" si="22"/>
        <v>1</v>
      </c>
    </row>
    <row r="206" spans="1:60" ht="52" x14ac:dyDescent="0.3">
      <c r="A206" s="138">
        <v>204</v>
      </c>
      <c r="B206" s="139" t="s">
        <v>196</v>
      </c>
      <c r="C206" s="139" t="s">
        <v>207</v>
      </c>
      <c r="D206" s="140" t="s">
        <v>649</v>
      </c>
      <c r="E206" s="140" t="s">
        <v>650</v>
      </c>
      <c r="F206" s="139" t="s">
        <v>654</v>
      </c>
      <c r="G206" s="139" t="s">
        <v>191</v>
      </c>
      <c r="H206" s="139" t="s">
        <v>657</v>
      </c>
      <c r="I206" s="139" t="s">
        <v>520</v>
      </c>
      <c r="J206" s="139" t="s">
        <v>198</v>
      </c>
      <c r="K206" s="139" t="s">
        <v>199</v>
      </c>
      <c r="L206" s="141" t="s">
        <v>391</v>
      </c>
      <c r="M206" s="142" t="s">
        <v>186</v>
      </c>
      <c r="N206" s="142" t="s">
        <v>396</v>
      </c>
      <c r="O206" s="142">
        <v>4717.8600000000006</v>
      </c>
      <c r="P206" s="152" t="s">
        <v>188</v>
      </c>
      <c r="Q206" s="139" t="s">
        <v>118</v>
      </c>
      <c r="R206" s="139"/>
      <c r="S206" s="139"/>
      <c r="T206" s="139"/>
      <c r="U206" s="139"/>
      <c r="V206" s="144" t="s">
        <v>104</v>
      </c>
      <c r="W206" s="139"/>
      <c r="X206" s="124"/>
      <c r="Y206" s="124"/>
      <c r="Z206" s="124"/>
      <c r="AA206" s="124"/>
      <c r="AB206" s="124"/>
      <c r="AC206" s="124"/>
      <c r="AD206" s="124"/>
      <c r="AE206" s="124"/>
      <c r="AF206" s="124"/>
      <c r="AG206" s="124"/>
      <c r="AH206" s="139" t="s">
        <v>104</v>
      </c>
      <c r="AI206" s="139" t="s">
        <v>104</v>
      </c>
      <c r="AJ206" s="139" t="s">
        <v>104</v>
      </c>
      <c r="AK206" s="139" t="s">
        <v>104</v>
      </c>
      <c r="AL206" s="139" t="s">
        <v>104</v>
      </c>
      <c r="AM206" s="139" t="s">
        <v>104</v>
      </c>
      <c r="AN206" s="139" t="s">
        <v>104</v>
      </c>
      <c r="AO206" s="139" t="s">
        <v>104</v>
      </c>
      <c r="AP206" s="139" t="s">
        <v>104</v>
      </c>
      <c r="AQ206" s="139" t="s">
        <v>104</v>
      </c>
      <c r="AR206" s="139" t="s">
        <v>104</v>
      </c>
      <c r="AS206" s="139" t="s">
        <v>104</v>
      </c>
      <c r="AT206" s="144">
        <f t="shared" si="20"/>
        <v>12</v>
      </c>
      <c r="AU206" s="145">
        <f t="shared" si="19"/>
        <v>393.15500000000003</v>
      </c>
      <c r="AV206" s="145">
        <f t="shared" si="19"/>
        <v>393.15500000000003</v>
      </c>
      <c r="AW206" s="145">
        <f t="shared" si="19"/>
        <v>393.15500000000003</v>
      </c>
      <c r="AX206" s="145">
        <f t="shared" si="19"/>
        <v>393.15500000000003</v>
      </c>
      <c r="AY206" s="145">
        <f t="shared" si="19"/>
        <v>393.15500000000003</v>
      </c>
      <c r="AZ206" s="145">
        <f t="shared" si="19"/>
        <v>393.15500000000003</v>
      </c>
      <c r="BA206" s="145">
        <f t="shared" si="18"/>
        <v>393.15500000000003</v>
      </c>
      <c r="BB206" s="145">
        <f t="shared" si="18"/>
        <v>393.15500000000003</v>
      </c>
      <c r="BC206" s="145">
        <f t="shared" si="18"/>
        <v>393.15500000000003</v>
      </c>
      <c r="BD206" s="145">
        <f t="shared" si="18"/>
        <v>393.15500000000003</v>
      </c>
      <c r="BE206" s="145">
        <f t="shared" si="18"/>
        <v>393.15500000000003</v>
      </c>
      <c r="BF206" s="145">
        <f t="shared" si="18"/>
        <v>393.15500000000003</v>
      </c>
      <c r="BG206" s="146">
        <f t="shared" si="21"/>
        <v>4717.8600000000006</v>
      </c>
      <c r="BH206" s="145" t="b">
        <f t="shared" si="22"/>
        <v>1</v>
      </c>
    </row>
    <row r="207" spans="1:60" ht="65" x14ac:dyDescent="0.3">
      <c r="A207" s="138">
        <v>205</v>
      </c>
      <c r="B207" s="139" t="s">
        <v>196</v>
      </c>
      <c r="C207" s="139" t="s">
        <v>207</v>
      </c>
      <c r="D207" s="140" t="s">
        <v>649</v>
      </c>
      <c r="E207" s="140" t="s">
        <v>650</v>
      </c>
      <c r="F207" s="139" t="s">
        <v>93</v>
      </c>
      <c r="G207" s="139" t="s">
        <v>94</v>
      </c>
      <c r="H207" s="139" t="s">
        <v>651</v>
      </c>
      <c r="I207" s="139" t="s">
        <v>652</v>
      </c>
      <c r="J207" s="139" t="s">
        <v>116</v>
      </c>
      <c r="K207" s="139" t="s">
        <v>173</v>
      </c>
      <c r="L207" s="141" t="s">
        <v>671</v>
      </c>
      <c r="M207" s="142" t="s">
        <v>101</v>
      </c>
      <c r="N207" s="142" t="s">
        <v>609</v>
      </c>
      <c r="O207" s="142">
        <v>770000</v>
      </c>
      <c r="P207" s="152" t="s">
        <v>188</v>
      </c>
      <c r="Q207" s="139" t="s">
        <v>97</v>
      </c>
      <c r="R207" s="139"/>
      <c r="S207" s="139" t="s">
        <v>98</v>
      </c>
      <c r="T207" s="139" t="s">
        <v>99</v>
      </c>
      <c r="U207" s="139" t="s">
        <v>35</v>
      </c>
      <c r="V207" s="144" t="s">
        <v>104</v>
      </c>
      <c r="W207" s="124"/>
      <c r="X207" s="124"/>
      <c r="Y207" s="124"/>
      <c r="Z207" s="124"/>
      <c r="AA207" s="124"/>
      <c r="AB207" s="124"/>
      <c r="AC207" s="124"/>
      <c r="AD207" s="124"/>
      <c r="AE207" s="124"/>
      <c r="AF207" s="124"/>
      <c r="AG207" s="124"/>
      <c r="AH207" s="139"/>
      <c r="AI207" s="139"/>
      <c r="AJ207" s="139"/>
      <c r="AK207" s="139"/>
      <c r="AL207" s="139"/>
      <c r="AM207" s="139" t="s">
        <v>104</v>
      </c>
      <c r="AN207" s="139"/>
      <c r="AO207" s="139"/>
      <c r="AP207" s="139"/>
      <c r="AQ207" s="139"/>
      <c r="AR207" s="139"/>
      <c r="AS207" s="139"/>
      <c r="AT207" s="144">
        <f t="shared" si="20"/>
        <v>1</v>
      </c>
      <c r="AU207" s="145">
        <f t="shared" si="19"/>
        <v>0</v>
      </c>
      <c r="AV207" s="145">
        <f t="shared" si="19"/>
        <v>0</v>
      </c>
      <c r="AW207" s="145">
        <f t="shared" si="19"/>
        <v>0</v>
      </c>
      <c r="AX207" s="145">
        <f t="shared" si="19"/>
        <v>0</v>
      </c>
      <c r="AY207" s="145">
        <f t="shared" si="19"/>
        <v>0</v>
      </c>
      <c r="AZ207" s="145">
        <f t="shared" si="19"/>
        <v>770000</v>
      </c>
      <c r="BA207" s="145">
        <f t="shared" si="18"/>
        <v>0</v>
      </c>
      <c r="BB207" s="145">
        <f t="shared" si="18"/>
        <v>0</v>
      </c>
      <c r="BC207" s="145">
        <f t="shared" si="18"/>
        <v>0</v>
      </c>
      <c r="BD207" s="145">
        <f t="shared" si="18"/>
        <v>0</v>
      </c>
      <c r="BE207" s="145">
        <f t="shared" si="18"/>
        <v>0</v>
      </c>
      <c r="BF207" s="145">
        <f t="shared" si="18"/>
        <v>0</v>
      </c>
      <c r="BG207" s="146">
        <f t="shared" si="21"/>
        <v>770000</v>
      </c>
      <c r="BH207" s="145" t="b">
        <f t="shared" si="22"/>
        <v>1</v>
      </c>
    </row>
    <row r="208" spans="1:60" ht="52" x14ac:dyDescent="0.3">
      <c r="A208" s="138">
        <v>206</v>
      </c>
      <c r="B208" s="139" t="s">
        <v>196</v>
      </c>
      <c r="C208" s="139" t="s">
        <v>207</v>
      </c>
      <c r="D208" s="140" t="s">
        <v>649</v>
      </c>
      <c r="E208" s="140" t="s">
        <v>650</v>
      </c>
      <c r="F208" s="139" t="s">
        <v>654</v>
      </c>
      <c r="G208" s="139" t="s">
        <v>191</v>
      </c>
      <c r="H208" s="139" t="s">
        <v>657</v>
      </c>
      <c r="I208" s="139" t="s">
        <v>520</v>
      </c>
      <c r="J208" s="139" t="s">
        <v>198</v>
      </c>
      <c r="K208" s="139" t="s">
        <v>199</v>
      </c>
      <c r="L208" s="141" t="s">
        <v>398</v>
      </c>
      <c r="M208" s="142" t="s">
        <v>186</v>
      </c>
      <c r="N208" s="142" t="s">
        <v>222</v>
      </c>
      <c r="O208" s="142">
        <v>1841</v>
      </c>
      <c r="P208" s="152" t="s">
        <v>188</v>
      </c>
      <c r="Q208" s="139" t="s">
        <v>118</v>
      </c>
      <c r="R208" s="139"/>
      <c r="S208" s="139"/>
      <c r="T208" s="139"/>
      <c r="U208" s="139"/>
      <c r="V208" s="144" t="s">
        <v>104</v>
      </c>
      <c r="W208" s="139"/>
      <c r="X208" s="124"/>
      <c r="Y208" s="124"/>
      <c r="Z208" s="124"/>
      <c r="AA208" s="124"/>
      <c r="AB208" s="124"/>
      <c r="AC208" s="124"/>
      <c r="AD208" s="124"/>
      <c r="AE208" s="124"/>
      <c r="AF208" s="124"/>
      <c r="AG208" s="124"/>
      <c r="AH208" s="139" t="s">
        <v>104</v>
      </c>
      <c r="AI208" s="139" t="s">
        <v>104</v>
      </c>
      <c r="AJ208" s="139" t="s">
        <v>104</v>
      </c>
      <c r="AK208" s="139" t="s">
        <v>104</v>
      </c>
      <c r="AL208" s="139" t="s">
        <v>104</v>
      </c>
      <c r="AM208" s="139" t="s">
        <v>104</v>
      </c>
      <c r="AN208" s="139" t="s">
        <v>104</v>
      </c>
      <c r="AO208" s="139" t="s">
        <v>104</v>
      </c>
      <c r="AP208" s="139" t="s">
        <v>104</v>
      </c>
      <c r="AQ208" s="139" t="s">
        <v>104</v>
      </c>
      <c r="AR208" s="139" t="s">
        <v>104</v>
      </c>
      <c r="AS208" s="139" t="s">
        <v>104</v>
      </c>
      <c r="AT208" s="144">
        <f t="shared" si="20"/>
        <v>12</v>
      </c>
      <c r="AU208" s="145">
        <f t="shared" si="19"/>
        <v>153.41666666666666</v>
      </c>
      <c r="AV208" s="145">
        <f t="shared" si="19"/>
        <v>153.41666666666666</v>
      </c>
      <c r="AW208" s="145">
        <f t="shared" si="19"/>
        <v>153.41666666666666</v>
      </c>
      <c r="AX208" s="145">
        <f t="shared" si="19"/>
        <v>153.41666666666666</v>
      </c>
      <c r="AY208" s="145">
        <f t="shared" si="19"/>
        <v>153.41666666666666</v>
      </c>
      <c r="AZ208" s="145">
        <f t="shared" si="19"/>
        <v>153.41666666666666</v>
      </c>
      <c r="BA208" s="145">
        <f t="shared" si="18"/>
        <v>153.41666666666666</v>
      </c>
      <c r="BB208" s="145">
        <f t="shared" si="18"/>
        <v>153.41666666666666</v>
      </c>
      <c r="BC208" s="145">
        <f t="shared" si="18"/>
        <v>153.41666666666666</v>
      </c>
      <c r="BD208" s="145">
        <f t="shared" si="18"/>
        <v>153.41666666666666</v>
      </c>
      <c r="BE208" s="145">
        <f t="shared" si="18"/>
        <v>153.41666666666666</v>
      </c>
      <c r="BF208" s="145">
        <f t="shared" si="18"/>
        <v>153.41666666666666</v>
      </c>
      <c r="BG208" s="146">
        <f t="shared" si="21"/>
        <v>1841.0000000000002</v>
      </c>
      <c r="BH208" s="145" t="b">
        <f t="shared" si="22"/>
        <v>1</v>
      </c>
    </row>
    <row r="209" spans="1:60" ht="52" x14ac:dyDescent="0.3">
      <c r="A209" s="138">
        <v>207</v>
      </c>
      <c r="B209" s="139" t="s">
        <v>196</v>
      </c>
      <c r="C209" s="139" t="s">
        <v>207</v>
      </c>
      <c r="D209" s="140" t="s">
        <v>649</v>
      </c>
      <c r="E209" s="140" t="s">
        <v>650</v>
      </c>
      <c r="F209" s="139" t="s">
        <v>654</v>
      </c>
      <c r="G209" s="139" t="s">
        <v>191</v>
      </c>
      <c r="H209" s="139" t="s">
        <v>657</v>
      </c>
      <c r="I209" s="139" t="s">
        <v>520</v>
      </c>
      <c r="J209" s="139" t="s">
        <v>198</v>
      </c>
      <c r="K209" s="139" t="s">
        <v>199</v>
      </c>
      <c r="L209" s="141" t="s">
        <v>399</v>
      </c>
      <c r="M209" s="142" t="s">
        <v>186</v>
      </c>
      <c r="N209" s="142" t="s">
        <v>222</v>
      </c>
      <c r="O209" s="142">
        <v>1568.63</v>
      </c>
      <c r="P209" s="153" t="s">
        <v>188</v>
      </c>
      <c r="Q209" s="139" t="s">
        <v>118</v>
      </c>
      <c r="R209" s="139"/>
      <c r="S209" s="139"/>
      <c r="T209" s="139"/>
      <c r="U209" s="139"/>
      <c r="V209" s="144" t="s">
        <v>104</v>
      </c>
      <c r="W209" s="139"/>
      <c r="X209" s="124"/>
      <c r="Y209" s="124"/>
      <c r="Z209" s="124"/>
      <c r="AA209" s="124"/>
      <c r="AB209" s="124"/>
      <c r="AC209" s="124"/>
      <c r="AD209" s="124"/>
      <c r="AE209" s="124"/>
      <c r="AF209" s="124"/>
      <c r="AG209" s="124"/>
      <c r="AH209" s="139" t="s">
        <v>104</v>
      </c>
      <c r="AI209" s="139" t="s">
        <v>104</v>
      </c>
      <c r="AJ209" s="139" t="s">
        <v>104</v>
      </c>
      <c r="AK209" s="139" t="s">
        <v>104</v>
      </c>
      <c r="AL209" s="139" t="s">
        <v>104</v>
      </c>
      <c r="AM209" s="139" t="s">
        <v>104</v>
      </c>
      <c r="AN209" s="139" t="s">
        <v>104</v>
      </c>
      <c r="AO209" s="139" t="s">
        <v>104</v>
      </c>
      <c r="AP209" s="139" t="s">
        <v>104</v>
      </c>
      <c r="AQ209" s="139" t="s">
        <v>104</v>
      </c>
      <c r="AR209" s="139" t="s">
        <v>104</v>
      </c>
      <c r="AS209" s="139" t="s">
        <v>104</v>
      </c>
      <c r="AT209" s="144">
        <f t="shared" si="20"/>
        <v>12</v>
      </c>
      <c r="AU209" s="145">
        <f t="shared" si="19"/>
        <v>130.71916666666667</v>
      </c>
      <c r="AV209" s="145">
        <f t="shared" si="19"/>
        <v>130.71916666666667</v>
      </c>
      <c r="AW209" s="145">
        <f t="shared" si="19"/>
        <v>130.71916666666667</v>
      </c>
      <c r="AX209" s="145">
        <f t="shared" si="19"/>
        <v>130.71916666666667</v>
      </c>
      <c r="AY209" s="145">
        <f t="shared" si="19"/>
        <v>130.71916666666667</v>
      </c>
      <c r="AZ209" s="145">
        <f t="shared" si="19"/>
        <v>130.71916666666667</v>
      </c>
      <c r="BA209" s="145">
        <f t="shared" si="18"/>
        <v>130.71916666666667</v>
      </c>
      <c r="BB209" s="145">
        <f t="shared" si="18"/>
        <v>130.71916666666667</v>
      </c>
      <c r="BC209" s="145">
        <f t="shared" si="18"/>
        <v>130.71916666666667</v>
      </c>
      <c r="BD209" s="145">
        <f t="shared" si="18"/>
        <v>130.71916666666667</v>
      </c>
      <c r="BE209" s="145">
        <f t="shared" si="18"/>
        <v>130.71916666666667</v>
      </c>
      <c r="BF209" s="145">
        <f t="shared" si="18"/>
        <v>130.71916666666667</v>
      </c>
      <c r="BG209" s="146">
        <f t="shared" si="21"/>
        <v>1568.6300000000003</v>
      </c>
      <c r="BH209" s="145" t="b">
        <f t="shared" si="22"/>
        <v>1</v>
      </c>
    </row>
    <row r="210" spans="1:60" ht="65" x14ac:dyDescent="0.3">
      <c r="A210" s="138">
        <v>208</v>
      </c>
      <c r="B210" s="139" t="s">
        <v>196</v>
      </c>
      <c r="C210" s="139" t="s">
        <v>207</v>
      </c>
      <c r="D210" s="140" t="s">
        <v>649</v>
      </c>
      <c r="E210" s="140" t="s">
        <v>650</v>
      </c>
      <c r="F210" s="139" t="s">
        <v>93</v>
      </c>
      <c r="G210" s="139" t="s">
        <v>94</v>
      </c>
      <c r="H210" s="139" t="s">
        <v>651</v>
      </c>
      <c r="I210" s="139" t="s">
        <v>652</v>
      </c>
      <c r="J210" s="139" t="s">
        <v>116</v>
      </c>
      <c r="K210" s="139" t="s">
        <v>173</v>
      </c>
      <c r="L210" s="141" t="s">
        <v>400</v>
      </c>
      <c r="M210" s="142" t="s">
        <v>201</v>
      </c>
      <c r="N210" s="142" t="s">
        <v>202</v>
      </c>
      <c r="O210" s="142">
        <v>550000</v>
      </c>
      <c r="P210" s="153" t="s">
        <v>188</v>
      </c>
      <c r="Q210" s="139" t="s">
        <v>97</v>
      </c>
      <c r="R210" s="139"/>
      <c r="S210" s="139" t="s">
        <v>98</v>
      </c>
      <c r="T210" s="139" t="s">
        <v>99</v>
      </c>
      <c r="U210" s="139" t="s">
        <v>38</v>
      </c>
      <c r="V210" s="124"/>
      <c r="W210" s="139"/>
      <c r="X210" s="142" t="s">
        <v>104</v>
      </c>
      <c r="Y210" s="124"/>
      <c r="Z210" s="124"/>
      <c r="AA210" s="124"/>
      <c r="AB210" s="124"/>
      <c r="AC210" s="124"/>
      <c r="AD210" s="124"/>
      <c r="AE210" s="124"/>
      <c r="AF210" s="124"/>
      <c r="AG210" s="124"/>
      <c r="AH210" s="139"/>
      <c r="AI210" s="139"/>
      <c r="AJ210" s="139"/>
      <c r="AK210" s="139"/>
      <c r="AL210" s="139"/>
      <c r="AM210" s="139"/>
      <c r="AN210" s="139"/>
      <c r="AO210" s="139"/>
      <c r="AP210" s="139" t="s">
        <v>104</v>
      </c>
      <c r="AQ210" s="139"/>
      <c r="AR210" s="139"/>
      <c r="AS210" s="139"/>
      <c r="AT210" s="144">
        <f t="shared" si="20"/>
        <v>1</v>
      </c>
      <c r="AU210" s="145">
        <f t="shared" si="19"/>
        <v>0</v>
      </c>
      <c r="AV210" s="145">
        <f t="shared" si="19"/>
        <v>0</v>
      </c>
      <c r="AW210" s="145">
        <f t="shared" si="19"/>
        <v>0</v>
      </c>
      <c r="AX210" s="145">
        <f t="shared" si="19"/>
        <v>0</v>
      </c>
      <c r="AY210" s="145">
        <f t="shared" si="19"/>
        <v>0</v>
      </c>
      <c r="AZ210" s="145">
        <f t="shared" si="19"/>
        <v>0</v>
      </c>
      <c r="BA210" s="145">
        <f t="shared" si="18"/>
        <v>0</v>
      </c>
      <c r="BB210" s="145">
        <f t="shared" si="18"/>
        <v>0</v>
      </c>
      <c r="BC210" s="145">
        <f t="shared" si="18"/>
        <v>550000</v>
      </c>
      <c r="BD210" s="145">
        <f t="shared" si="18"/>
        <v>0</v>
      </c>
      <c r="BE210" s="145">
        <f t="shared" si="18"/>
        <v>0</v>
      </c>
      <c r="BF210" s="145">
        <f t="shared" si="18"/>
        <v>0</v>
      </c>
      <c r="BG210" s="146">
        <f t="shared" si="21"/>
        <v>550000</v>
      </c>
      <c r="BH210" s="145" t="b">
        <f t="shared" si="22"/>
        <v>1</v>
      </c>
    </row>
    <row r="211" spans="1:60" ht="52" x14ac:dyDescent="0.3">
      <c r="A211" s="138">
        <v>209</v>
      </c>
      <c r="B211" s="139" t="s">
        <v>196</v>
      </c>
      <c r="C211" s="139" t="s">
        <v>207</v>
      </c>
      <c r="D211" s="140" t="s">
        <v>649</v>
      </c>
      <c r="E211" s="140" t="s">
        <v>650</v>
      </c>
      <c r="F211" s="139" t="s">
        <v>93</v>
      </c>
      <c r="G211" s="139" t="s">
        <v>565</v>
      </c>
      <c r="H211" s="139" t="s">
        <v>619</v>
      </c>
      <c r="I211" s="139" t="s">
        <v>662</v>
      </c>
      <c r="J211" s="139" t="s">
        <v>572</v>
      </c>
      <c r="K211" s="139" t="s">
        <v>572</v>
      </c>
      <c r="L211" s="141" t="s">
        <v>672</v>
      </c>
      <c r="M211" s="142" t="s">
        <v>101</v>
      </c>
      <c r="N211" s="142" t="s">
        <v>574</v>
      </c>
      <c r="O211" s="142">
        <v>3159572.2</v>
      </c>
      <c r="P211" s="153" t="s">
        <v>103</v>
      </c>
      <c r="Q211" s="139" t="s">
        <v>97</v>
      </c>
      <c r="R211" s="139"/>
      <c r="S211" s="139"/>
      <c r="T211" s="139"/>
      <c r="U211" s="139"/>
      <c r="V211" s="124"/>
      <c r="W211" s="124"/>
      <c r="X211" s="124"/>
      <c r="Y211" s="124"/>
      <c r="Z211" s="124"/>
      <c r="AA211" s="124"/>
      <c r="AB211" s="124"/>
      <c r="AC211" s="124"/>
      <c r="AD211" s="124"/>
      <c r="AE211" s="124"/>
      <c r="AF211" s="124"/>
      <c r="AG211" s="124"/>
      <c r="AH211" s="139"/>
      <c r="AI211" s="139"/>
      <c r="AJ211" s="139"/>
      <c r="AK211" s="139"/>
      <c r="AL211" s="139"/>
      <c r="AM211" s="139"/>
      <c r="AN211" s="139"/>
      <c r="AO211" s="139"/>
      <c r="AP211" s="139"/>
      <c r="AQ211" s="139" t="s">
        <v>104</v>
      </c>
      <c r="AR211" s="139"/>
      <c r="AS211" s="139"/>
      <c r="AT211" s="144">
        <f t="shared" si="20"/>
        <v>1</v>
      </c>
      <c r="AU211" s="145">
        <f t="shared" si="19"/>
        <v>0</v>
      </c>
      <c r="AV211" s="145">
        <f t="shared" si="19"/>
        <v>0</v>
      </c>
      <c r="AW211" s="145">
        <f t="shared" si="19"/>
        <v>0</v>
      </c>
      <c r="AX211" s="145">
        <f t="shared" si="19"/>
        <v>0</v>
      </c>
      <c r="AY211" s="145">
        <f t="shared" si="19"/>
        <v>0</v>
      </c>
      <c r="AZ211" s="145">
        <f t="shared" si="19"/>
        <v>0</v>
      </c>
      <c r="BA211" s="145">
        <f t="shared" si="18"/>
        <v>0</v>
      </c>
      <c r="BB211" s="145">
        <f t="shared" si="18"/>
        <v>0</v>
      </c>
      <c r="BC211" s="145">
        <f t="shared" si="18"/>
        <v>0</v>
      </c>
      <c r="BD211" s="145">
        <f t="shared" si="18"/>
        <v>3159572.2</v>
      </c>
      <c r="BE211" s="145">
        <f t="shared" si="18"/>
        <v>0</v>
      </c>
      <c r="BF211" s="145">
        <f t="shared" si="18"/>
        <v>0</v>
      </c>
      <c r="BG211" s="146">
        <f t="shared" si="21"/>
        <v>3159572.2</v>
      </c>
      <c r="BH211" s="145" t="b">
        <f t="shared" si="22"/>
        <v>1</v>
      </c>
    </row>
    <row r="212" spans="1:60" ht="52" x14ac:dyDescent="0.3">
      <c r="A212" s="138">
        <v>210</v>
      </c>
      <c r="B212" s="139" t="s">
        <v>189</v>
      </c>
      <c r="C212" s="139" t="s">
        <v>190</v>
      </c>
      <c r="D212" s="140" t="s">
        <v>649</v>
      </c>
      <c r="E212" s="140" t="s">
        <v>650</v>
      </c>
      <c r="F212" s="139" t="s">
        <v>654</v>
      </c>
      <c r="G212" s="139" t="s">
        <v>191</v>
      </c>
      <c r="H212" s="139" t="s">
        <v>657</v>
      </c>
      <c r="I212" s="139" t="s">
        <v>520</v>
      </c>
      <c r="J212" s="139" t="s">
        <v>192</v>
      </c>
      <c r="K212" s="139" t="s">
        <v>193</v>
      </c>
      <c r="L212" s="141" t="s">
        <v>361</v>
      </c>
      <c r="M212" s="142" t="s">
        <v>186</v>
      </c>
      <c r="N212" s="142" t="s">
        <v>357</v>
      </c>
      <c r="O212" s="142">
        <v>300000</v>
      </c>
      <c r="P212" s="152" t="s">
        <v>188</v>
      </c>
      <c r="Q212" s="139" t="s">
        <v>97</v>
      </c>
      <c r="R212" s="139"/>
      <c r="S212" s="139" t="s">
        <v>98</v>
      </c>
      <c r="T212" s="139" t="s">
        <v>99</v>
      </c>
      <c r="U212" s="139" t="s">
        <v>36</v>
      </c>
      <c r="V212" s="144" t="s">
        <v>104</v>
      </c>
      <c r="W212" s="139"/>
      <c r="X212" s="124"/>
      <c r="Y212" s="124"/>
      <c r="Z212" s="124"/>
      <c r="AA212" s="124"/>
      <c r="AB212" s="124"/>
      <c r="AC212" s="124"/>
      <c r="AD212" s="124"/>
      <c r="AE212" s="124"/>
      <c r="AF212" s="124"/>
      <c r="AG212" s="124"/>
      <c r="AH212" s="139"/>
      <c r="AI212" s="139"/>
      <c r="AJ212" s="139"/>
      <c r="AK212" s="139"/>
      <c r="AL212" s="139"/>
      <c r="AM212" s="139"/>
      <c r="AN212" s="139" t="s">
        <v>104</v>
      </c>
      <c r="AO212" s="139"/>
      <c r="AP212" s="139"/>
      <c r="AQ212" s="139"/>
      <c r="AR212" s="139"/>
      <c r="AS212" s="139"/>
      <c r="AT212" s="144">
        <f t="shared" si="20"/>
        <v>1</v>
      </c>
      <c r="AU212" s="145">
        <f t="shared" si="19"/>
        <v>0</v>
      </c>
      <c r="AV212" s="145">
        <f t="shared" si="19"/>
        <v>0</v>
      </c>
      <c r="AW212" s="145">
        <f t="shared" si="19"/>
        <v>0</v>
      </c>
      <c r="AX212" s="145">
        <f t="shared" si="19"/>
        <v>0</v>
      </c>
      <c r="AY212" s="145">
        <f t="shared" si="19"/>
        <v>0</v>
      </c>
      <c r="AZ212" s="145">
        <f t="shared" si="19"/>
        <v>0</v>
      </c>
      <c r="BA212" s="145">
        <f t="shared" si="18"/>
        <v>300000</v>
      </c>
      <c r="BB212" s="145">
        <f t="shared" si="18"/>
        <v>0</v>
      </c>
      <c r="BC212" s="145">
        <f t="shared" si="18"/>
        <v>0</v>
      </c>
      <c r="BD212" s="145">
        <f t="shared" si="18"/>
        <v>0</v>
      </c>
      <c r="BE212" s="145">
        <f t="shared" si="18"/>
        <v>0</v>
      </c>
      <c r="BF212" s="145">
        <f t="shared" si="18"/>
        <v>0</v>
      </c>
      <c r="BG212" s="146">
        <f t="shared" si="21"/>
        <v>300000</v>
      </c>
      <c r="BH212" s="145" t="b">
        <f t="shared" si="22"/>
        <v>1</v>
      </c>
    </row>
    <row r="213" spans="1:60" ht="52" x14ac:dyDescent="0.3">
      <c r="A213" s="138">
        <v>211</v>
      </c>
      <c r="B213" s="139" t="s">
        <v>189</v>
      </c>
      <c r="C213" s="139" t="s">
        <v>190</v>
      </c>
      <c r="D213" s="140" t="s">
        <v>649</v>
      </c>
      <c r="E213" s="140" t="s">
        <v>650</v>
      </c>
      <c r="F213" s="139" t="s">
        <v>654</v>
      </c>
      <c r="G213" s="139" t="s">
        <v>191</v>
      </c>
      <c r="H213" s="139" t="s">
        <v>657</v>
      </c>
      <c r="I213" s="139" t="s">
        <v>520</v>
      </c>
      <c r="J213" s="139" t="s">
        <v>192</v>
      </c>
      <c r="K213" s="139" t="s">
        <v>193</v>
      </c>
      <c r="L213" s="141" t="s">
        <v>362</v>
      </c>
      <c r="M213" s="142" t="s">
        <v>186</v>
      </c>
      <c r="N213" s="142" t="s">
        <v>195</v>
      </c>
      <c r="O213" s="142">
        <v>7200</v>
      </c>
      <c r="P213" s="152" t="s">
        <v>188</v>
      </c>
      <c r="Q213" s="139" t="s">
        <v>97</v>
      </c>
      <c r="R213" s="139"/>
      <c r="S213" s="139" t="s">
        <v>301</v>
      </c>
      <c r="T213" s="139" t="s">
        <v>105</v>
      </c>
      <c r="U213" s="139" t="s">
        <v>37</v>
      </c>
      <c r="V213" s="124"/>
      <c r="W213" s="144" t="s">
        <v>104</v>
      </c>
      <c r="X213" s="124"/>
      <c r="Y213" s="124"/>
      <c r="Z213" s="124"/>
      <c r="AA213" s="124"/>
      <c r="AB213" s="124"/>
      <c r="AC213" s="124"/>
      <c r="AD213" s="124"/>
      <c r="AE213" s="124"/>
      <c r="AF213" s="124"/>
      <c r="AG213" s="124"/>
      <c r="AH213" s="139"/>
      <c r="AI213" s="139"/>
      <c r="AJ213" s="139"/>
      <c r="AK213" s="139"/>
      <c r="AL213" s="139" t="s">
        <v>104</v>
      </c>
      <c r="AM213" s="139" t="s">
        <v>104</v>
      </c>
      <c r="AN213" s="139" t="s">
        <v>104</v>
      </c>
      <c r="AO213" s="139" t="s">
        <v>104</v>
      </c>
      <c r="AP213" s="139" t="s">
        <v>104</v>
      </c>
      <c r="AQ213" s="139" t="s">
        <v>104</v>
      </c>
      <c r="AR213" s="139" t="s">
        <v>104</v>
      </c>
      <c r="AS213" s="139" t="s">
        <v>104</v>
      </c>
      <c r="AT213" s="144">
        <f t="shared" si="20"/>
        <v>8</v>
      </c>
      <c r="AU213" s="145">
        <f t="shared" si="19"/>
        <v>0</v>
      </c>
      <c r="AV213" s="145">
        <f t="shared" si="19"/>
        <v>0</v>
      </c>
      <c r="AW213" s="145">
        <f t="shared" si="19"/>
        <v>0</v>
      </c>
      <c r="AX213" s="145">
        <f t="shared" si="19"/>
        <v>0</v>
      </c>
      <c r="AY213" s="145">
        <f t="shared" si="19"/>
        <v>900</v>
      </c>
      <c r="AZ213" s="145">
        <f t="shared" si="19"/>
        <v>900</v>
      </c>
      <c r="BA213" s="145">
        <f t="shared" si="18"/>
        <v>900</v>
      </c>
      <c r="BB213" s="145">
        <f t="shared" si="18"/>
        <v>900</v>
      </c>
      <c r="BC213" s="145">
        <f t="shared" si="18"/>
        <v>900</v>
      </c>
      <c r="BD213" s="145">
        <f t="shared" si="18"/>
        <v>900</v>
      </c>
      <c r="BE213" s="145">
        <f t="shared" si="18"/>
        <v>900</v>
      </c>
      <c r="BF213" s="145">
        <f t="shared" si="18"/>
        <v>900</v>
      </c>
      <c r="BG213" s="146">
        <f t="shared" si="21"/>
        <v>7200</v>
      </c>
      <c r="BH213" s="145" t="b">
        <f t="shared" si="22"/>
        <v>1</v>
      </c>
    </row>
    <row r="214" spans="1:60" ht="52" x14ac:dyDescent="0.3">
      <c r="A214" s="138">
        <v>212</v>
      </c>
      <c r="B214" s="139" t="s">
        <v>189</v>
      </c>
      <c r="C214" s="139" t="s">
        <v>190</v>
      </c>
      <c r="D214" s="140" t="s">
        <v>649</v>
      </c>
      <c r="E214" s="140" t="s">
        <v>650</v>
      </c>
      <c r="F214" s="139" t="s">
        <v>654</v>
      </c>
      <c r="G214" s="139" t="s">
        <v>191</v>
      </c>
      <c r="H214" s="139" t="s">
        <v>657</v>
      </c>
      <c r="I214" s="139" t="s">
        <v>520</v>
      </c>
      <c r="J214" s="139" t="s">
        <v>192</v>
      </c>
      <c r="K214" s="139" t="s">
        <v>193</v>
      </c>
      <c r="L214" s="141" t="s">
        <v>194</v>
      </c>
      <c r="M214" s="142" t="s">
        <v>186</v>
      </c>
      <c r="N214" s="142" t="s">
        <v>195</v>
      </c>
      <c r="O214" s="142">
        <v>1008</v>
      </c>
      <c r="P214" s="152" t="s">
        <v>188</v>
      </c>
      <c r="Q214" s="139" t="s">
        <v>118</v>
      </c>
      <c r="R214" s="139"/>
      <c r="S214" s="139"/>
      <c r="T214" s="139"/>
      <c r="U214" s="139"/>
      <c r="V214" s="144" t="s">
        <v>104</v>
      </c>
      <c r="W214" s="124"/>
      <c r="X214" s="124"/>
      <c r="Y214" s="124"/>
      <c r="Z214" s="124"/>
      <c r="AA214" s="124"/>
      <c r="AB214" s="124"/>
      <c r="AC214" s="124"/>
      <c r="AD214" s="124"/>
      <c r="AE214" s="124"/>
      <c r="AF214" s="124"/>
      <c r="AG214" s="124"/>
      <c r="AH214" s="139" t="s">
        <v>104</v>
      </c>
      <c r="AI214" s="139" t="s">
        <v>104</v>
      </c>
      <c r="AJ214" s="139" t="s">
        <v>104</v>
      </c>
      <c r="AK214" s="139" t="s">
        <v>104</v>
      </c>
      <c r="AL214" s="139"/>
      <c r="AM214" s="139"/>
      <c r="AN214" s="139"/>
      <c r="AO214" s="139"/>
      <c r="AP214" s="139"/>
      <c r="AQ214" s="139"/>
      <c r="AR214" s="139"/>
      <c r="AS214" s="139"/>
      <c r="AT214" s="144">
        <f t="shared" si="20"/>
        <v>4</v>
      </c>
      <c r="AU214" s="145">
        <f t="shared" si="19"/>
        <v>252</v>
      </c>
      <c r="AV214" s="145">
        <f t="shared" si="19"/>
        <v>252</v>
      </c>
      <c r="AW214" s="145">
        <f t="shared" si="19"/>
        <v>252</v>
      </c>
      <c r="AX214" s="145">
        <f t="shared" si="19"/>
        <v>252</v>
      </c>
      <c r="AY214" s="145">
        <f t="shared" si="19"/>
        <v>0</v>
      </c>
      <c r="AZ214" s="145">
        <f t="shared" si="19"/>
        <v>0</v>
      </c>
      <c r="BA214" s="145">
        <f t="shared" si="18"/>
        <v>0</v>
      </c>
      <c r="BB214" s="145">
        <f t="shared" si="18"/>
        <v>0</v>
      </c>
      <c r="BC214" s="145">
        <f t="shared" si="18"/>
        <v>0</v>
      </c>
      <c r="BD214" s="145">
        <f t="shared" si="18"/>
        <v>0</v>
      </c>
      <c r="BE214" s="145">
        <f t="shared" si="18"/>
        <v>0</v>
      </c>
      <c r="BF214" s="145">
        <f t="shared" si="18"/>
        <v>0</v>
      </c>
      <c r="BG214" s="146">
        <f t="shared" si="21"/>
        <v>1008</v>
      </c>
      <c r="BH214" s="145" t="b">
        <f t="shared" si="22"/>
        <v>1</v>
      </c>
    </row>
    <row r="215" spans="1:60" ht="52" x14ac:dyDescent="0.3">
      <c r="A215" s="138">
        <v>213</v>
      </c>
      <c r="B215" s="139" t="s">
        <v>363</v>
      </c>
      <c r="C215" s="139" t="s">
        <v>364</v>
      </c>
      <c r="D215" s="140" t="s">
        <v>649</v>
      </c>
      <c r="E215" s="140" t="s">
        <v>650</v>
      </c>
      <c r="F215" s="139" t="s">
        <v>654</v>
      </c>
      <c r="G215" s="139" t="s">
        <v>191</v>
      </c>
      <c r="H215" s="139" t="s">
        <v>657</v>
      </c>
      <c r="I215" s="139" t="s">
        <v>520</v>
      </c>
      <c r="J215" s="139" t="s">
        <v>192</v>
      </c>
      <c r="K215" s="139" t="s">
        <v>217</v>
      </c>
      <c r="L215" s="157" t="s">
        <v>365</v>
      </c>
      <c r="M215" s="142" t="s">
        <v>227</v>
      </c>
      <c r="N215" s="142" t="s">
        <v>366</v>
      </c>
      <c r="O215" s="142">
        <v>24000</v>
      </c>
      <c r="P215" s="152" t="s">
        <v>188</v>
      </c>
      <c r="Q215" s="139" t="s">
        <v>118</v>
      </c>
      <c r="R215" s="139"/>
      <c r="S215" s="139"/>
      <c r="T215" s="139"/>
      <c r="U215" s="139"/>
      <c r="V215" s="144" t="s">
        <v>104</v>
      </c>
      <c r="W215" s="139"/>
      <c r="X215" s="144"/>
      <c r="Y215" s="144"/>
      <c r="Z215" s="144"/>
      <c r="AA215" s="144"/>
      <c r="AB215" s="144"/>
      <c r="AC215" s="144"/>
      <c r="AD215" s="144"/>
      <c r="AE215" s="144"/>
      <c r="AF215" s="144"/>
      <c r="AG215" s="144"/>
      <c r="AH215" s="139" t="s">
        <v>104</v>
      </c>
      <c r="AI215" s="139" t="s">
        <v>104</v>
      </c>
      <c r="AJ215" s="139" t="s">
        <v>104</v>
      </c>
      <c r="AK215" s="139" t="s">
        <v>104</v>
      </c>
      <c r="AL215" s="139" t="s">
        <v>104</v>
      </c>
      <c r="AM215" s="139" t="s">
        <v>104</v>
      </c>
      <c r="AN215" s="139" t="s">
        <v>104</v>
      </c>
      <c r="AO215" s="139" t="s">
        <v>104</v>
      </c>
      <c r="AP215" s="139" t="s">
        <v>104</v>
      </c>
      <c r="AQ215" s="139" t="s">
        <v>104</v>
      </c>
      <c r="AR215" s="139" t="s">
        <v>104</v>
      </c>
      <c r="AS215" s="139" t="s">
        <v>104</v>
      </c>
      <c r="AT215" s="144">
        <f t="shared" si="20"/>
        <v>12</v>
      </c>
      <c r="AU215" s="145">
        <f t="shared" si="19"/>
        <v>2000</v>
      </c>
      <c r="AV215" s="145">
        <f t="shared" si="19"/>
        <v>2000</v>
      </c>
      <c r="AW215" s="145">
        <f t="shared" si="19"/>
        <v>2000</v>
      </c>
      <c r="AX215" s="145">
        <f t="shared" si="19"/>
        <v>2000</v>
      </c>
      <c r="AY215" s="145">
        <f t="shared" si="19"/>
        <v>2000</v>
      </c>
      <c r="AZ215" s="145">
        <f t="shared" si="19"/>
        <v>2000</v>
      </c>
      <c r="BA215" s="145">
        <f t="shared" si="18"/>
        <v>2000</v>
      </c>
      <c r="BB215" s="145">
        <f t="shared" si="18"/>
        <v>2000</v>
      </c>
      <c r="BC215" s="145">
        <f t="shared" si="18"/>
        <v>2000</v>
      </c>
      <c r="BD215" s="145">
        <f t="shared" si="18"/>
        <v>2000</v>
      </c>
      <c r="BE215" s="145">
        <f t="shared" si="18"/>
        <v>2000</v>
      </c>
      <c r="BF215" s="145">
        <f t="shared" si="18"/>
        <v>2000</v>
      </c>
      <c r="BG215" s="146">
        <f t="shared" si="21"/>
        <v>24000</v>
      </c>
      <c r="BH215" s="145" t="b">
        <f t="shared" si="22"/>
        <v>1</v>
      </c>
    </row>
    <row r="216" spans="1:60" ht="65" x14ac:dyDescent="0.3">
      <c r="A216" s="138">
        <v>214</v>
      </c>
      <c r="B216" s="139" t="s">
        <v>212</v>
      </c>
      <c r="C216" s="139" t="s">
        <v>213</v>
      </c>
      <c r="D216" s="140" t="s">
        <v>649</v>
      </c>
      <c r="E216" s="140" t="s">
        <v>650</v>
      </c>
      <c r="F216" s="139" t="s">
        <v>93</v>
      </c>
      <c r="G216" s="139" t="s">
        <v>94</v>
      </c>
      <c r="H216" s="139" t="s">
        <v>651</v>
      </c>
      <c r="I216" s="139" t="s">
        <v>652</v>
      </c>
      <c r="J216" s="139" t="s">
        <v>116</v>
      </c>
      <c r="K216" s="139" t="s">
        <v>214</v>
      </c>
      <c r="L216" s="157" t="s">
        <v>215</v>
      </c>
      <c r="M216" s="142" t="s">
        <v>101</v>
      </c>
      <c r="N216" s="142" t="s">
        <v>216</v>
      </c>
      <c r="O216" s="142">
        <v>2294252.46</v>
      </c>
      <c r="P216" s="152" t="s">
        <v>103</v>
      </c>
      <c r="Q216" s="139" t="s">
        <v>97</v>
      </c>
      <c r="R216" s="139">
        <v>491290517</v>
      </c>
      <c r="S216" s="139" t="s">
        <v>98</v>
      </c>
      <c r="T216" s="139" t="s">
        <v>99</v>
      </c>
      <c r="U216" s="139" t="s">
        <v>35</v>
      </c>
      <c r="V216" s="144" t="s">
        <v>104</v>
      </c>
      <c r="W216" s="139"/>
      <c r="X216" s="124"/>
      <c r="Y216" s="124"/>
      <c r="Z216" s="124"/>
      <c r="AA216" s="124"/>
      <c r="AB216" s="124"/>
      <c r="AC216" s="124"/>
      <c r="AD216" s="124"/>
      <c r="AE216" s="124"/>
      <c r="AF216" s="124"/>
      <c r="AG216" s="124"/>
      <c r="AH216" s="139"/>
      <c r="AI216" s="139"/>
      <c r="AJ216" s="139"/>
      <c r="AK216" s="139"/>
      <c r="AL216" s="139"/>
      <c r="AM216" s="139" t="s">
        <v>104</v>
      </c>
      <c r="AN216" s="139"/>
      <c r="AO216" s="139"/>
      <c r="AP216" s="139"/>
      <c r="AQ216" s="139"/>
      <c r="AR216" s="139"/>
      <c r="AS216" s="139"/>
      <c r="AT216" s="144">
        <f t="shared" si="20"/>
        <v>1</v>
      </c>
      <c r="AU216" s="145">
        <f t="shared" si="19"/>
        <v>0</v>
      </c>
      <c r="AV216" s="145">
        <f t="shared" si="19"/>
        <v>0</v>
      </c>
      <c r="AW216" s="145">
        <f t="shared" si="19"/>
        <v>0</v>
      </c>
      <c r="AX216" s="145">
        <f t="shared" si="19"/>
        <v>0</v>
      </c>
      <c r="AY216" s="145">
        <f t="shared" si="19"/>
        <v>0</v>
      </c>
      <c r="AZ216" s="145">
        <f t="shared" si="19"/>
        <v>2294252.46</v>
      </c>
      <c r="BA216" s="145">
        <f t="shared" si="18"/>
        <v>0</v>
      </c>
      <c r="BB216" s="145">
        <f t="shared" si="18"/>
        <v>0</v>
      </c>
      <c r="BC216" s="145">
        <f t="shared" si="18"/>
        <v>0</v>
      </c>
      <c r="BD216" s="145">
        <f t="shared" si="18"/>
        <v>0</v>
      </c>
      <c r="BE216" s="145">
        <f t="shared" si="18"/>
        <v>0</v>
      </c>
      <c r="BF216" s="145">
        <f t="shared" si="18"/>
        <v>0</v>
      </c>
      <c r="BG216" s="146">
        <f t="shared" si="21"/>
        <v>2294252.46</v>
      </c>
      <c r="BH216" s="145" t="b">
        <f t="shared" si="22"/>
        <v>1</v>
      </c>
    </row>
    <row r="217" spans="1:60" ht="65" x14ac:dyDescent="0.3">
      <c r="A217" s="138">
        <v>215</v>
      </c>
      <c r="B217" s="139" t="s">
        <v>212</v>
      </c>
      <c r="C217" s="139" t="s">
        <v>213</v>
      </c>
      <c r="D217" s="140" t="s">
        <v>649</v>
      </c>
      <c r="E217" s="140" t="s">
        <v>650</v>
      </c>
      <c r="F217" s="139" t="s">
        <v>93</v>
      </c>
      <c r="G217" s="139" t="s">
        <v>94</v>
      </c>
      <c r="H217" s="139" t="s">
        <v>651</v>
      </c>
      <c r="I217" s="139" t="s">
        <v>652</v>
      </c>
      <c r="J217" s="139" t="s">
        <v>116</v>
      </c>
      <c r="K217" s="139" t="s">
        <v>214</v>
      </c>
      <c r="L217" s="157" t="s">
        <v>229</v>
      </c>
      <c r="M217" s="142" t="s">
        <v>101</v>
      </c>
      <c r="N217" s="142" t="s">
        <v>216</v>
      </c>
      <c r="O217" s="142">
        <v>809123.63500000013</v>
      </c>
      <c r="P217" s="152" t="s">
        <v>103</v>
      </c>
      <c r="Q217" s="139" t="s">
        <v>97</v>
      </c>
      <c r="R217" s="139">
        <v>491290517</v>
      </c>
      <c r="S217" s="139" t="s">
        <v>98</v>
      </c>
      <c r="T217" s="139" t="s">
        <v>99</v>
      </c>
      <c r="U217" s="139" t="s">
        <v>35</v>
      </c>
      <c r="V217" s="144" t="s">
        <v>104</v>
      </c>
      <c r="W217" s="139"/>
      <c r="X217" s="124"/>
      <c r="Y217" s="124"/>
      <c r="Z217" s="124"/>
      <c r="AA217" s="124"/>
      <c r="AB217" s="124"/>
      <c r="AC217" s="124"/>
      <c r="AD217" s="124"/>
      <c r="AE217" s="124"/>
      <c r="AF217" s="124"/>
      <c r="AG217" s="124"/>
      <c r="AH217" s="139"/>
      <c r="AI217" s="139"/>
      <c r="AJ217" s="139"/>
      <c r="AK217" s="139"/>
      <c r="AL217" s="139"/>
      <c r="AM217" s="139" t="s">
        <v>104</v>
      </c>
      <c r="AN217" s="139"/>
      <c r="AO217" s="139"/>
      <c r="AP217" s="139"/>
      <c r="AQ217" s="139"/>
      <c r="AR217" s="139"/>
      <c r="AS217" s="139"/>
      <c r="AT217" s="144">
        <f t="shared" si="20"/>
        <v>1</v>
      </c>
      <c r="AU217" s="145">
        <f t="shared" si="19"/>
        <v>0</v>
      </c>
      <c r="AV217" s="145">
        <f t="shared" si="19"/>
        <v>0</v>
      </c>
      <c r="AW217" s="145">
        <f t="shared" si="19"/>
        <v>0</v>
      </c>
      <c r="AX217" s="145">
        <f t="shared" si="19"/>
        <v>0</v>
      </c>
      <c r="AY217" s="145">
        <f t="shared" si="19"/>
        <v>0</v>
      </c>
      <c r="AZ217" s="145">
        <f t="shared" si="19"/>
        <v>809123.63500000013</v>
      </c>
      <c r="BA217" s="145">
        <f t="shared" si="18"/>
        <v>0</v>
      </c>
      <c r="BB217" s="145">
        <f t="shared" si="18"/>
        <v>0</v>
      </c>
      <c r="BC217" s="145">
        <f t="shared" si="18"/>
        <v>0</v>
      </c>
      <c r="BD217" s="145">
        <f t="shared" si="18"/>
        <v>0</v>
      </c>
      <c r="BE217" s="145">
        <f t="shared" si="18"/>
        <v>0</v>
      </c>
      <c r="BF217" s="145">
        <f t="shared" si="18"/>
        <v>0</v>
      </c>
      <c r="BG217" s="146">
        <f t="shared" si="21"/>
        <v>809123.63500000013</v>
      </c>
      <c r="BH217" s="145" t="b">
        <f t="shared" si="22"/>
        <v>1</v>
      </c>
    </row>
    <row r="218" spans="1:60" ht="65" x14ac:dyDescent="0.3">
      <c r="A218" s="138">
        <v>216</v>
      </c>
      <c r="B218" s="139" t="s">
        <v>212</v>
      </c>
      <c r="C218" s="139" t="s">
        <v>213</v>
      </c>
      <c r="D218" s="140" t="s">
        <v>649</v>
      </c>
      <c r="E218" s="140" t="s">
        <v>650</v>
      </c>
      <c r="F218" s="139" t="s">
        <v>93</v>
      </c>
      <c r="G218" s="139" t="s">
        <v>94</v>
      </c>
      <c r="H218" s="139" t="s">
        <v>651</v>
      </c>
      <c r="I218" s="139" t="s">
        <v>652</v>
      </c>
      <c r="J218" s="139" t="s">
        <v>116</v>
      </c>
      <c r="K218" s="139" t="s">
        <v>214</v>
      </c>
      <c r="L218" s="157" t="s">
        <v>230</v>
      </c>
      <c r="M218" s="142" t="s">
        <v>101</v>
      </c>
      <c r="N218" s="142" t="s">
        <v>216</v>
      </c>
      <c r="O218" s="142">
        <v>460362.76785714278</v>
      </c>
      <c r="P218" s="152" t="s">
        <v>103</v>
      </c>
      <c r="Q218" s="139" t="s">
        <v>97</v>
      </c>
      <c r="R218" s="139"/>
      <c r="S218" s="139" t="s">
        <v>98</v>
      </c>
      <c r="T218" s="139" t="s">
        <v>99</v>
      </c>
      <c r="U218" s="139" t="s">
        <v>35</v>
      </c>
      <c r="V218" s="144" t="s">
        <v>104</v>
      </c>
      <c r="W218" s="139"/>
      <c r="X218" s="124"/>
      <c r="Y218" s="124"/>
      <c r="Z218" s="124"/>
      <c r="AA218" s="124"/>
      <c r="AB218" s="124"/>
      <c r="AC218" s="124"/>
      <c r="AD218" s="124"/>
      <c r="AE218" s="124"/>
      <c r="AF218" s="124"/>
      <c r="AG218" s="124"/>
      <c r="AH218" s="139"/>
      <c r="AI218" s="139"/>
      <c r="AJ218" s="139"/>
      <c r="AK218" s="139"/>
      <c r="AL218" s="139"/>
      <c r="AM218" s="139" t="s">
        <v>104</v>
      </c>
      <c r="AN218" s="139"/>
      <c r="AO218" s="139"/>
      <c r="AP218" s="139"/>
      <c r="AQ218" s="139"/>
      <c r="AR218" s="139"/>
      <c r="AS218" s="139"/>
      <c r="AT218" s="144">
        <f t="shared" si="20"/>
        <v>1</v>
      </c>
      <c r="AU218" s="145">
        <f t="shared" si="19"/>
        <v>0</v>
      </c>
      <c r="AV218" s="145">
        <f t="shared" si="19"/>
        <v>0</v>
      </c>
      <c r="AW218" s="145">
        <f t="shared" si="19"/>
        <v>0</v>
      </c>
      <c r="AX218" s="145">
        <f t="shared" si="19"/>
        <v>0</v>
      </c>
      <c r="AY218" s="145">
        <f t="shared" si="19"/>
        <v>0</v>
      </c>
      <c r="AZ218" s="145">
        <f t="shared" si="19"/>
        <v>460362.76785714278</v>
      </c>
      <c r="BA218" s="145">
        <f t="shared" si="18"/>
        <v>0</v>
      </c>
      <c r="BB218" s="145">
        <f t="shared" si="18"/>
        <v>0</v>
      </c>
      <c r="BC218" s="145">
        <f t="shared" si="18"/>
        <v>0</v>
      </c>
      <c r="BD218" s="145">
        <f t="shared" si="18"/>
        <v>0</v>
      </c>
      <c r="BE218" s="145">
        <f t="shared" si="18"/>
        <v>0</v>
      </c>
      <c r="BF218" s="145">
        <f t="shared" si="18"/>
        <v>0</v>
      </c>
      <c r="BG218" s="146">
        <f t="shared" si="21"/>
        <v>460362.76785714278</v>
      </c>
      <c r="BH218" s="145" t="b">
        <f t="shared" si="22"/>
        <v>1</v>
      </c>
    </row>
    <row r="219" spans="1:60" ht="65" x14ac:dyDescent="0.3">
      <c r="A219" s="138">
        <v>217</v>
      </c>
      <c r="B219" s="139" t="s">
        <v>212</v>
      </c>
      <c r="C219" s="139" t="s">
        <v>213</v>
      </c>
      <c r="D219" s="140" t="s">
        <v>649</v>
      </c>
      <c r="E219" s="140" t="s">
        <v>650</v>
      </c>
      <c r="F219" s="139" t="s">
        <v>93</v>
      </c>
      <c r="G219" s="139" t="s">
        <v>94</v>
      </c>
      <c r="H219" s="139" t="s">
        <v>651</v>
      </c>
      <c r="I219" s="139" t="s">
        <v>652</v>
      </c>
      <c r="J219" s="139" t="s">
        <v>116</v>
      </c>
      <c r="K219" s="139" t="s">
        <v>214</v>
      </c>
      <c r="L219" s="157" t="s">
        <v>231</v>
      </c>
      <c r="M219" s="142" t="s">
        <v>101</v>
      </c>
      <c r="N219" s="142" t="s">
        <v>232</v>
      </c>
      <c r="O219" s="142">
        <v>347233.04285714281</v>
      </c>
      <c r="P219" s="152" t="s">
        <v>103</v>
      </c>
      <c r="Q219" s="139" t="s">
        <v>97</v>
      </c>
      <c r="R219" s="139" t="s">
        <v>673</v>
      </c>
      <c r="S219" s="139" t="s">
        <v>98</v>
      </c>
      <c r="T219" s="139" t="s">
        <v>105</v>
      </c>
      <c r="U219" s="139" t="s">
        <v>35</v>
      </c>
      <c r="V219" s="144" t="s">
        <v>104</v>
      </c>
      <c r="W219" s="139"/>
      <c r="X219" s="124"/>
      <c r="Y219" s="124"/>
      <c r="Z219" s="124"/>
      <c r="AA219" s="124"/>
      <c r="AB219" s="124"/>
      <c r="AC219" s="124"/>
      <c r="AD219" s="124"/>
      <c r="AE219" s="124"/>
      <c r="AF219" s="124"/>
      <c r="AG219" s="124"/>
      <c r="AH219" s="139"/>
      <c r="AI219" s="139"/>
      <c r="AJ219" s="139"/>
      <c r="AK219" s="139"/>
      <c r="AL219" s="139" t="s">
        <v>104</v>
      </c>
      <c r="AM219" s="139" t="s">
        <v>104</v>
      </c>
      <c r="AN219" s="139" t="s">
        <v>104</v>
      </c>
      <c r="AO219" s="139" t="s">
        <v>104</v>
      </c>
      <c r="AP219" s="139" t="s">
        <v>104</v>
      </c>
      <c r="AQ219" s="139" t="s">
        <v>104</v>
      </c>
      <c r="AR219" s="139" t="s">
        <v>104</v>
      </c>
      <c r="AS219" s="139" t="s">
        <v>104</v>
      </c>
      <c r="AT219" s="144">
        <f t="shared" si="20"/>
        <v>8</v>
      </c>
      <c r="AU219" s="145">
        <f t="shared" si="19"/>
        <v>0</v>
      </c>
      <c r="AV219" s="145">
        <f t="shared" si="19"/>
        <v>0</v>
      </c>
      <c r="AW219" s="145">
        <f t="shared" si="19"/>
        <v>0</v>
      </c>
      <c r="AX219" s="145">
        <f t="shared" si="19"/>
        <v>0</v>
      </c>
      <c r="AY219" s="145">
        <f t="shared" si="19"/>
        <v>43404.130357142851</v>
      </c>
      <c r="AZ219" s="145">
        <f t="shared" si="19"/>
        <v>43404.130357142851</v>
      </c>
      <c r="BA219" s="145">
        <f t="shared" si="18"/>
        <v>43404.130357142851</v>
      </c>
      <c r="BB219" s="145">
        <f t="shared" si="18"/>
        <v>43404.130357142851</v>
      </c>
      <c r="BC219" s="145">
        <f t="shared" si="18"/>
        <v>43404.130357142851</v>
      </c>
      <c r="BD219" s="145">
        <f t="shared" si="18"/>
        <v>43404.130357142851</v>
      </c>
      <c r="BE219" s="145">
        <f t="shared" si="18"/>
        <v>43404.130357142851</v>
      </c>
      <c r="BF219" s="145">
        <f t="shared" si="18"/>
        <v>43404.130357142851</v>
      </c>
      <c r="BG219" s="146">
        <f t="shared" si="21"/>
        <v>347233.04285714281</v>
      </c>
      <c r="BH219" s="145" t="b">
        <f t="shared" si="22"/>
        <v>1</v>
      </c>
    </row>
    <row r="220" spans="1:60" ht="65" x14ac:dyDescent="0.3">
      <c r="A220" s="138">
        <v>218</v>
      </c>
      <c r="B220" s="139" t="s">
        <v>212</v>
      </c>
      <c r="C220" s="139" t="s">
        <v>213</v>
      </c>
      <c r="D220" s="140" t="s">
        <v>649</v>
      </c>
      <c r="E220" s="140" t="s">
        <v>650</v>
      </c>
      <c r="F220" s="139" t="s">
        <v>93</v>
      </c>
      <c r="G220" s="139" t="s">
        <v>94</v>
      </c>
      <c r="H220" s="139" t="s">
        <v>651</v>
      </c>
      <c r="I220" s="139" t="s">
        <v>652</v>
      </c>
      <c r="J220" s="139" t="s">
        <v>116</v>
      </c>
      <c r="K220" s="139" t="s">
        <v>214</v>
      </c>
      <c r="L220" s="157" t="s">
        <v>233</v>
      </c>
      <c r="M220" s="142" t="s">
        <v>101</v>
      </c>
      <c r="N220" s="142" t="s">
        <v>232</v>
      </c>
      <c r="O220" s="142">
        <v>300460.90044642857</v>
      </c>
      <c r="P220" s="152" t="s">
        <v>103</v>
      </c>
      <c r="Q220" s="139" t="s">
        <v>97</v>
      </c>
      <c r="R220" s="139">
        <v>871410012</v>
      </c>
      <c r="S220" s="139" t="s">
        <v>98</v>
      </c>
      <c r="T220" s="139" t="s">
        <v>105</v>
      </c>
      <c r="U220" s="139" t="s">
        <v>36</v>
      </c>
      <c r="V220" s="144" t="s">
        <v>104</v>
      </c>
      <c r="W220" s="139"/>
      <c r="X220" s="124"/>
      <c r="Y220" s="124"/>
      <c r="Z220" s="124"/>
      <c r="AA220" s="124"/>
      <c r="AB220" s="124"/>
      <c r="AC220" s="124"/>
      <c r="AD220" s="124"/>
      <c r="AE220" s="124"/>
      <c r="AF220" s="124"/>
      <c r="AG220" s="124"/>
      <c r="AH220" s="139"/>
      <c r="AI220" s="139"/>
      <c r="AJ220" s="139"/>
      <c r="AK220" s="139"/>
      <c r="AL220" s="139"/>
      <c r="AM220" s="139" t="s">
        <v>104</v>
      </c>
      <c r="AN220" s="139" t="s">
        <v>104</v>
      </c>
      <c r="AO220" s="139" t="s">
        <v>104</v>
      </c>
      <c r="AP220" s="139" t="s">
        <v>104</v>
      </c>
      <c r="AQ220" s="139"/>
      <c r="AR220" s="139"/>
      <c r="AS220" s="139"/>
      <c r="AT220" s="144">
        <f t="shared" si="20"/>
        <v>4</v>
      </c>
      <c r="AU220" s="145">
        <f t="shared" si="19"/>
        <v>0</v>
      </c>
      <c r="AV220" s="145">
        <f t="shared" si="19"/>
        <v>0</v>
      </c>
      <c r="AW220" s="145">
        <f t="shared" si="19"/>
        <v>0</v>
      </c>
      <c r="AX220" s="145">
        <f t="shared" si="19"/>
        <v>0</v>
      </c>
      <c r="AY220" s="145">
        <f t="shared" si="19"/>
        <v>0</v>
      </c>
      <c r="AZ220" s="145">
        <f t="shared" si="19"/>
        <v>75115.225111607142</v>
      </c>
      <c r="BA220" s="145">
        <f t="shared" si="18"/>
        <v>75115.225111607142</v>
      </c>
      <c r="BB220" s="145">
        <f t="shared" si="18"/>
        <v>75115.225111607142</v>
      </c>
      <c r="BC220" s="145">
        <f t="shared" si="18"/>
        <v>75115.225111607142</v>
      </c>
      <c r="BD220" s="145">
        <f t="shared" si="18"/>
        <v>0</v>
      </c>
      <c r="BE220" s="145">
        <f t="shared" si="18"/>
        <v>0</v>
      </c>
      <c r="BF220" s="145">
        <f t="shared" si="18"/>
        <v>0</v>
      </c>
      <c r="BG220" s="146">
        <f t="shared" si="21"/>
        <v>300460.90044642857</v>
      </c>
      <c r="BH220" s="145" t="b">
        <f t="shared" si="22"/>
        <v>1</v>
      </c>
    </row>
    <row r="221" spans="1:60" ht="65" x14ac:dyDescent="0.3">
      <c r="A221" s="138">
        <v>219</v>
      </c>
      <c r="B221" s="139" t="s">
        <v>212</v>
      </c>
      <c r="C221" s="139" t="s">
        <v>213</v>
      </c>
      <c r="D221" s="140" t="s">
        <v>649</v>
      </c>
      <c r="E221" s="140" t="s">
        <v>650</v>
      </c>
      <c r="F221" s="139" t="s">
        <v>93</v>
      </c>
      <c r="G221" s="139" t="s">
        <v>94</v>
      </c>
      <c r="H221" s="139" t="s">
        <v>651</v>
      </c>
      <c r="I221" s="139" t="s">
        <v>652</v>
      </c>
      <c r="J221" s="139" t="s">
        <v>116</v>
      </c>
      <c r="K221" s="139" t="s">
        <v>214</v>
      </c>
      <c r="L221" s="157" t="s">
        <v>234</v>
      </c>
      <c r="M221" s="142" t="s">
        <v>101</v>
      </c>
      <c r="N221" s="142" t="s">
        <v>216</v>
      </c>
      <c r="O221" s="142">
        <v>296034.28999999998</v>
      </c>
      <c r="P221" s="152" t="s">
        <v>103</v>
      </c>
      <c r="Q221" s="139" t="s">
        <v>97</v>
      </c>
      <c r="R221" s="139">
        <v>439410015</v>
      </c>
      <c r="S221" s="139" t="s">
        <v>98</v>
      </c>
      <c r="T221" s="139" t="s">
        <v>99</v>
      </c>
      <c r="U221" s="139" t="s">
        <v>37</v>
      </c>
      <c r="V221" s="124"/>
      <c r="W221" s="144" t="s">
        <v>104</v>
      </c>
      <c r="X221" s="124"/>
      <c r="Y221" s="124"/>
      <c r="Z221" s="124"/>
      <c r="AA221" s="124"/>
      <c r="AB221" s="124"/>
      <c r="AC221" s="124"/>
      <c r="AD221" s="124"/>
      <c r="AE221" s="124"/>
      <c r="AF221" s="124"/>
      <c r="AG221" s="124"/>
      <c r="AH221" s="139"/>
      <c r="AI221" s="139"/>
      <c r="AJ221" s="139"/>
      <c r="AK221" s="139"/>
      <c r="AL221" s="139"/>
      <c r="AM221" s="139"/>
      <c r="AN221" s="139" t="s">
        <v>104</v>
      </c>
      <c r="AO221" s="139"/>
      <c r="AP221" s="139"/>
      <c r="AQ221" s="139"/>
      <c r="AR221" s="139"/>
      <c r="AS221" s="139"/>
      <c r="AT221" s="144">
        <f t="shared" si="20"/>
        <v>1</v>
      </c>
      <c r="AU221" s="145">
        <f t="shared" si="19"/>
        <v>0</v>
      </c>
      <c r="AV221" s="145">
        <f t="shared" si="19"/>
        <v>0</v>
      </c>
      <c r="AW221" s="145">
        <f t="shared" si="19"/>
        <v>0</v>
      </c>
      <c r="AX221" s="145">
        <f t="shared" si="19"/>
        <v>0</v>
      </c>
      <c r="AY221" s="145">
        <f t="shared" si="19"/>
        <v>0</v>
      </c>
      <c r="AZ221" s="145">
        <f t="shared" si="19"/>
        <v>0</v>
      </c>
      <c r="BA221" s="145">
        <f t="shared" si="18"/>
        <v>296034.28999999998</v>
      </c>
      <c r="BB221" s="145">
        <f t="shared" si="18"/>
        <v>0</v>
      </c>
      <c r="BC221" s="145">
        <f t="shared" si="18"/>
        <v>0</v>
      </c>
      <c r="BD221" s="145">
        <f t="shared" si="18"/>
        <v>0</v>
      </c>
      <c r="BE221" s="145">
        <f t="shared" si="18"/>
        <v>0</v>
      </c>
      <c r="BF221" s="145">
        <f t="shared" si="18"/>
        <v>0</v>
      </c>
      <c r="BG221" s="146">
        <f t="shared" si="21"/>
        <v>296034.28999999998</v>
      </c>
      <c r="BH221" s="145" t="b">
        <f t="shared" si="22"/>
        <v>1</v>
      </c>
    </row>
    <row r="222" spans="1:60" ht="65" x14ac:dyDescent="0.3">
      <c r="A222" s="138">
        <v>220</v>
      </c>
      <c r="B222" s="139" t="s">
        <v>212</v>
      </c>
      <c r="C222" s="139" t="s">
        <v>213</v>
      </c>
      <c r="D222" s="140" t="s">
        <v>649</v>
      </c>
      <c r="E222" s="140" t="s">
        <v>650</v>
      </c>
      <c r="F222" s="139" t="s">
        <v>93</v>
      </c>
      <c r="G222" s="139" t="s">
        <v>94</v>
      </c>
      <c r="H222" s="139" t="s">
        <v>651</v>
      </c>
      <c r="I222" s="139" t="s">
        <v>652</v>
      </c>
      <c r="J222" s="139" t="s">
        <v>116</v>
      </c>
      <c r="K222" s="139" t="s">
        <v>214</v>
      </c>
      <c r="L222" s="157" t="s">
        <v>238</v>
      </c>
      <c r="M222" s="142" t="s">
        <v>101</v>
      </c>
      <c r="N222" s="142" t="s">
        <v>216</v>
      </c>
      <c r="O222" s="142">
        <v>223810.09455357143</v>
      </c>
      <c r="P222" s="152" t="s">
        <v>103</v>
      </c>
      <c r="Q222" s="139" t="s">
        <v>97</v>
      </c>
      <c r="R222" s="139">
        <v>491290517</v>
      </c>
      <c r="S222" s="139" t="s">
        <v>98</v>
      </c>
      <c r="T222" s="139" t="s">
        <v>99</v>
      </c>
      <c r="U222" s="139" t="s">
        <v>35</v>
      </c>
      <c r="V222" s="144" t="s">
        <v>104</v>
      </c>
      <c r="W222" s="139"/>
      <c r="X222" s="124"/>
      <c r="Y222" s="124"/>
      <c r="Z222" s="124"/>
      <c r="AA222" s="124"/>
      <c r="AB222" s="124"/>
      <c r="AC222" s="124"/>
      <c r="AD222" s="124"/>
      <c r="AE222" s="124"/>
      <c r="AF222" s="124"/>
      <c r="AG222" s="124"/>
      <c r="AH222" s="139"/>
      <c r="AI222" s="139"/>
      <c r="AJ222" s="139"/>
      <c r="AK222" s="139"/>
      <c r="AL222" s="139" t="s">
        <v>104</v>
      </c>
      <c r="AM222" s="139"/>
      <c r="AN222" s="139"/>
      <c r="AO222" s="139"/>
      <c r="AP222" s="139"/>
      <c r="AQ222" s="139"/>
      <c r="AR222" s="139"/>
      <c r="AS222" s="139"/>
      <c r="AT222" s="144">
        <f t="shared" si="20"/>
        <v>1</v>
      </c>
      <c r="AU222" s="145">
        <f t="shared" si="19"/>
        <v>0</v>
      </c>
      <c r="AV222" s="145">
        <f t="shared" si="19"/>
        <v>0</v>
      </c>
      <c r="AW222" s="145">
        <f t="shared" si="19"/>
        <v>0</v>
      </c>
      <c r="AX222" s="145">
        <f t="shared" si="19"/>
        <v>0</v>
      </c>
      <c r="AY222" s="145">
        <f t="shared" si="19"/>
        <v>223810.09455357143</v>
      </c>
      <c r="AZ222" s="145">
        <f t="shared" si="19"/>
        <v>0</v>
      </c>
      <c r="BA222" s="145">
        <f t="shared" si="18"/>
        <v>0</v>
      </c>
      <c r="BB222" s="145">
        <f t="shared" si="18"/>
        <v>0</v>
      </c>
      <c r="BC222" s="145">
        <f t="shared" si="18"/>
        <v>0</v>
      </c>
      <c r="BD222" s="145">
        <f t="shared" ref="BD222:BF285" si="23">IF(AQ222="X",$O222/$AT222,0)</f>
        <v>0</v>
      </c>
      <c r="BE222" s="145">
        <f t="shared" si="23"/>
        <v>0</v>
      </c>
      <c r="BF222" s="145">
        <f t="shared" si="23"/>
        <v>0</v>
      </c>
      <c r="BG222" s="146">
        <f t="shared" si="21"/>
        <v>223810.09455357143</v>
      </c>
      <c r="BH222" s="145" t="b">
        <f t="shared" si="22"/>
        <v>1</v>
      </c>
    </row>
    <row r="223" spans="1:60" ht="65" x14ac:dyDescent="0.3">
      <c r="A223" s="138">
        <v>221</v>
      </c>
      <c r="B223" s="139" t="s">
        <v>212</v>
      </c>
      <c r="C223" s="139" t="s">
        <v>213</v>
      </c>
      <c r="D223" s="140" t="s">
        <v>649</v>
      </c>
      <c r="E223" s="140" t="s">
        <v>650</v>
      </c>
      <c r="F223" s="139" t="s">
        <v>93</v>
      </c>
      <c r="G223" s="139" t="s">
        <v>94</v>
      </c>
      <c r="H223" s="139" t="s">
        <v>651</v>
      </c>
      <c r="I223" s="139" t="s">
        <v>652</v>
      </c>
      <c r="J223" s="139" t="s">
        <v>116</v>
      </c>
      <c r="K223" s="139" t="s">
        <v>214</v>
      </c>
      <c r="L223" s="157" t="s">
        <v>241</v>
      </c>
      <c r="M223" s="142" t="s">
        <v>101</v>
      </c>
      <c r="N223" s="142" t="s">
        <v>216</v>
      </c>
      <c r="O223" s="142">
        <v>155459.16562499997</v>
      </c>
      <c r="P223" s="152" t="s">
        <v>103</v>
      </c>
      <c r="Q223" s="139" t="s">
        <v>97</v>
      </c>
      <c r="R223" s="139">
        <v>435701117</v>
      </c>
      <c r="S223" s="139" t="s">
        <v>98</v>
      </c>
      <c r="T223" s="139" t="s">
        <v>99</v>
      </c>
      <c r="U223" s="139" t="s">
        <v>37</v>
      </c>
      <c r="V223" s="124"/>
      <c r="W223" s="144" t="s">
        <v>104</v>
      </c>
      <c r="X223" s="124"/>
      <c r="Y223" s="124"/>
      <c r="Z223" s="124"/>
      <c r="AA223" s="124"/>
      <c r="AB223" s="124"/>
      <c r="AC223" s="124"/>
      <c r="AD223" s="124"/>
      <c r="AE223" s="124"/>
      <c r="AF223" s="124"/>
      <c r="AG223" s="124"/>
      <c r="AH223" s="139"/>
      <c r="AI223" s="139"/>
      <c r="AJ223" s="139"/>
      <c r="AK223" s="139"/>
      <c r="AL223" s="139"/>
      <c r="AM223" s="139" t="s">
        <v>104</v>
      </c>
      <c r="AN223" s="139"/>
      <c r="AO223" s="139"/>
      <c r="AP223" s="139"/>
      <c r="AQ223" s="139"/>
      <c r="AR223" s="139"/>
      <c r="AS223" s="139"/>
      <c r="AT223" s="144">
        <f t="shared" si="20"/>
        <v>1</v>
      </c>
      <c r="AU223" s="145">
        <f t="shared" si="19"/>
        <v>0</v>
      </c>
      <c r="AV223" s="145">
        <f t="shared" si="19"/>
        <v>0</v>
      </c>
      <c r="AW223" s="145">
        <f t="shared" si="19"/>
        <v>0</v>
      </c>
      <c r="AX223" s="145">
        <f t="shared" si="19"/>
        <v>0</v>
      </c>
      <c r="AY223" s="145">
        <f t="shared" si="19"/>
        <v>0</v>
      </c>
      <c r="AZ223" s="145">
        <f t="shared" si="19"/>
        <v>155459.16562499997</v>
      </c>
      <c r="BA223" s="145">
        <f t="shared" si="19"/>
        <v>0</v>
      </c>
      <c r="BB223" s="145">
        <f t="shared" si="19"/>
        <v>0</v>
      </c>
      <c r="BC223" s="145">
        <f t="shared" si="19"/>
        <v>0</v>
      </c>
      <c r="BD223" s="145">
        <f t="shared" si="23"/>
        <v>0</v>
      </c>
      <c r="BE223" s="145">
        <f t="shared" si="23"/>
        <v>0</v>
      </c>
      <c r="BF223" s="145">
        <f t="shared" si="23"/>
        <v>0</v>
      </c>
      <c r="BG223" s="146">
        <f t="shared" si="21"/>
        <v>155459.16562499997</v>
      </c>
      <c r="BH223" s="145" t="b">
        <f t="shared" si="22"/>
        <v>1</v>
      </c>
    </row>
    <row r="224" spans="1:60" ht="65" x14ac:dyDescent="0.3">
      <c r="A224" s="138">
        <v>222</v>
      </c>
      <c r="B224" s="139" t="s">
        <v>212</v>
      </c>
      <c r="C224" s="139" t="s">
        <v>223</v>
      </c>
      <c r="D224" s="140" t="s">
        <v>649</v>
      </c>
      <c r="E224" s="140" t="s">
        <v>650</v>
      </c>
      <c r="F224" s="139" t="s">
        <v>93</v>
      </c>
      <c r="G224" s="139" t="s">
        <v>94</v>
      </c>
      <c r="H224" s="139" t="s">
        <v>651</v>
      </c>
      <c r="I224" s="139" t="s">
        <v>652</v>
      </c>
      <c r="J224" s="139" t="s">
        <v>116</v>
      </c>
      <c r="K224" s="139" t="s">
        <v>214</v>
      </c>
      <c r="L224" s="157" t="s">
        <v>242</v>
      </c>
      <c r="M224" s="142" t="s">
        <v>101</v>
      </c>
      <c r="N224" s="142" t="s">
        <v>216</v>
      </c>
      <c r="O224" s="142">
        <v>73239.506383928529</v>
      </c>
      <c r="P224" s="152" t="s">
        <v>103</v>
      </c>
      <c r="Q224" s="139" t="s">
        <v>97</v>
      </c>
      <c r="R224" s="139">
        <v>882190014</v>
      </c>
      <c r="S224" s="139" t="s">
        <v>98</v>
      </c>
      <c r="T224" s="139" t="s">
        <v>99</v>
      </c>
      <c r="U224" s="139" t="s">
        <v>35</v>
      </c>
      <c r="V224" s="144" t="s">
        <v>104</v>
      </c>
      <c r="W224" s="139"/>
      <c r="X224" s="124"/>
      <c r="Y224" s="124"/>
      <c r="Z224" s="124"/>
      <c r="AA224" s="124"/>
      <c r="AB224" s="124"/>
      <c r="AC224" s="124"/>
      <c r="AD224" s="124"/>
      <c r="AE224" s="124"/>
      <c r="AF224" s="124"/>
      <c r="AG224" s="124"/>
      <c r="AH224" s="139"/>
      <c r="AI224" s="139"/>
      <c r="AJ224" s="139"/>
      <c r="AK224" s="139"/>
      <c r="AL224" s="139" t="s">
        <v>104</v>
      </c>
      <c r="AM224" s="139"/>
      <c r="AN224" s="139"/>
      <c r="AO224" s="139"/>
      <c r="AP224" s="139"/>
      <c r="AQ224" s="139"/>
      <c r="AR224" s="139"/>
      <c r="AS224" s="139"/>
      <c r="AT224" s="144">
        <f t="shared" si="20"/>
        <v>1</v>
      </c>
      <c r="AU224" s="145">
        <f t="shared" ref="AU224:BC287" si="24">IF(AH224="X",$O224/$AT224,0)</f>
        <v>0</v>
      </c>
      <c r="AV224" s="145">
        <f t="shared" si="24"/>
        <v>0</v>
      </c>
      <c r="AW224" s="145">
        <f t="shared" si="24"/>
        <v>0</v>
      </c>
      <c r="AX224" s="145">
        <f t="shared" si="24"/>
        <v>0</v>
      </c>
      <c r="AY224" s="145">
        <f t="shared" si="24"/>
        <v>73239.506383928529</v>
      </c>
      <c r="AZ224" s="145">
        <f t="shared" si="24"/>
        <v>0</v>
      </c>
      <c r="BA224" s="145">
        <f t="shared" si="24"/>
        <v>0</v>
      </c>
      <c r="BB224" s="145">
        <f t="shared" si="24"/>
        <v>0</v>
      </c>
      <c r="BC224" s="145">
        <f t="shared" si="24"/>
        <v>0</v>
      </c>
      <c r="BD224" s="145">
        <f t="shared" si="23"/>
        <v>0</v>
      </c>
      <c r="BE224" s="145">
        <f t="shared" si="23"/>
        <v>0</v>
      </c>
      <c r="BF224" s="145">
        <f t="shared" si="23"/>
        <v>0</v>
      </c>
      <c r="BG224" s="146">
        <f t="shared" si="21"/>
        <v>73239.506383928529</v>
      </c>
      <c r="BH224" s="145" t="b">
        <f t="shared" si="22"/>
        <v>1</v>
      </c>
    </row>
    <row r="225" spans="1:60" ht="65" x14ac:dyDescent="0.3">
      <c r="A225" s="138">
        <v>223</v>
      </c>
      <c r="B225" s="139" t="s">
        <v>212</v>
      </c>
      <c r="C225" s="139" t="s">
        <v>213</v>
      </c>
      <c r="D225" s="140" t="s">
        <v>649</v>
      </c>
      <c r="E225" s="140" t="s">
        <v>650</v>
      </c>
      <c r="F225" s="139" t="s">
        <v>93</v>
      </c>
      <c r="G225" s="139" t="s">
        <v>94</v>
      </c>
      <c r="H225" s="139" t="s">
        <v>651</v>
      </c>
      <c r="I225" s="139" t="s">
        <v>652</v>
      </c>
      <c r="J225" s="139" t="s">
        <v>116</v>
      </c>
      <c r="K225" s="139" t="s">
        <v>214</v>
      </c>
      <c r="L225" s="157" t="s">
        <v>243</v>
      </c>
      <c r="M225" s="142" t="s">
        <v>101</v>
      </c>
      <c r="N225" s="142" t="s">
        <v>216</v>
      </c>
      <c r="O225" s="142">
        <v>139384.05508928574</v>
      </c>
      <c r="P225" s="152" t="s">
        <v>103</v>
      </c>
      <c r="Q225" s="139" t="s">
        <v>97</v>
      </c>
      <c r="R225" s="139">
        <v>491290517</v>
      </c>
      <c r="S225" s="139" t="s">
        <v>98</v>
      </c>
      <c r="T225" s="139" t="s">
        <v>99</v>
      </c>
      <c r="U225" s="139" t="s">
        <v>35</v>
      </c>
      <c r="V225" s="144" t="s">
        <v>104</v>
      </c>
      <c r="W225" s="139"/>
      <c r="X225" s="124"/>
      <c r="Y225" s="124"/>
      <c r="Z225" s="124"/>
      <c r="AA225" s="124"/>
      <c r="AB225" s="124"/>
      <c r="AC225" s="124"/>
      <c r="AD225" s="124"/>
      <c r="AE225" s="124"/>
      <c r="AF225" s="124"/>
      <c r="AG225" s="124"/>
      <c r="AH225" s="139"/>
      <c r="AI225" s="139"/>
      <c r="AJ225" s="139"/>
      <c r="AK225" s="139"/>
      <c r="AL225" s="139"/>
      <c r="AM225" s="139" t="s">
        <v>104</v>
      </c>
      <c r="AN225" s="139"/>
      <c r="AO225" s="139"/>
      <c r="AP225" s="139"/>
      <c r="AQ225" s="139"/>
      <c r="AR225" s="139"/>
      <c r="AS225" s="139"/>
      <c r="AT225" s="144">
        <f t="shared" si="20"/>
        <v>1</v>
      </c>
      <c r="AU225" s="145">
        <f t="shared" si="24"/>
        <v>0</v>
      </c>
      <c r="AV225" s="145">
        <f t="shared" si="24"/>
        <v>0</v>
      </c>
      <c r="AW225" s="145">
        <f t="shared" si="24"/>
        <v>0</v>
      </c>
      <c r="AX225" s="145">
        <f t="shared" si="24"/>
        <v>0</v>
      </c>
      <c r="AY225" s="145">
        <f t="shared" si="24"/>
        <v>0</v>
      </c>
      <c r="AZ225" s="145">
        <f t="shared" si="24"/>
        <v>139384.05508928574</v>
      </c>
      <c r="BA225" s="145">
        <f t="shared" si="24"/>
        <v>0</v>
      </c>
      <c r="BB225" s="145">
        <f t="shared" si="24"/>
        <v>0</v>
      </c>
      <c r="BC225" s="145">
        <f t="shared" si="24"/>
        <v>0</v>
      </c>
      <c r="BD225" s="145">
        <f t="shared" si="23"/>
        <v>0</v>
      </c>
      <c r="BE225" s="145">
        <f t="shared" si="23"/>
        <v>0</v>
      </c>
      <c r="BF225" s="145">
        <f t="shared" si="23"/>
        <v>0</v>
      </c>
      <c r="BG225" s="146">
        <f t="shared" si="21"/>
        <v>139384.05508928574</v>
      </c>
      <c r="BH225" s="145" t="b">
        <f t="shared" si="22"/>
        <v>1</v>
      </c>
    </row>
    <row r="226" spans="1:60" ht="65" x14ac:dyDescent="0.3">
      <c r="A226" s="138">
        <v>224</v>
      </c>
      <c r="B226" s="139" t="s">
        <v>212</v>
      </c>
      <c r="C226" s="139" t="s">
        <v>213</v>
      </c>
      <c r="D226" s="140" t="s">
        <v>649</v>
      </c>
      <c r="E226" s="140" t="s">
        <v>650</v>
      </c>
      <c r="F226" s="139" t="s">
        <v>93</v>
      </c>
      <c r="G226" s="139" t="s">
        <v>94</v>
      </c>
      <c r="H226" s="139" t="s">
        <v>651</v>
      </c>
      <c r="I226" s="139" t="s">
        <v>652</v>
      </c>
      <c r="J226" s="139" t="s">
        <v>116</v>
      </c>
      <c r="K226" s="139" t="s">
        <v>214</v>
      </c>
      <c r="L226" s="157" t="s">
        <v>244</v>
      </c>
      <c r="M226" s="142" t="s">
        <v>101</v>
      </c>
      <c r="N226" s="142" t="s">
        <v>216</v>
      </c>
      <c r="O226" s="142">
        <v>129377.97535714283</v>
      </c>
      <c r="P226" s="152" t="s">
        <v>103</v>
      </c>
      <c r="Q226" s="139" t="s">
        <v>97</v>
      </c>
      <c r="R226" s="139" t="s">
        <v>674</v>
      </c>
      <c r="S226" s="139" t="s">
        <v>98</v>
      </c>
      <c r="T226" s="139" t="s">
        <v>99</v>
      </c>
      <c r="U226" s="139" t="s">
        <v>36</v>
      </c>
      <c r="V226" s="144" t="s">
        <v>104</v>
      </c>
      <c r="W226" s="139"/>
      <c r="X226" s="124"/>
      <c r="Y226" s="124"/>
      <c r="Z226" s="124"/>
      <c r="AA226" s="124"/>
      <c r="AB226" s="124"/>
      <c r="AC226" s="124"/>
      <c r="AD226" s="124"/>
      <c r="AE226" s="124"/>
      <c r="AF226" s="124"/>
      <c r="AG226" s="124"/>
      <c r="AH226" s="139"/>
      <c r="AI226" s="139"/>
      <c r="AJ226" s="139"/>
      <c r="AK226" s="139"/>
      <c r="AL226" s="139"/>
      <c r="AM226" s="139" t="s">
        <v>104</v>
      </c>
      <c r="AN226" s="139"/>
      <c r="AO226" s="139"/>
      <c r="AP226" s="139"/>
      <c r="AQ226" s="139"/>
      <c r="AR226" s="139"/>
      <c r="AS226" s="139"/>
      <c r="AT226" s="144">
        <f t="shared" si="20"/>
        <v>1</v>
      </c>
      <c r="AU226" s="145">
        <f t="shared" si="24"/>
        <v>0</v>
      </c>
      <c r="AV226" s="145">
        <f t="shared" si="24"/>
        <v>0</v>
      </c>
      <c r="AW226" s="145">
        <f t="shared" si="24"/>
        <v>0</v>
      </c>
      <c r="AX226" s="145">
        <f t="shared" si="24"/>
        <v>0</v>
      </c>
      <c r="AY226" s="145">
        <f t="shared" si="24"/>
        <v>0</v>
      </c>
      <c r="AZ226" s="145">
        <f t="shared" si="24"/>
        <v>129377.97535714283</v>
      </c>
      <c r="BA226" s="145">
        <f t="shared" si="24"/>
        <v>0</v>
      </c>
      <c r="BB226" s="145">
        <f t="shared" si="24"/>
        <v>0</v>
      </c>
      <c r="BC226" s="145">
        <f t="shared" si="24"/>
        <v>0</v>
      </c>
      <c r="BD226" s="145">
        <f t="shared" si="23"/>
        <v>0</v>
      </c>
      <c r="BE226" s="145">
        <f t="shared" si="23"/>
        <v>0</v>
      </c>
      <c r="BF226" s="145">
        <f t="shared" si="23"/>
        <v>0</v>
      </c>
      <c r="BG226" s="146">
        <f t="shared" si="21"/>
        <v>129377.97535714283</v>
      </c>
      <c r="BH226" s="145" t="b">
        <f t="shared" si="22"/>
        <v>1</v>
      </c>
    </row>
    <row r="227" spans="1:60" ht="65" x14ac:dyDescent="0.3">
      <c r="A227" s="138">
        <v>225</v>
      </c>
      <c r="B227" s="139" t="s">
        <v>212</v>
      </c>
      <c r="C227" s="139" t="s">
        <v>213</v>
      </c>
      <c r="D227" s="140" t="s">
        <v>649</v>
      </c>
      <c r="E227" s="140" t="s">
        <v>650</v>
      </c>
      <c r="F227" s="139" t="s">
        <v>93</v>
      </c>
      <c r="G227" s="139" t="s">
        <v>94</v>
      </c>
      <c r="H227" s="139" t="s">
        <v>651</v>
      </c>
      <c r="I227" s="139" t="s">
        <v>652</v>
      </c>
      <c r="J227" s="139" t="s">
        <v>116</v>
      </c>
      <c r="K227" s="139" t="s">
        <v>214</v>
      </c>
      <c r="L227" s="157" t="s">
        <v>245</v>
      </c>
      <c r="M227" s="142" t="s">
        <v>101</v>
      </c>
      <c r="N227" s="142" t="s">
        <v>216</v>
      </c>
      <c r="O227" s="142">
        <v>118811.53750000001</v>
      </c>
      <c r="P227" s="152" t="s">
        <v>103</v>
      </c>
      <c r="Q227" s="139" t="s">
        <v>97</v>
      </c>
      <c r="R227" s="139">
        <v>491290517</v>
      </c>
      <c r="S227" s="139" t="s">
        <v>98</v>
      </c>
      <c r="T227" s="139" t="s">
        <v>99</v>
      </c>
      <c r="U227" s="139" t="s">
        <v>36</v>
      </c>
      <c r="V227" s="144" t="s">
        <v>104</v>
      </c>
      <c r="W227" s="139"/>
      <c r="X227" s="124"/>
      <c r="Y227" s="124"/>
      <c r="Z227" s="124"/>
      <c r="AA227" s="124"/>
      <c r="AB227" s="124"/>
      <c r="AC227" s="124"/>
      <c r="AD227" s="124"/>
      <c r="AE227" s="124"/>
      <c r="AF227" s="124"/>
      <c r="AG227" s="124"/>
      <c r="AH227" s="139"/>
      <c r="AI227" s="139"/>
      <c r="AJ227" s="139"/>
      <c r="AK227" s="139"/>
      <c r="AL227" s="139"/>
      <c r="AM227" s="139" t="s">
        <v>104</v>
      </c>
      <c r="AN227" s="139"/>
      <c r="AO227" s="139"/>
      <c r="AP227" s="139"/>
      <c r="AQ227" s="139"/>
      <c r="AR227" s="139"/>
      <c r="AS227" s="139"/>
      <c r="AT227" s="144">
        <f t="shared" si="20"/>
        <v>1</v>
      </c>
      <c r="AU227" s="145">
        <f t="shared" si="24"/>
        <v>0</v>
      </c>
      <c r="AV227" s="145">
        <f t="shared" si="24"/>
        <v>0</v>
      </c>
      <c r="AW227" s="145">
        <f t="shared" si="24"/>
        <v>0</v>
      </c>
      <c r="AX227" s="145">
        <f t="shared" si="24"/>
        <v>0</v>
      </c>
      <c r="AY227" s="145">
        <f t="shared" si="24"/>
        <v>0</v>
      </c>
      <c r="AZ227" s="145">
        <f t="shared" si="24"/>
        <v>118811.53750000001</v>
      </c>
      <c r="BA227" s="145">
        <f t="shared" si="24"/>
        <v>0</v>
      </c>
      <c r="BB227" s="145">
        <f t="shared" si="24"/>
        <v>0</v>
      </c>
      <c r="BC227" s="145">
        <f t="shared" si="24"/>
        <v>0</v>
      </c>
      <c r="BD227" s="145">
        <f t="shared" si="23"/>
        <v>0</v>
      </c>
      <c r="BE227" s="145">
        <f t="shared" si="23"/>
        <v>0</v>
      </c>
      <c r="BF227" s="145">
        <f t="shared" si="23"/>
        <v>0</v>
      </c>
      <c r="BG227" s="146">
        <f t="shared" si="21"/>
        <v>118811.53750000001</v>
      </c>
      <c r="BH227" s="145" t="b">
        <f t="shared" si="22"/>
        <v>1</v>
      </c>
    </row>
    <row r="228" spans="1:60" ht="65" x14ac:dyDescent="0.3">
      <c r="A228" s="138">
        <v>226</v>
      </c>
      <c r="B228" s="139" t="s">
        <v>212</v>
      </c>
      <c r="C228" s="139" t="s">
        <v>213</v>
      </c>
      <c r="D228" s="140" t="s">
        <v>649</v>
      </c>
      <c r="E228" s="140" t="s">
        <v>650</v>
      </c>
      <c r="F228" s="139" t="s">
        <v>93</v>
      </c>
      <c r="G228" s="139" t="s">
        <v>94</v>
      </c>
      <c r="H228" s="139" t="s">
        <v>651</v>
      </c>
      <c r="I228" s="139" t="s">
        <v>652</v>
      </c>
      <c r="J228" s="139" t="s">
        <v>116</v>
      </c>
      <c r="K228" s="139" t="s">
        <v>214</v>
      </c>
      <c r="L228" s="157" t="s">
        <v>247</v>
      </c>
      <c r="M228" s="142" t="s">
        <v>101</v>
      </c>
      <c r="N228" s="142" t="s">
        <v>216</v>
      </c>
      <c r="O228" s="142">
        <v>60000</v>
      </c>
      <c r="P228" s="152" t="s">
        <v>103</v>
      </c>
      <c r="Q228" s="139" t="s">
        <v>118</v>
      </c>
      <c r="R228" s="139"/>
      <c r="S228" s="139"/>
      <c r="T228" s="139"/>
      <c r="U228" s="139"/>
      <c r="V228" s="124"/>
      <c r="W228" s="139"/>
      <c r="X228" s="124"/>
      <c r="Y228" s="124"/>
      <c r="Z228" s="124"/>
      <c r="AA228" s="124"/>
      <c r="AB228" s="124"/>
      <c r="AC228" s="124"/>
      <c r="AD228" s="124"/>
      <c r="AE228" s="124"/>
      <c r="AF228" s="124"/>
      <c r="AG228" s="124"/>
      <c r="AH228" s="139"/>
      <c r="AI228" s="139"/>
      <c r="AJ228" s="139"/>
      <c r="AK228" s="139"/>
      <c r="AL228" s="139"/>
      <c r="AM228" s="139"/>
      <c r="AN228" s="139"/>
      <c r="AO228" s="139" t="s">
        <v>104</v>
      </c>
      <c r="AP228" s="139"/>
      <c r="AQ228" s="139"/>
      <c r="AR228" s="139"/>
      <c r="AS228" s="139"/>
      <c r="AT228" s="144">
        <f t="shared" si="20"/>
        <v>1</v>
      </c>
      <c r="AU228" s="145">
        <f t="shared" si="24"/>
        <v>0</v>
      </c>
      <c r="AV228" s="145">
        <f t="shared" si="24"/>
        <v>0</v>
      </c>
      <c r="AW228" s="145">
        <f t="shared" si="24"/>
        <v>0</v>
      </c>
      <c r="AX228" s="145">
        <f t="shared" si="24"/>
        <v>0</v>
      </c>
      <c r="AY228" s="145">
        <f t="shared" si="24"/>
        <v>0</v>
      </c>
      <c r="AZ228" s="145">
        <f t="shared" si="24"/>
        <v>0</v>
      </c>
      <c r="BA228" s="145">
        <f t="shared" si="24"/>
        <v>0</v>
      </c>
      <c r="BB228" s="145">
        <f t="shared" si="24"/>
        <v>60000</v>
      </c>
      <c r="BC228" s="145">
        <f t="shared" si="24"/>
        <v>0</v>
      </c>
      <c r="BD228" s="145">
        <f t="shared" si="23"/>
        <v>0</v>
      </c>
      <c r="BE228" s="145">
        <f t="shared" si="23"/>
        <v>0</v>
      </c>
      <c r="BF228" s="145">
        <f t="shared" si="23"/>
        <v>0</v>
      </c>
      <c r="BG228" s="146">
        <f t="shared" si="21"/>
        <v>60000</v>
      </c>
      <c r="BH228" s="145" t="b">
        <f t="shared" si="22"/>
        <v>1</v>
      </c>
    </row>
    <row r="229" spans="1:60" ht="65" x14ac:dyDescent="0.3">
      <c r="A229" s="138">
        <v>227</v>
      </c>
      <c r="B229" s="139" t="s">
        <v>212</v>
      </c>
      <c r="C229" s="139" t="s">
        <v>213</v>
      </c>
      <c r="D229" s="140" t="s">
        <v>649</v>
      </c>
      <c r="E229" s="140" t="s">
        <v>650</v>
      </c>
      <c r="F229" s="139" t="s">
        <v>93</v>
      </c>
      <c r="G229" s="139" t="s">
        <v>94</v>
      </c>
      <c r="H229" s="139" t="s">
        <v>651</v>
      </c>
      <c r="I229" s="139" t="s">
        <v>652</v>
      </c>
      <c r="J229" s="139" t="s">
        <v>116</v>
      </c>
      <c r="K229" s="139" t="s">
        <v>214</v>
      </c>
      <c r="L229" s="157" t="s">
        <v>248</v>
      </c>
      <c r="M229" s="142" t="s">
        <v>101</v>
      </c>
      <c r="N229" s="142" t="s">
        <v>216</v>
      </c>
      <c r="O229" s="142">
        <v>40000</v>
      </c>
      <c r="P229" s="152" t="s">
        <v>103</v>
      </c>
      <c r="Q229" s="139" t="s">
        <v>97</v>
      </c>
      <c r="R229" s="139">
        <v>471732011</v>
      </c>
      <c r="S229" s="139" t="s">
        <v>98</v>
      </c>
      <c r="T229" s="139" t="s">
        <v>99</v>
      </c>
      <c r="U229" s="139" t="s">
        <v>35</v>
      </c>
      <c r="V229" s="144" t="s">
        <v>104</v>
      </c>
      <c r="W229" s="139"/>
      <c r="X229" s="124"/>
      <c r="Y229" s="124"/>
      <c r="Z229" s="124"/>
      <c r="AA229" s="124"/>
      <c r="AB229" s="124"/>
      <c r="AC229" s="124"/>
      <c r="AD229" s="124"/>
      <c r="AE229" s="124"/>
      <c r="AF229" s="124"/>
      <c r="AG229" s="124"/>
      <c r="AH229" s="139"/>
      <c r="AI229" s="139"/>
      <c r="AJ229" s="139"/>
      <c r="AK229" s="139"/>
      <c r="AL229" s="139" t="s">
        <v>104</v>
      </c>
      <c r="AM229" s="139"/>
      <c r="AN229" s="139"/>
      <c r="AO229" s="139"/>
      <c r="AP229" s="139"/>
      <c r="AQ229" s="139"/>
      <c r="AR229" s="139"/>
      <c r="AS229" s="139"/>
      <c r="AT229" s="144">
        <f t="shared" si="20"/>
        <v>1</v>
      </c>
      <c r="AU229" s="145">
        <f t="shared" si="24"/>
        <v>0</v>
      </c>
      <c r="AV229" s="145">
        <f t="shared" si="24"/>
        <v>0</v>
      </c>
      <c r="AW229" s="145">
        <f t="shared" si="24"/>
        <v>0</v>
      </c>
      <c r="AX229" s="145">
        <f t="shared" si="24"/>
        <v>0</v>
      </c>
      <c r="AY229" s="145">
        <f t="shared" si="24"/>
        <v>40000</v>
      </c>
      <c r="AZ229" s="145">
        <f t="shared" si="24"/>
        <v>0</v>
      </c>
      <c r="BA229" s="145">
        <f t="shared" si="24"/>
        <v>0</v>
      </c>
      <c r="BB229" s="145">
        <f t="shared" si="24"/>
        <v>0</v>
      </c>
      <c r="BC229" s="145">
        <f t="shared" si="24"/>
        <v>0</v>
      </c>
      <c r="BD229" s="145">
        <f t="shared" si="23"/>
        <v>0</v>
      </c>
      <c r="BE229" s="145">
        <f t="shared" si="23"/>
        <v>0</v>
      </c>
      <c r="BF229" s="145">
        <f t="shared" si="23"/>
        <v>0</v>
      </c>
      <c r="BG229" s="146">
        <f t="shared" si="21"/>
        <v>40000</v>
      </c>
      <c r="BH229" s="145" t="b">
        <f t="shared" si="22"/>
        <v>1</v>
      </c>
    </row>
    <row r="230" spans="1:60" ht="65" x14ac:dyDescent="0.3">
      <c r="A230" s="138">
        <v>228</v>
      </c>
      <c r="B230" s="139" t="s">
        <v>212</v>
      </c>
      <c r="C230" s="139" t="s">
        <v>213</v>
      </c>
      <c r="D230" s="140" t="s">
        <v>649</v>
      </c>
      <c r="E230" s="140" t="s">
        <v>650</v>
      </c>
      <c r="F230" s="139" t="s">
        <v>93</v>
      </c>
      <c r="G230" s="139" t="s">
        <v>94</v>
      </c>
      <c r="H230" s="139" t="s">
        <v>651</v>
      </c>
      <c r="I230" s="139" t="s">
        <v>652</v>
      </c>
      <c r="J230" s="139" t="s">
        <v>116</v>
      </c>
      <c r="K230" s="139" t="s">
        <v>214</v>
      </c>
      <c r="L230" s="157" t="s">
        <v>249</v>
      </c>
      <c r="M230" s="142" t="s">
        <v>101</v>
      </c>
      <c r="N230" s="142" t="s">
        <v>216</v>
      </c>
      <c r="O230" s="142">
        <v>63987.163749999992</v>
      </c>
      <c r="P230" s="152" t="s">
        <v>103</v>
      </c>
      <c r="Q230" s="139" t="s">
        <v>97</v>
      </c>
      <c r="R230" s="139">
        <v>464200017</v>
      </c>
      <c r="S230" s="139" t="s">
        <v>98</v>
      </c>
      <c r="T230" s="139" t="s">
        <v>99</v>
      </c>
      <c r="U230" s="139" t="s">
        <v>35</v>
      </c>
      <c r="V230" s="144" t="s">
        <v>104</v>
      </c>
      <c r="W230" s="139"/>
      <c r="X230" s="124"/>
      <c r="Y230" s="124"/>
      <c r="Z230" s="124"/>
      <c r="AA230" s="124"/>
      <c r="AB230" s="124"/>
      <c r="AC230" s="124"/>
      <c r="AD230" s="124"/>
      <c r="AE230" s="124"/>
      <c r="AF230" s="124"/>
      <c r="AG230" s="124"/>
      <c r="AH230" s="139"/>
      <c r="AI230" s="139"/>
      <c r="AJ230" s="139"/>
      <c r="AK230" s="139"/>
      <c r="AL230" s="139"/>
      <c r="AM230" s="139"/>
      <c r="AN230" s="139" t="s">
        <v>104</v>
      </c>
      <c r="AO230" s="139" t="s">
        <v>104</v>
      </c>
      <c r="AP230" s="139" t="s">
        <v>104</v>
      </c>
      <c r="AQ230" s="139" t="s">
        <v>104</v>
      </c>
      <c r="AR230" s="139" t="s">
        <v>104</v>
      </c>
      <c r="AS230" s="139" t="s">
        <v>104</v>
      </c>
      <c r="AT230" s="144">
        <f t="shared" si="20"/>
        <v>6</v>
      </c>
      <c r="AU230" s="145">
        <f t="shared" si="24"/>
        <v>0</v>
      </c>
      <c r="AV230" s="145">
        <f t="shared" si="24"/>
        <v>0</v>
      </c>
      <c r="AW230" s="145">
        <f t="shared" si="24"/>
        <v>0</v>
      </c>
      <c r="AX230" s="145">
        <f t="shared" si="24"/>
        <v>0</v>
      </c>
      <c r="AY230" s="145">
        <f t="shared" si="24"/>
        <v>0</v>
      </c>
      <c r="AZ230" s="145">
        <f t="shared" si="24"/>
        <v>0</v>
      </c>
      <c r="BA230" s="145">
        <f t="shared" si="24"/>
        <v>10664.527291666665</v>
      </c>
      <c r="BB230" s="145">
        <f t="shared" si="24"/>
        <v>10664.527291666665</v>
      </c>
      <c r="BC230" s="145">
        <f t="shared" si="24"/>
        <v>10664.527291666665</v>
      </c>
      <c r="BD230" s="145">
        <f t="shared" si="23"/>
        <v>10664.527291666665</v>
      </c>
      <c r="BE230" s="145">
        <f t="shared" si="23"/>
        <v>10664.527291666665</v>
      </c>
      <c r="BF230" s="145">
        <f t="shared" si="23"/>
        <v>10664.527291666665</v>
      </c>
      <c r="BG230" s="146">
        <f t="shared" si="21"/>
        <v>63987.163749999992</v>
      </c>
      <c r="BH230" s="145" t="b">
        <f t="shared" si="22"/>
        <v>1</v>
      </c>
    </row>
    <row r="231" spans="1:60" ht="65" x14ac:dyDescent="0.3">
      <c r="A231" s="138">
        <v>229</v>
      </c>
      <c r="B231" s="139" t="s">
        <v>212</v>
      </c>
      <c r="C231" s="139" t="s">
        <v>213</v>
      </c>
      <c r="D231" s="140" t="s">
        <v>649</v>
      </c>
      <c r="E231" s="140" t="s">
        <v>650</v>
      </c>
      <c r="F231" s="139" t="s">
        <v>93</v>
      </c>
      <c r="G231" s="139" t="s">
        <v>94</v>
      </c>
      <c r="H231" s="139" t="s">
        <v>651</v>
      </c>
      <c r="I231" s="139" t="s">
        <v>652</v>
      </c>
      <c r="J231" s="139" t="s">
        <v>116</v>
      </c>
      <c r="K231" s="139" t="s">
        <v>214</v>
      </c>
      <c r="L231" s="157" t="s">
        <v>250</v>
      </c>
      <c r="M231" s="142" t="s">
        <v>101</v>
      </c>
      <c r="N231" s="142" t="s">
        <v>178</v>
      </c>
      <c r="O231" s="142">
        <v>51897.953214285713</v>
      </c>
      <c r="P231" s="152" t="s">
        <v>103</v>
      </c>
      <c r="Q231" s="139" t="s">
        <v>97</v>
      </c>
      <c r="R231" s="139" t="s">
        <v>675</v>
      </c>
      <c r="S231" s="139" t="s">
        <v>98</v>
      </c>
      <c r="T231" s="139" t="s">
        <v>99</v>
      </c>
      <c r="U231" s="139" t="s">
        <v>35</v>
      </c>
      <c r="V231" s="144" t="s">
        <v>104</v>
      </c>
      <c r="W231" s="139"/>
      <c r="X231" s="124"/>
      <c r="Y231" s="124"/>
      <c r="Z231" s="124"/>
      <c r="AA231" s="124"/>
      <c r="AB231" s="124"/>
      <c r="AC231" s="124"/>
      <c r="AD231" s="124"/>
      <c r="AE231" s="124"/>
      <c r="AF231" s="124"/>
      <c r="AG231" s="124"/>
      <c r="AH231" s="139"/>
      <c r="AI231" s="139"/>
      <c r="AJ231" s="139"/>
      <c r="AK231" s="139" t="s">
        <v>104</v>
      </c>
      <c r="AL231" s="139"/>
      <c r="AM231" s="139"/>
      <c r="AN231" s="139"/>
      <c r="AO231" s="139"/>
      <c r="AP231" s="139"/>
      <c r="AQ231" s="139"/>
      <c r="AR231" s="139"/>
      <c r="AS231" s="139"/>
      <c r="AT231" s="144">
        <f t="shared" si="20"/>
        <v>1</v>
      </c>
      <c r="AU231" s="145">
        <f t="shared" si="24"/>
        <v>0</v>
      </c>
      <c r="AV231" s="145">
        <f t="shared" si="24"/>
        <v>0</v>
      </c>
      <c r="AW231" s="145">
        <f t="shared" si="24"/>
        <v>0</v>
      </c>
      <c r="AX231" s="145">
        <f t="shared" si="24"/>
        <v>51897.953214285713</v>
      </c>
      <c r="AY231" s="145">
        <f t="shared" si="24"/>
        <v>0</v>
      </c>
      <c r="AZ231" s="145">
        <f t="shared" si="24"/>
        <v>0</v>
      </c>
      <c r="BA231" s="145">
        <f t="shared" si="24"/>
        <v>0</v>
      </c>
      <c r="BB231" s="145">
        <f t="shared" si="24"/>
        <v>0</v>
      </c>
      <c r="BC231" s="145">
        <f t="shared" si="24"/>
        <v>0</v>
      </c>
      <c r="BD231" s="145">
        <f t="shared" si="23"/>
        <v>0</v>
      </c>
      <c r="BE231" s="145">
        <f t="shared" si="23"/>
        <v>0</v>
      </c>
      <c r="BF231" s="145">
        <f t="shared" si="23"/>
        <v>0</v>
      </c>
      <c r="BG231" s="146">
        <f t="shared" si="21"/>
        <v>51897.953214285713</v>
      </c>
      <c r="BH231" s="145" t="b">
        <f t="shared" si="22"/>
        <v>1</v>
      </c>
    </row>
    <row r="232" spans="1:60" ht="65" x14ac:dyDescent="0.3">
      <c r="A232" s="138">
        <v>230</v>
      </c>
      <c r="B232" s="139" t="s">
        <v>212</v>
      </c>
      <c r="C232" s="139" t="s">
        <v>213</v>
      </c>
      <c r="D232" s="140" t="s">
        <v>649</v>
      </c>
      <c r="E232" s="140" t="s">
        <v>650</v>
      </c>
      <c r="F232" s="139" t="s">
        <v>93</v>
      </c>
      <c r="G232" s="139" t="s">
        <v>94</v>
      </c>
      <c r="H232" s="139" t="s">
        <v>651</v>
      </c>
      <c r="I232" s="139" t="s">
        <v>652</v>
      </c>
      <c r="J232" s="139" t="s">
        <v>116</v>
      </c>
      <c r="K232" s="139" t="s">
        <v>214</v>
      </c>
      <c r="L232" s="157" t="s">
        <v>251</v>
      </c>
      <c r="M232" s="142" t="s">
        <v>101</v>
      </c>
      <c r="N232" s="142" t="s">
        <v>216</v>
      </c>
      <c r="O232" s="142">
        <v>50299.828839285714</v>
      </c>
      <c r="P232" s="152" t="s">
        <v>103</v>
      </c>
      <c r="Q232" s="139" t="s">
        <v>97</v>
      </c>
      <c r="R232" s="139" t="s">
        <v>676</v>
      </c>
      <c r="S232" s="139" t="s">
        <v>98</v>
      </c>
      <c r="T232" s="139" t="s">
        <v>99</v>
      </c>
      <c r="U232" s="139" t="s">
        <v>35</v>
      </c>
      <c r="V232" s="144" t="s">
        <v>104</v>
      </c>
      <c r="W232" s="139"/>
      <c r="X232" s="124"/>
      <c r="Y232" s="124"/>
      <c r="Z232" s="124"/>
      <c r="AA232" s="124"/>
      <c r="AB232" s="124"/>
      <c r="AC232" s="124"/>
      <c r="AD232" s="124"/>
      <c r="AE232" s="124"/>
      <c r="AF232" s="124"/>
      <c r="AG232" s="124"/>
      <c r="AH232" s="139"/>
      <c r="AI232" s="139"/>
      <c r="AJ232" s="139"/>
      <c r="AK232" s="139"/>
      <c r="AL232" s="139" t="s">
        <v>104</v>
      </c>
      <c r="AM232" s="139"/>
      <c r="AN232" s="139"/>
      <c r="AO232" s="139"/>
      <c r="AP232" s="139"/>
      <c r="AQ232" s="139"/>
      <c r="AR232" s="139"/>
      <c r="AS232" s="139"/>
      <c r="AT232" s="144">
        <f t="shared" si="20"/>
        <v>1</v>
      </c>
      <c r="AU232" s="145">
        <f t="shared" si="24"/>
        <v>0</v>
      </c>
      <c r="AV232" s="145">
        <f t="shared" si="24"/>
        <v>0</v>
      </c>
      <c r="AW232" s="145">
        <f t="shared" si="24"/>
        <v>0</v>
      </c>
      <c r="AX232" s="145">
        <f t="shared" si="24"/>
        <v>0</v>
      </c>
      <c r="AY232" s="145">
        <f t="shared" si="24"/>
        <v>50299.828839285714</v>
      </c>
      <c r="AZ232" s="145">
        <f t="shared" si="24"/>
        <v>0</v>
      </c>
      <c r="BA232" s="145">
        <f t="shared" si="24"/>
        <v>0</v>
      </c>
      <c r="BB232" s="145">
        <f t="shared" si="24"/>
        <v>0</v>
      </c>
      <c r="BC232" s="145">
        <f t="shared" si="24"/>
        <v>0</v>
      </c>
      <c r="BD232" s="145">
        <f t="shared" si="23"/>
        <v>0</v>
      </c>
      <c r="BE232" s="145">
        <f t="shared" si="23"/>
        <v>0</v>
      </c>
      <c r="BF232" s="145">
        <f t="shared" si="23"/>
        <v>0</v>
      </c>
      <c r="BG232" s="146">
        <f t="shared" si="21"/>
        <v>50299.828839285714</v>
      </c>
      <c r="BH232" s="145" t="b">
        <f t="shared" si="22"/>
        <v>1</v>
      </c>
    </row>
    <row r="233" spans="1:60" ht="65" x14ac:dyDescent="0.3">
      <c r="A233" s="138">
        <v>231</v>
      </c>
      <c r="B233" s="139" t="s">
        <v>212</v>
      </c>
      <c r="C233" s="139" t="s">
        <v>213</v>
      </c>
      <c r="D233" s="140" t="s">
        <v>649</v>
      </c>
      <c r="E233" s="140" t="s">
        <v>650</v>
      </c>
      <c r="F233" s="139" t="s">
        <v>93</v>
      </c>
      <c r="G233" s="139" t="s">
        <v>94</v>
      </c>
      <c r="H233" s="139" t="s">
        <v>651</v>
      </c>
      <c r="I233" s="139" t="s">
        <v>652</v>
      </c>
      <c r="J233" s="139" t="s">
        <v>116</v>
      </c>
      <c r="K233" s="139" t="s">
        <v>214</v>
      </c>
      <c r="L233" s="157" t="s">
        <v>252</v>
      </c>
      <c r="M233" s="142" t="s">
        <v>101</v>
      </c>
      <c r="N233" s="142" t="s">
        <v>216</v>
      </c>
      <c r="O233" s="142">
        <v>10000</v>
      </c>
      <c r="P233" s="152" t="s">
        <v>103</v>
      </c>
      <c r="Q233" s="139" t="s">
        <v>97</v>
      </c>
      <c r="R233" s="139">
        <v>411290517</v>
      </c>
      <c r="S233" s="139" t="s">
        <v>98</v>
      </c>
      <c r="T233" s="139" t="s">
        <v>99</v>
      </c>
      <c r="U233" s="139" t="s">
        <v>38</v>
      </c>
      <c r="V233" s="124"/>
      <c r="W233" s="139"/>
      <c r="X233" s="142" t="s">
        <v>104</v>
      </c>
      <c r="Y233" s="124"/>
      <c r="Z233" s="124"/>
      <c r="AA233" s="124"/>
      <c r="AB233" s="124"/>
      <c r="AC233" s="124"/>
      <c r="AD233" s="124"/>
      <c r="AE233" s="124"/>
      <c r="AF233" s="124"/>
      <c r="AG233" s="124"/>
      <c r="AH233" s="139"/>
      <c r="AI233" s="139"/>
      <c r="AJ233" s="139"/>
      <c r="AK233" s="139"/>
      <c r="AL233" s="139"/>
      <c r="AM233" s="139" t="s">
        <v>104</v>
      </c>
      <c r="AN233" s="139"/>
      <c r="AO233" s="139"/>
      <c r="AP233" s="139"/>
      <c r="AQ233" s="139"/>
      <c r="AR233" s="139"/>
      <c r="AS233" s="139"/>
      <c r="AT233" s="144">
        <f t="shared" si="20"/>
        <v>1</v>
      </c>
      <c r="AU233" s="145">
        <f t="shared" si="24"/>
        <v>0</v>
      </c>
      <c r="AV233" s="145">
        <f t="shared" si="24"/>
        <v>0</v>
      </c>
      <c r="AW233" s="145">
        <f t="shared" si="24"/>
        <v>0</v>
      </c>
      <c r="AX233" s="145">
        <f t="shared" si="24"/>
        <v>0</v>
      </c>
      <c r="AY233" s="145">
        <f t="shared" si="24"/>
        <v>0</v>
      </c>
      <c r="AZ233" s="145">
        <f t="shared" si="24"/>
        <v>10000</v>
      </c>
      <c r="BA233" s="145">
        <f t="shared" si="24"/>
        <v>0</v>
      </c>
      <c r="BB233" s="145">
        <f t="shared" si="24"/>
        <v>0</v>
      </c>
      <c r="BC233" s="145">
        <f t="shared" si="24"/>
        <v>0</v>
      </c>
      <c r="BD233" s="145">
        <f t="shared" si="23"/>
        <v>0</v>
      </c>
      <c r="BE233" s="145">
        <f t="shared" si="23"/>
        <v>0</v>
      </c>
      <c r="BF233" s="145">
        <f t="shared" si="23"/>
        <v>0</v>
      </c>
      <c r="BG233" s="146">
        <f t="shared" si="21"/>
        <v>10000</v>
      </c>
      <c r="BH233" s="145" t="b">
        <f t="shared" si="22"/>
        <v>1</v>
      </c>
    </row>
    <row r="234" spans="1:60" ht="65" x14ac:dyDescent="0.3">
      <c r="A234" s="138">
        <v>232</v>
      </c>
      <c r="B234" s="139" t="s">
        <v>212</v>
      </c>
      <c r="C234" s="139" t="s">
        <v>223</v>
      </c>
      <c r="D234" s="140" t="s">
        <v>649</v>
      </c>
      <c r="E234" s="140" t="s">
        <v>650</v>
      </c>
      <c r="F234" s="139" t="s">
        <v>93</v>
      </c>
      <c r="G234" s="139" t="s">
        <v>94</v>
      </c>
      <c r="H234" s="139" t="s">
        <v>651</v>
      </c>
      <c r="I234" s="139" t="s">
        <v>652</v>
      </c>
      <c r="J234" s="139" t="s">
        <v>116</v>
      </c>
      <c r="K234" s="139" t="s">
        <v>214</v>
      </c>
      <c r="L234" s="157" t="s">
        <v>253</v>
      </c>
      <c r="M234" s="142" t="s">
        <v>101</v>
      </c>
      <c r="N234" s="142" t="s">
        <v>240</v>
      </c>
      <c r="O234" s="142">
        <v>45768.660714285703</v>
      </c>
      <c r="P234" s="152" t="s">
        <v>103</v>
      </c>
      <c r="Q234" s="139" t="s">
        <v>97</v>
      </c>
      <c r="R234" s="139">
        <v>351101315</v>
      </c>
      <c r="S234" s="139" t="s">
        <v>98</v>
      </c>
      <c r="T234" s="139" t="s">
        <v>99</v>
      </c>
      <c r="U234" s="139" t="s">
        <v>35</v>
      </c>
      <c r="V234" s="144" t="s">
        <v>104</v>
      </c>
      <c r="W234" s="139"/>
      <c r="X234" s="124"/>
      <c r="Y234" s="124"/>
      <c r="Z234" s="124"/>
      <c r="AA234" s="124"/>
      <c r="AB234" s="124"/>
      <c r="AC234" s="124"/>
      <c r="AD234" s="124"/>
      <c r="AE234" s="124"/>
      <c r="AF234" s="124"/>
      <c r="AG234" s="124"/>
      <c r="AH234" s="139"/>
      <c r="AI234" s="139"/>
      <c r="AJ234" s="139"/>
      <c r="AK234" s="139"/>
      <c r="AL234" s="139" t="s">
        <v>104</v>
      </c>
      <c r="AM234" s="139"/>
      <c r="AN234" s="139"/>
      <c r="AO234" s="139"/>
      <c r="AP234" s="139"/>
      <c r="AQ234" s="139"/>
      <c r="AR234" s="139"/>
      <c r="AS234" s="139"/>
      <c r="AT234" s="144">
        <f t="shared" si="20"/>
        <v>1</v>
      </c>
      <c r="AU234" s="145">
        <f t="shared" si="24"/>
        <v>0</v>
      </c>
      <c r="AV234" s="145">
        <f t="shared" si="24"/>
        <v>0</v>
      </c>
      <c r="AW234" s="145">
        <f t="shared" si="24"/>
        <v>0</v>
      </c>
      <c r="AX234" s="145">
        <f t="shared" si="24"/>
        <v>0</v>
      </c>
      <c r="AY234" s="145">
        <f t="shared" si="24"/>
        <v>45768.660714285703</v>
      </c>
      <c r="AZ234" s="145">
        <f t="shared" si="24"/>
        <v>0</v>
      </c>
      <c r="BA234" s="145">
        <f t="shared" si="24"/>
        <v>0</v>
      </c>
      <c r="BB234" s="145">
        <f t="shared" si="24"/>
        <v>0</v>
      </c>
      <c r="BC234" s="145">
        <f t="shared" si="24"/>
        <v>0</v>
      </c>
      <c r="BD234" s="145">
        <f t="shared" si="23"/>
        <v>0</v>
      </c>
      <c r="BE234" s="145">
        <f t="shared" si="23"/>
        <v>0</v>
      </c>
      <c r="BF234" s="145">
        <f t="shared" si="23"/>
        <v>0</v>
      </c>
      <c r="BG234" s="146">
        <f t="shared" si="21"/>
        <v>45768.660714285703</v>
      </c>
      <c r="BH234" s="145" t="b">
        <f t="shared" si="22"/>
        <v>1</v>
      </c>
    </row>
    <row r="235" spans="1:60" ht="65" x14ac:dyDescent="0.3">
      <c r="A235" s="138">
        <v>233</v>
      </c>
      <c r="B235" s="139" t="s">
        <v>212</v>
      </c>
      <c r="C235" s="139" t="s">
        <v>213</v>
      </c>
      <c r="D235" s="140" t="s">
        <v>649</v>
      </c>
      <c r="E235" s="140" t="s">
        <v>650</v>
      </c>
      <c r="F235" s="139" t="s">
        <v>93</v>
      </c>
      <c r="G235" s="139" t="s">
        <v>94</v>
      </c>
      <c r="H235" s="139" t="s">
        <v>651</v>
      </c>
      <c r="I235" s="139" t="s">
        <v>652</v>
      </c>
      <c r="J235" s="139" t="s">
        <v>116</v>
      </c>
      <c r="K235" s="139" t="s">
        <v>214</v>
      </c>
      <c r="L235" s="157" t="s">
        <v>254</v>
      </c>
      <c r="M235" s="142" t="s">
        <v>101</v>
      </c>
      <c r="N235" s="142" t="s">
        <v>178</v>
      </c>
      <c r="O235" s="142">
        <v>43381.691785714283</v>
      </c>
      <c r="P235" s="152" t="s">
        <v>103</v>
      </c>
      <c r="Q235" s="139" t="s">
        <v>97</v>
      </c>
      <c r="R235" s="139">
        <v>333800231</v>
      </c>
      <c r="S235" s="139" t="s">
        <v>98</v>
      </c>
      <c r="T235" s="139" t="s">
        <v>99</v>
      </c>
      <c r="U235" s="139" t="s">
        <v>34</v>
      </c>
      <c r="V235" s="142" t="s">
        <v>104</v>
      </c>
      <c r="W235" s="139"/>
      <c r="X235" s="124"/>
      <c r="Y235" s="124"/>
      <c r="Z235" s="124"/>
      <c r="AA235" s="124"/>
      <c r="AB235" s="124"/>
      <c r="AC235" s="124"/>
      <c r="AD235" s="124"/>
      <c r="AE235" s="124"/>
      <c r="AF235" s="124"/>
      <c r="AG235" s="124"/>
      <c r="AH235" s="139"/>
      <c r="AI235" s="139"/>
      <c r="AJ235" s="139"/>
      <c r="AK235" s="139"/>
      <c r="AL235" s="139"/>
      <c r="AM235" s="139" t="s">
        <v>104</v>
      </c>
      <c r="AN235" s="139"/>
      <c r="AO235" s="139"/>
      <c r="AP235" s="139"/>
      <c r="AQ235" s="139"/>
      <c r="AR235" s="139"/>
      <c r="AS235" s="139"/>
      <c r="AT235" s="144">
        <f t="shared" si="20"/>
        <v>1</v>
      </c>
      <c r="AU235" s="145">
        <f t="shared" si="24"/>
        <v>0</v>
      </c>
      <c r="AV235" s="145">
        <f t="shared" si="24"/>
        <v>0</v>
      </c>
      <c r="AW235" s="145">
        <f t="shared" si="24"/>
        <v>0</v>
      </c>
      <c r="AX235" s="145">
        <f t="shared" si="24"/>
        <v>0</v>
      </c>
      <c r="AY235" s="145">
        <f t="shared" si="24"/>
        <v>0</v>
      </c>
      <c r="AZ235" s="145">
        <f t="shared" si="24"/>
        <v>43381.691785714283</v>
      </c>
      <c r="BA235" s="145">
        <f t="shared" si="24"/>
        <v>0</v>
      </c>
      <c r="BB235" s="145">
        <f t="shared" si="24"/>
        <v>0</v>
      </c>
      <c r="BC235" s="145">
        <f t="shared" si="24"/>
        <v>0</v>
      </c>
      <c r="BD235" s="145">
        <f t="shared" si="23"/>
        <v>0</v>
      </c>
      <c r="BE235" s="145">
        <f t="shared" si="23"/>
        <v>0</v>
      </c>
      <c r="BF235" s="145">
        <f t="shared" si="23"/>
        <v>0</v>
      </c>
      <c r="BG235" s="146">
        <f t="shared" si="21"/>
        <v>43381.691785714283</v>
      </c>
      <c r="BH235" s="145" t="b">
        <f t="shared" si="22"/>
        <v>1</v>
      </c>
    </row>
    <row r="236" spans="1:60" ht="65" x14ac:dyDescent="0.3">
      <c r="A236" s="138">
        <v>234</v>
      </c>
      <c r="B236" s="139" t="s">
        <v>212</v>
      </c>
      <c r="C236" s="139" t="s">
        <v>213</v>
      </c>
      <c r="D236" s="140" t="s">
        <v>649</v>
      </c>
      <c r="E236" s="140" t="s">
        <v>650</v>
      </c>
      <c r="F236" s="139" t="s">
        <v>93</v>
      </c>
      <c r="G236" s="139" t="s">
        <v>94</v>
      </c>
      <c r="H236" s="139" t="s">
        <v>651</v>
      </c>
      <c r="I236" s="139" t="s">
        <v>652</v>
      </c>
      <c r="J236" s="139" t="s">
        <v>116</v>
      </c>
      <c r="K236" s="139" t="s">
        <v>214</v>
      </c>
      <c r="L236" s="157" t="s">
        <v>255</v>
      </c>
      <c r="M236" s="142" t="s">
        <v>101</v>
      </c>
      <c r="N236" s="142" t="s">
        <v>216</v>
      </c>
      <c r="O236" s="142">
        <v>42649.468392857139</v>
      </c>
      <c r="P236" s="152" t="s">
        <v>103</v>
      </c>
      <c r="Q236" s="139" t="s">
        <v>97</v>
      </c>
      <c r="R236" s="139">
        <v>4219000311</v>
      </c>
      <c r="S236" s="139" t="s">
        <v>98</v>
      </c>
      <c r="T236" s="139" t="s">
        <v>99</v>
      </c>
      <c r="U236" s="139" t="s">
        <v>35</v>
      </c>
      <c r="V236" s="144" t="s">
        <v>104</v>
      </c>
      <c r="W236" s="139"/>
      <c r="X236" s="124"/>
      <c r="Y236" s="124"/>
      <c r="Z236" s="124"/>
      <c r="AA236" s="124"/>
      <c r="AB236" s="124"/>
      <c r="AC236" s="124"/>
      <c r="AD236" s="124"/>
      <c r="AE236" s="124"/>
      <c r="AF236" s="124"/>
      <c r="AG236" s="124"/>
      <c r="AH236" s="139"/>
      <c r="AI236" s="139"/>
      <c r="AJ236" s="139"/>
      <c r="AK236" s="139"/>
      <c r="AL236" s="139" t="s">
        <v>104</v>
      </c>
      <c r="AM236" s="139"/>
      <c r="AN236" s="139"/>
      <c r="AO236" s="139"/>
      <c r="AP236" s="139"/>
      <c r="AQ236" s="139"/>
      <c r="AR236" s="139"/>
      <c r="AS236" s="139"/>
      <c r="AT236" s="144">
        <f t="shared" si="20"/>
        <v>1</v>
      </c>
      <c r="AU236" s="145">
        <f t="shared" si="24"/>
        <v>0</v>
      </c>
      <c r="AV236" s="145">
        <f t="shared" si="24"/>
        <v>0</v>
      </c>
      <c r="AW236" s="145">
        <f t="shared" si="24"/>
        <v>0</v>
      </c>
      <c r="AX236" s="145">
        <f t="shared" si="24"/>
        <v>0</v>
      </c>
      <c r="AY236" s="145">
        <f t="shared" si="24"/>
        <v>42649.468392857139</v>
      </c>
      <c r="AZ236" s="145">
        <f t="shared" si="24"/>
        <v>0</v>
      </c>
      <c r="BA236" s="145">
        <f t="shared" si="24"/>
        <v>0</v>
      </c>
      <c r="BB236" s="145">
        <f t="shared" si="24"/>
        <v>0</v>
      </c>
      <c r="BC236" s="145">
        <f t="shared" si="24"/>
        <v>0</v>
      </c>
      <c r="BD236" s="145">
        <f t="shared" si="23"/>
        <v>0</v>
      </c>
      <c r="BE236" s="145">
        <f t="shared" si="23"/>
        <v>0</v>
      </c>
      <c r="BF236" s="145">
        <f t="shared" si="23"/>
        <v>0</v>
      </c>
      <c r="BG236" s="146">
        <f t="shared" si="21"/>
        <v>42649.468392857139</v>
      </c>
      <c r="BH236" s="145" t="b">
        <f t="shared" si="22"/>
        <v>1</v>
      </c>
    </row>
    <row r="237" spans="1:60" ht="65" x14ac:dyDescent="0.3">
      <c r="A237" s="138">
        <v>235</v>
      </c>
      <c r="B237" s="139" t="s">
        <v>212</v>
      </c>
      <c r="C237" s="139" t="s">
        <v>213</v>
      </c>
      <c r="D237" s="140" t="s">
        <v>649</v>
      </c>
      <c r="E237" s="140" t="s">
        <v>650</v>
      </c>
      <c r="F237" s="139" t="s">
        <v>93</v>
      </c>
      <c r="G237" s="139" t="s">
        <v>94</v>
      </c>
      <c r="H237" s="139" t="s">
        <v>651</v>
      </c>
      <c r="I237" s="139" t="s">
        <v>652</v>
      </c>
      <c r="J237" s="139" t="s">
        <v>116</v>
      </c>
      <c r="K237" s="139" t="s">
        <v>214</v>
      </c>
      <c r="L237" s="157" t="s">
        <v>256</v>
      </c>
      <c r="M237" s="142" t="s">
        <v>101</v>
      </c>
      <c r="N237" s="142" t="s">
        <v>216</v>
      </c>
      <c r="O237" s="142">
        <v>42475.822321428575</v>
      </c>
      <c r="P237" s="152" t="s">
        <v>103</v>
      </c>
      <c r="Q237" s="139" t="s">
        <v>97</v>
      </c>
      <c r="R237" s="139">
        <v>491290517</v>
      </c>
      <c r="S237" s="139" t="s">
        <v>98</v>
      </c>
      <c r="T237" s="139" t="s">
        <v>99</v>
      </c>
      <c r="U237" s="139" t="s">
        <v>36</v>
      </c>
      <c r="V237" s="144" t="s">
        <v>104</v>
      </c>
      <c r="W237" s="139"/>
      <c r="X237" s="124"/>
      <c r="Y237" s="124"/>
      <c r="Z237" s="124"/>
      <c r="AA237" s="124"/>
      <c r="AB237" s="124"/>
      <c r="AC237" s="124"/>
      <c r="AD237" s="124"/>
      <c r="AE237" s="124"/>
      <c r="AF237" s="124"/>
      <c r="AG237" s="124"/>
      <c r="AH237" s="139"/>
      <c r="AI237" s="139"/>
      <c r="AJ237" s="139"/>
      <c r="AK237" s="139"/>
      <c r="AL237" s="139"/>
      <c r="AM237" s="139" t="s">
        <v>104</v>
      </c>
      <c r="AN237" s="139"/>
      <c r="AO237" s="139"/>
      <c r="AP237" s="139"/>
      <c r="AQ237" s="139"/>
      <c r="AR237" s="139"/>
      <c r="AS237" s="139"/>
      <c r="AT237" s="144">
        <f t="shared" si="20"/>
        <v>1</v>
      </c>
      <c r="AU237" s="145">
        <f t="shared" si="24"/>
        <v>0</v>
      </c>
      <c r="AV237" s="145">
        <f t="shared" si="24"/>
        <v>0</v>
      </c>
      <c r="AW237" s="145">
        <f t="shared" si="24"/>
        <v>0</v>
      </c>
      <c r="AX237" s="145">
        <f t="shared" si="24"/>
        <v>0</v>
      </c>
      <c r="AY237" s="145">
        <f t="shared" si="24"/>
        <v>0</v>
      </c>
      <c r="AZ237" s="145">
        <f t="shared" si="24"/>
        <v>42475.822321428575</v>
      </c>
      <c r="BA237" s="145">
        <f t="shared" si="24"/>
        <v>0</v>
      </c>
      <c r="BB237" s="145">
        <f t="shared" si="24"/>
        <v>0</v>
      </c>
      <c r="BC237" s="145">
        <f t="shared" si="24"/>
        <v>0</v>
      </c>
      <c r="BD237" s="145">
        <f t="shared" si="23"/>
        <v>0</v>
      </c>
      <c r="BE237" s="145">
        <f t="shared" si="23"/>
        <v>0</v>
      </c>
      <c r="BF237" s="145">
        <f t="shared" si="23"/>
        <v>0</v>
      </c>
      <c r="BG237" s="146">
        <f t="shared" si="21"/>
        <v>42475.822321428575</v>
      </c>
      <c r="BH237" s="145" t="b">
        <f t="shared" si="22"/>
        <v>1</v>
      </c>
    </row>
    <row r="238" spans="1:60" ht="65" x14ac:dyDescent="0.3">
      <c r="A238" s="138">
        <v>236</v>
      </c>
      <c r="B238" s="139" t="s">
        <v>212</v>
      </c>
      <c r="C238" s="139" t="s">
        <v>213</v>
      </c>
      <c r="D238" s="140" t="s">
        <v>649</v>
      </c>
      <c r="E238" s="140" t="s">
        <v>650</v>
      </c>
      <c r="F238" s="139" t="s">
        <v>93</v>
      </c>
      <c r="G238" s="139" t="s">
        <v>94</v>
      </c>
      <c r="H238" s="139" t="s">
        <v>651</v>
      </c>
      <c r="I238" s="139" t="s">
        <v>652</v>
      </c>
      <c r="J238" s="139" t="s">
        <v>116</v>
      </c>
      <c r="K238" s="139" t="s">
        <v>214</v>
      </c>
      <c r="L238" s="157" t="s">
        <v>257</v>
      </c>
      <c r="M238" s="142" t="s">
        <v>101</v>
      </c>
      <c r="N238" s="142" t="s">
        <v>216</v>
      </c>
      <c r="O238" s="142">
        <v>20943.71558035714</v>
      </c>
      <c r="P238" s="152" t="s">
        <v>103</v>
      </c>
      <c r="Q238" s="139" t="s">
        <v>97</v>
      </c>
      <c r="R238" s="139" t="s">
        <v>677</v>
      </c>
      <c r="S238" s="139" t="s">
        <v>98</v>
      </c>
      <c r="T238" s="139" t="s">
        <v>99</v>
      </c>
      <c r="U238" s="139" t="s">
        <v>36</v>
      </c>
      <c r="V238" s="144" t="s">
        <v>104</v>
      </c>
      <c r="W238" s="139"/>
      <c r="X238" s="124"/>
      <c r="Y238" s="124"/>
      <c r="Z238" s="124"/>
      <c r="AA238" s="124"/>
      <c r="AB238" s="124"/>
      <c r="AC238" s="124"/>
      <c r="AD238" s="124"/>
      <c r="AE238" s="124"/>
      <c r="AF238" s="124"/>
      <c r="AG238" s="124"/>
      <c r="AH238" s="139"/>
      <c r="AI238" s="139"/>
      <c r="AJ238" s="139"/>
      <c r="AK238" s="139"/>
      <c r="AL238" s="139"/>
      <c r="AM238" s="139"/>
      <c r="AN238" s="139" t="s">
        <v>104</v>
      </c>
      <c r="AO238" s="139"/>
      <c r="AP238" s="139"/>
      <c r="AQ238" s="139"/>
      <c r="AR238" s="139"/>
      <c r="AS238" s="139"/>
      <c r="AT238" s="144">
        <f t="shared" si="20"/>
        <v>1</v>
      </c>
      <c r="AU238" s="145">
        <f t="shared" si="24"/>
        <v>0</v>
      </c>
      <c r="AV238" s="145">
        <f t="shared" si="24"/>
        <v>0</v>
      </c>
      <c r="AW238" s="145">
        <f t="shared" si="24"/>
        <v>0</v>
      </c>
      <c r="AX238" s="145">
        <f t="shared" si="24"/>
        <v>0</v>
      </c>
      <c r="AY238" s="145">
        <f t="shared" si="24"/>
        <v>0</v>
      </c>
      <c r="AZ238" s="145">
        <f t="shared" si="24"/>
        <v>0</v>
      </c>
      <c r="BA238" s="145">
        <f t="shared" si="24"/>
        <v>20943.71558035714</v>
      </c>
      <c r="BB238" s="145">
        <f t="shared" si="24"/>
        <v>0</v>
      </c>
      <c r="BC238" s="145">
        <f t="shared" si="24"/>
        <v>0</v>
      </c>
      <c r="BD238" s="145">
        <f t="shared" si="23"/>
        <v>0</v>
      </c>
      <c r="BE238" s="145">
        <f t="shared" si="23"/>
        <v>0</v>
      </c>
      <c r="BF238" s="145">
        <f t="shared" si="23"/>
        <v>0</v>
      </c>
      <c r="BG238" s="146">
        <f t="shared" si="21"/>
        <v>20943.71558035714</v>
      </c>
      <c r="BH238" s="145" t="b">
        <f t="shared" si="22"/>
        <v>1</v>
      </c>
    </row>
    <row r="239" spans="1:60" ht="65" x14ac:dyDescent="0.3">
      <c r="A239" s="138">
        <v>237</v>
      </c>
      <c r="B239" s="139" t="s">
        <v>212</v>
      </c>
      <c r="C239" s="139" t="s">
        <v>213</v>
      </c>
      <c r="D239" s="140" t="s">
        <v>649</v>
      </c>
      <c r="E239" s="140" t="s">
        <v>650</v>
      </c>
      <c r="F239" s="139" t="s">
        <v>93</v>
      </c>
      <c r="G239" s="139" t="s">
        <v>94</v>
      </c>
      <c r="H239" s="139" t="s">
        <v>651</v>
      </c>
      <c r="I239" s="139" t="s">
        <v>652</v>
      </c>
      <c r="J239" s="139" t="s">
        <v>116</v>
      </c>
      <c r="K239" s="139" t="s">
        <v>214</v>
      </c>
      <c r="L239" s="157" t="s">
        <v>258</v>
      </c>
      <c r="M239" s="142" t="s">
        <v>101</v>
      </c>
      <c r="N239" s="142" t="s">
        <v>216</v>
      </c>
      <c r="O239" s="142">
        <v>40087.748749999992</v>
      </c>
      <c r="P239" s="152" t="s">
        <v>103</v>
      </c>
      <c r="Q239" s="139" t="s">
        <v>97</v>
      </c>
      <c r="R239" s="139">
        <v>371150012</v>
      </c>
      <c r="S239" s="139" t="s">
        <v>98</v>
      </c>
      <c r="T239" s="139" t="s">
        <v>99</v>
      </c>
      <c r="U239" s="139" t="s">
        <v>37</v>
      </c>
      <c r="V239" s="124"/>
      <c r="W239" s="144" t="s">
        <v>104</v>
      </c>
      <c r="X239" s="124"/>
      <c r="Y239" s="124"/>
      <c r="Z239" s="124"/>
      <c r="AA239" s="124"/>
      <c r="AB239" s="124"/>
      <c r="AC239" s="124"/>
      <c r="AD239" s="124"/>
      <c r="AE239" s="124"/>
      <c r="AF239" s="124"/>
      <c r="AG239" s="124"/>
      <c r="AH239" s="139"/>
      <c r="AI239" s="139"/>
      <c r="AJ239" s="139"/>
      <c r="AK239" s="139"/>
      <c r="AL239" s="139"/>
      <c r="AM239" s="139"/>
      <c r="AN239" s="139" t="s">
        <v>104</v>
      </c>
      <c r="AO239" s="139"/>
      <c r="AP239" s="139"/>
      <c r="AQ239" s="139"/>
      <c r="AR239" s="139"/>
      <c r="AS239" s="139"/>
      <c r="AT239" s="144">
        <f t="shared" si="20"/>
        <v>1</v>
      </c>
      <c r="AU239" s="145">
        <f t="shared" si="24"/>
        <v>0</v>
      </c>
      <c r="AV239" s="145">
        <f t="shared" si="24"/>
        <v>0</v>
      </c>
      <c r="AW239" s="145">
        <f t="shared" si="24"/>
        <v>0</v>
      </c>
      <c r="AX239" s="145">
        <f t="shared" si="24"/>
        <v>0</v>
      </c>
      <c r="AY239" s="145">
        <f t="shared" si="24"/>
        <v>0</v>
      </c>
      <c r="AZ239" s="145">
        <f t="shared" si="24"/>
        <v>0</v>
      </c>
      <c r="BA239" s="145">
        <f t="shared" si="24"/>
        <v>40087.748749999992</v>
      </c>
      <c r="BB239" s="145">
        <f t="shared" si="24"/>
        <v>0</v>
      </c>
      <c r="BC239" s="145">
        <f t="shared" si="24"/>
        <v>0</v>
      </c>
      <c r="BD239" s="145">
        <f t="shared" si="23"/>
        <v>0</v>
      </c>
      <c r="BE239" s="145">
        <f t="shared" si="23"/>
        <v>0</v>
      </c>
      <c r="BF239" s="145">
        <f t="shared" si="23"/>
        <v>0</v>
      </c>
      <c r="BG239" s="146">
        <f t="shared" si="21"/>
        <v>40087.748749999992</v>
      </c>
      <c r="BH239" s="145" t="b">
        <f t="shared" si="22"/>
        <v>1</v>
      </c>
    </row>
    <row r="240" spans="1:60" ht="65" x14ac:dyDescent="0.3">
      <c r="A240" s="138">
        <v>238</v>
      </c>
      <c r="B240" s="139" t="s">
        <v>212</v>
      </c>
      <c r="C240" s="139" t="s">
        <v>223</v>
      </c>
      <c r="D240" s="140" t="s">
        <v>649</v>
      </c>
      <c r="E240" s="140" t="s">
        <v>650</v>
      </c>
      <c r="F240" s="139" t="s">
        <v>93</v>
      </c>
      <c r="G240" s="139" t="s">
        <v>94</v>
      </c>
      <c r="H240" s="139" t="s">
        <v>651</v>
      </c>
      <c r="I240" s="139" t="s">
        <v>652</v>
      </c>
      <c r="J240" s="139" t="s">
        <v>116</v>
      </c>
      <c r="K240" s="139" t="s">
        <v>214</v>
      </c>
      <c r="L240" s="157" t="s">
        <v>259</v>
      </c>
      <c r="M240" s="142" t="s">
        <v>101</v>
      </c>
      <c r="N240" s="142" t="s">
        <v>216</v>
      </c>
      <c r="O240" s="142">
        <v>20000</v>
      </c>
      <c r="P240" s="152" t="s">
        <v>103</v>
      </c>
      <c r="Q240" s="139" t="s">
        <v>97</v>
      </c>
      <c r="R240" s="139">
        <v>491290517</v>
      </c>
      <c r="S240" s="139" t="s">
        <v>98</v>
      </c>
      <c r="T240" s="139" t="s">
        <v>99</v>
      </c>
      <c r="U240" s="139" t="s">
        <v>36</v>
      </c>
      <c r="V240" s="144" t="s">
        <v>104</v>
      </c>
      <c r="W240" s="139"/>
      <c r="X240" s="124"/>
      <c r="Y240" s="124"/>
      <c r="Z240" s="124"/>
      <c r="AA240" s="124"/>
      <c r="AB240" s="124"/>
      <c r="AC240" s="124"/>
      <c r="AD240" s="124"/>
      <c r="AE240" s="124"/>
      <c r="AF240" s="124"/>
      <c r="AG240" s="124"/>
      <c r="AH240" s="139"/>
      <c r="AI240" s="139"/>
      <c r="AJ240" s="139"/>
      <c r="AK240" s="139"/>
      <c r="AL240" s="139" t="s">
        <v>104</v>
      </c>
      <c r="AM240" s="139"/>
      <c r="AN240" s="139"/>
      <c r="AO240" s="139"/>
      <c r="AP240" s="139"/>
      <c r="AQ240" s="139"/>
      <c r="AR240" s="139"/>
      <c r="AS240" s="139"/>
      <c r="AT240" s="144">
        <f t="shared" si="20"/>
        <v>1</v>
      </c>
      <c r="AU240" s="145">
        <f t="shared" si="24"/>
        <v>0</v>
      </c>
      <c r="AV240" s="145">
        <f t="shared" si="24"/>
        <v>0</v>
      </c>
      <c r="AW240" s="145">
        <f t="shared" si="24"/>
        <v>0</v>
      </c>
      <c r="AX240" s="145">
        <f t="shared" si="24"/>
        <v>0</v>
      </c>
      <c r="AY240" s="145">
        <f t="shared" si="24"/>
        <v>20000</v>
      </c>
      <c r="AZ240" s="145">
        <f t="shared" si="24"/>
        <v>0</v>
      </c>
      <c r="BA240" s="145">
        <f t="shared" si="24"/>
        <v>0</v>
      </c>
      <c r="BB240" s="145">
        <f t="shared" si="24"/>
        <v>0</v>
      </c>
      <c r="BC240" s="145">
        <f t="shared" si="24"/>
        <v>0</v>
      </c>
      <c r="BD240" s="145">
        <f t="shared" si="23"/>
        <v>0</v>
      </c>
      <c r="BE240" s="145">
        <f t="shared" si="23"/>
        <v>0</v>
      </c>
      <c r="BF240" s="145">
        <f t="shared" si="23"/>
        <v>0</v>
      </c>
      <c r="BG240" s="146">
        <f t="shared" si="21"/>
        <v>20000</v>
      </c>
      <c r="BH240" s="145" t="b">
        <f t="shared" si="22"/>
        <v>1</v>
      </c>
    </row>
    <row r="241" spans="1:60" ht="65" x14ac:dyDescent="0.3">
      <c r="A241" s="138">
        <v>239</v>
      </c>
      <c r="B241" s="139" t="s">
        <v>212</v>
      </c>
      <c r="C241" s="139" t="s">
        <v>213</v>
      </c>
      <c r="D241" s="140" t="s">
        <v>649</v>
      </c>
      <c r="E241" s="140" t="s">
        <v>650</v>
      </c>
      <c r="F241" s="139" t="s">
        <v>93</v>
      </c>
      <c r="G241" s="139" t="s">
        <v>94</v>
      </c>
      <c r="H241" s="139" t="s">
        <v>651</v>
      </c>
      <c r="I241" s="139" t="s">
        <v>652</v>
      </c>
      <c r="J241" s="139" t="s">
        <v>116</v>
      </c>
      <c r="K241" s="139" t="s">
        <v>214</v>
      </c>
      <c r="L241" s="157" t="s">
        <v>260</v>
      </c>
      <c r="M241" s="142" t="s">
        <v>101</v>
      </c>
      <c r="N241" s="142" t="s">
        <v>216</v>
      </c>
      <c r="O241" s="142">
        <v>37502.541964285716</v>
      </c>
      <c r="P241" s="152" t="s">
        <v>103</v>
      </c>
      <c r="Q241" s="139" t="s">
        <v>97</v>
      </c>
      <c r="R241" s="139">
        <v>491290112</v>
      </c>
      <c r="S241" s="139" t="s">
        <v>98</v>
      </c>
      <c r="T241" s="139" t="s">
        <v>99</v>
      </c>
      <c r="U241" s="139" t="s">
        <v>35</v>
      </c>
      <c r="V241" s="144" t="s">
        <v>104</v>
      </c>
      <c r="W241" s="139"/>
      <c r="X241" s="124"/>
      <c r="Y241" s="124"/>
      <c r="Z241" s="124"/>
      <c r="AA241" s="124"/>
      <c r="AB241" s="124"/>
      <c r="AC241" s="124"/>
      <c r="AD241" s="124"/>
      <c r="AE241" s="124"/>
      <c r="AF241" s="124"/>
      <c r="AG241" s="124"/>
      <c r="AH241" s="139"/>
      <c r="AI241" s="139"/>
      <c r="AJ241" s="139"/>
      <c r="AK241" s="139"/>
      <c r="AL241" s="139" t="s">
        <v>104</v>
      </c>
      <c r="AM241" s="139"/>
      <c r="AN241" s="139"/>
      <c r="AO241" s="139"/>
      <c r="AP241" s="139"/>
      <c r="AQ241" s="139"/>
      <c r="AR241" s="139"/>
      <c r="AS241" s="139"/>
      <c r="AT241" s="144">
        <f t="shared" si="20"/>
        <v>1</v>
      </c>
      <c r="AU241" s="145">
        <f t="shared" si="24"/>
        <v>0</v>
      </c>
      <c r="AV241" s="145">
        <f t="shared" si="24"/>
        <v>0</v>
      </c>
      <c r="AW241" s="145">
        <f t="shared" si="24"/>
        <v>0</v>
      </c>
      <c r="AX241" s="145">
        <f t="shared" si="24"/>
        <v>0</v>
      </c>
      <c r="AY241" s="145">
        <f t="shared" si="24"/>
        <v>37502.541964285716</v>
      </c>
      <c r="AZ241" s="145">
        <f t="shared" si="24"/>
        <v>0</v>
      </c>
      <c r="BA241" s="145">
        <f t="shared" si="24"/>
        <v>0</v>
      </c>
      <c r="BB241" s="145">
        <f t="shared" si="24"/>
        <v>0</v>
      </c>
      <c r="BC241" s="145">
        <f t="shared" si="24"/>
        <v>0</v>
      </c>
      <c r="BD241" s="145">
        <f t="shared" si="23"/>
        <v>0</v>
      </c>
      <c r="BE241" s="145">
        <f t="shared" si="23"/>
        <v>0</v>
      </c>
      <c r="BF241" s="145">
        <f t="shared" si="23"/>
        <v>0</v>
      </c>
      <c r="BG241" s="146">
        <f t="shared" si="21"/>
        <v>37502.541964285716</v>
      </c>
      <c r="BH241" s="145" t="b">
        <f t="shared" si="22"/>
        <v>1</v>
      </c>
    </row>
    <row r="242" spans="1:60" ht="65" x14ac:dyDescent="0.3">
      <c r="A242" s="138">
        <v>240</v>
      </c>
      <c r="B242" s="139" t="s">
        <v>212</v>
      </c>
      <c r="C242" s="139" t="s">
        <v>213</v>
      </c>
      <c r="D242" s="140" t="s">
        <v>649</v>
      </c>
      <c r="E242" s="140" t="s">
        <v>650</v>
      </c>
      <c r="F242" s="139" t="s">
        <v>93</v>
      </c>
      <c r="G242" s="139" t="s">
        <v>94</v>
      </c>
      <c r="H242" s="139" t="s">
        <v>651</v>
      </c>
      <c r="I242" s="139" t="s">
        <v>652</v>
      </c>
      <c r="J242" s="139" t="s">
        <v>116</v>
      </c>
      <c r="K242" s="139" t="s">
        <v>214</v>
      </c>
      <c r="L242" s="157" t="s">
        <v>261</v>
      </c>
      <c r="M242" s="142" t="s">
        <v>101</v>
      </c>
      <c r="N242" s="142" t="s">
        <v>216</v>
      </c>
      <c r="O242" s="142">
        <v>37097.872142857144</v>
      </c>
      <c r="P242" s="152" t="s">
        <v>103</v>
      </c>
      <c r="Q242" s="139" t="s">
        <v>97</v>
      </c>
      <c r="R242" s="139">
        <v>461310015</v>
      </c>
      <c r="S242" s="139" t="s">
        <v>98</v>
      </c>
      <c r="T242" s="139" t="s">
        <v>99</v>
      </c>
      <c r="U242" s="139" t="s">
        <v>36</v>
      </c>
      <c r="V242" s="144" t="s">
        <v>104</v>
      </c>
      <c r="W242" s="139"/>
      <c r="X242" s="124"/>
      <c r="Y242" s="124"/>
      <c r="Z242" s="124"/>
      <c r="AA242" s="124"/>
      <c r="AB242" s="124"/>
      <c r="AC242" s="124"/>
      <c r="AD242" s="124"/>
      <c r="AE242" s="124"/>
      <c r="AF242" s="124"/>
      <c r="AG242" s="124"/>
      <c r="AH242" s="139"/>
      <c r="AI242" s="139"/>
      <c r="AJ242" s="139"/>
      <c r="AK242" s="139"/>
      <c r="AL242" s="139"/>
      <c r="AM242" s="139" t="s">
        <v>104</v>
      </c>
      <c r="AN242" s="139"/>
      <c r="AO242" s="139"/>
      <c r="AP242" s="139"/>
      <c r="AQ242" s="139"/>
      <c r="AR242" s="139"/>
      <c r="AS242" s="139"/>
      <c r="AT242" s="144">
        <f t="shared" si="20"/>
        <v>1</v>
      </c>
      <c r="AU242" s="145">
        <f t="shared" si="24"/>
        <v>0</v>
      </c>
      <c r="AV242" s="145">
        <f t="shared" si="24"/>
        <v>0</v>
      </c>
      <c r="AW242" s="145">
        <f t="shared" si="24"/>
        <v>0</v>
      </c>
      <c r="AX242" s="145">
        <f t="shared" si="24"/>
        <v>0</v>
      </c>
      <c r="AY242" s="145">
        <f t="shared" si="24"/>
        <v>0</v>
      </c>
      <c r="AZ242" s="145">
        <f t="shared" si="24"/>
        <v>37097.872142857144</v>
      </c>
      <c r="BA242" s="145">
        <f t="shared" si="24"/>
        <v>0</v>
      </c>
      <c r="BB242" s="145">
        <f t="shared" si="24"/>
        <v>0</v>
      </c>
      <c r="BC242" s="145">
        <f t="shared" si="24"/>
        <v>0</v>
      </c>
      <c r="BD242" s="145">
        <f t="shared" si="23"/>
        <v>0</v>
      </c>
      <c r="BE242" s="145">
        <f t="shared" si="23"/>
        <v>0</v>
      </c>
      <c r="BF242" s="145">
        <f t="shared" si="23"/>
        <v>0</v>
      </c>
      <c r="BG242" s="146">
        <f t="shared" si="21"/>
        <v>37097.872142857144</v>
      </c>
      <c r="BH242" s="145" t="b">
        <f t="shared" si="22"/>
        <v>1</v>
      </c>
    </row>
    <row r="243" spans="1:60" ht="65" x14ac:dyDescent="0.3">
      <c r="A243" s="138">
        <v>241</v>
      </c>
      <c r="B243" s="139" t="s">
        <v>212</v>
      </c>
      <c r="C243" s="139" t="s">
        <v>213</v>
      </c>
      <c r="D243" s="140" t="s">
        <v>649</v>
      </c>
      <c r="E243" s="140" t="s">
        <v>650</v>
      </c>
      <c r="F243" s="139" t="s">
        <v>93</v>
      </c>
      <c r="G243" s="139" t="s">
        <v>94</v>
      </c>
      <c r="H243" s="139" t="s">
        <v>651</v>
      </c>
      <c r="I243" s="139" t="s">
        <v>652</v>
      </c>
      <c r="J243" s="139" t="s">
        <v>116</v>
      </c>
      <c r="K243" s="139" t="s">
        <v>214</v>
      </c>
      <c r="L243" s="157" t="s">
        <v>262</v>
      </c>
      <c r="M243" s="142" t="s">
        <v>101</v>
      </c>
      <c r="N243" s="142" t="s">
        <v>216</v>
      </c>
      <c r="O243" s="142">
        <v>15000</v>
      </c>
      <c r="P243" s="152" t="s">
        <v>103</v>
      </c>
      <c r="Q243" s="139" t="s">
        <v>97</v>
      </c>
      <c r="R243" s="139">
        <v>471732011</v>
      </c>
      <c r="S243" s="139" t="s">
        <v>98</v>
      </c>
      <c r="T243" s="139" t="s">
        <v>99</v>
      </c>
      <c r="U243" s="139" t="s">
        <v>36</v>
      </c>
      <c r="V243" s="144" t="s">
        <v>104</v>
      </c>
      <c r="W243" s="139"/>
      <c r="X243" s="124"/>
      <c r="Y243" s="124"/>
      <c r="Z243" s="124"/>
      <c r="AA243" s="124"/>
      <c r="AB243" s="124"/>
      <c r="AC243" s="124"/>
      <c r="AD243" s="124"/>
      <c r="AE243" s="124"/>
      <c r="AF243" s="124"/>
      <c r="AG243" s="124"/>
      <c r="AH243" s="139"/>
      <c r="AI243" s="139"/>
      <c r="AJ243" s="139"/>
      <c r="AK243" s="139"/>
      <c r="AL243" s="139"/>
      <c r="AM243" s="139" t="s">
        <v>104</v>
      </c>
      <c r="AN243" s="139"/>
      <c r="AO243" s="139"/>
      <c r="AP243" s="139"/>
      <c r="AQ243" s="139"/>
      <c r="AR243" s="139"/>
      <c r="AS243" s="139"/>
      <c r="AT243" s="144">
        <f t="shared" si="20"/>
        <v>1</v>
      </c>
      <c r="AU243" s="145">
        <f t="shared" si="24"/>
        <v>0</v>
      </c>
      <c r="AV243" s="145">
        <f t="shared" si="24"/>
        <v>0</v>
      </c>
      <c r="AW243" s="145">
        <f t="shared" si="24"/>
        <v>0</v>
      </c>
      <c r="AX243" s="145">
        <f t="shared" si="24"/>
        <v>0</v>
      </c>
      <c r="AY243" s="145">
        <f t="shared" si="24"/>
        <v>0</v>
      </c>
      <c r="AZ243" s="145">
        <f t="shared" si="24"/>
        <v>15000</v>
      </c>
      <c r="BA243" s="145">
        <f t="shared" si="24"/>
        <v>0</v>
      </c>
      <c r="BB243" s="145">
        <f t="shared" si="24"/>
        <v>0</v>
      </c>
      <c r="BC243" s="145">
        <f t="shared" si="24"/>
        <v>0</v>
      </c>
      <c r="BD243" s="145">
        <f t="shared" si="23"/>
        <v>0</v>
      </c>
      <c r="BE243" s="145">
        <f t="shared" si="23"/>
        <v>0</v>
      </c>
      <c r="BF243" s="145">
        <f t="shared" si="23"/>
        <v>0</v>
      </c>
      <c r="BG243" s="146">
        <f t="shared" si="21"/>
        <v>15000</v>
      </c>
      <c r="BH243" s="145" t="b">
        <f t="shared" si="22"/>
        <v>1</v>
      </c>
    </row>
    <row r="244" spans="1:60" ht="65" x14ac:dyDescent="0.3">
      <c r="A244" s="138">
        <v>242</v>
      </c>
      <c r="B244" s="139" t="s">
        <v>212</v>
      </c>
      <c r="C244" s="139" t="s">
        <v>213</v>
      </c>
      <c r="D244" s="140" t="s">
        <v>649</v>
      </c>
      <c r="E244" s="140" t="s">
        <v>650</v>
      </c>
      <c r="F244" s="139" t="s">
        <v>93</v>
      </c>
      <c r="G244" s="139" t="s">
        <v>94</v>
      </c>
      <c r="H244" s="139" t="s">
        <v>651</v>
      </c>
      <c r="I244" s="139" t="s">
        <v>652</v>
      </c>
      <c r="J244" s="139" t="s">
        <v>116</v>
      </c>
      <c r="K244" s="139" t="s">
        <v>214</v>
      </c>
      <c r="L244" s="157" t="s">
        <v>263</v>
      </c>
      <c r="M244" s="142" t="s">
        <v>101</v>
      </c>
      <c r="N244" s="142" t="s">
        <v>216</v>
      </c>
      <c r="O244" s="142">
        <v>34489.169821428557</v>
      </c>
      <c r="P244" s="152" t="s">
        <v>103</v>
      </c>
      <c r="Q244" s="139" t="s">
        <v>97</v>
      </c>
      <c r="R244" s="139">
        <v>491290517</v>
      </c>
      <c r="S244" s="139" t="s">
        <v>98</v>
      </c>
      <c r="T244" s="139" t="s">
        <v>99</v>
      </c>
      <c r="U244" s="139" t="s">
        <v>36</v>
      </c>
      <c r="V244" s="144" t="s">
        <v>104</v>
      </c>
      <c r="W244" s="139"/>
      <c r="X244" s="124"/>
      <c r="Y244" s="124"/>
      <c r="Z244" s="124"/>
      <c r="AA244" s="124"/>
      <c r="AB244" s="124"/>
      <c r="AC244" s="124"/>
      <c r="AD244" s="124"/>
      <c r="AE244" s="124"/>
      <c r="AF244" s="124"/>
      <c r="AG244" s="124"/>
      <c r="AH244" s="139"/>
      <c r="AI244" s="139"/>
      <c r="AJ244" s="139"/>
      <c r="AK244" s="139"/>
      <c r="AL244" s="139"/>
      <c r="AM244" s="139" t="s">
        <v>104</v>
      </c>
      <c r="AN244" s="139"/>
      <c r="AO244" s="139"/>
      <c r="AP244" s="139"/>
      <c r="AQ244" s="139"/>
      <c r="AR244" s="139"/>
      <c r="AS244" s="139"/>
      <c r="AT244" s="144">
        <f t="shared" si="20"/>
        <v>1</v>
      </c>
      <c r="AU244" s="145">
        <f t="shared" si="24"/>
        <v>0</v>
      </c>
      <c r="AV244" s="145">
        <f t="shared" si="24"/>
        <v>0</v>
      </c>
      <c r="AW244" s="145">
        <f t="shared" si="24"/>
        <v>0</v>
      </c>
      <c r="AX244" s="145">
        <f t="shared" si="24"/>
        <v>0</v>
      </c>
      <c r="AY244" s="145">
        <f t="shared" si="24"/>
        <v>0</v>
      </c>
      <c r="AZ244" s="145">
        <f t="shared" si="24"/>
        <v>34489.169821428557</v>
      </c>
      <c r="BA244" s="145">
        <f t="shared" si="24"/>
        <v>0</v>
      </c>
      <c r="BB244" s="145">
        <f t="shared" si="24"/>
        <v>0</v>
      </c>
      <c r="BC244" s="145">
        <f t="shared" si="24"/>
        <v>0</v>
      </c>
      <c r="BD244" s="145">
        <f t="shared" si="23"/>
        <v>0</v>
      </c>
      <c r="BE244" s="145">
        <f t="shared" si="23"/>
        <v>0</v>
      </c>
      <c r="BF244" s="145">
        <f t="shared" si="23"/>
        <v>0</v>
      </c>
      <c r="BG244" s="146">
        <f t="shared" si="21"/>
        <v>34489.169821428557</v>
      </c>
      <c r="BH244" s="145" t="b">
        <f t="shared" si="22"/>
        <v>1</v>
      </c>
    </row>
    <row r="245" spans="1:60" ht="65" x14ac:dyDescent="0.3">
      <c r="A245" s="138">
        <v>243</v>
      </c>
      <c r="B245" s="139" t="s">
        <v>212</v>
      </c>
      <c r="C245" s="139" t="s">
        <v>223</v>
      </c>
      <c r="D245" s="140" t="s">
        <v>649</v>
      </c>
      <c r="E245" s="140" t="s">
        <v>650</v>
      </c>
      <c r="F245" s="139" t="s">
        <v>93</v>
      </c>
      <c r="G245" s="139" t="s">
        <v>94</v>
      </c>
      <c r="H245" s="139" t="s">
        <v>651</v>
      </c>
      <c r="I245" s="139" t="s">
        <v>652</v>
      </c>
      <c r="J245" s="139" t="s">
        <v>116</v>
      </c>
      <c r="K245" s="139" t="s">
        <v>214</v>
      </c>
      <c r="L245" s="157" t="s">
        <v>264</v>
      </c>
      <c r="M245" s="142" t="s">
        <v>101</v>
      </c>
      <c r="N245" s="142" t="s">
        <v>240</v>
      </c>
      <c r="O245" s="142">
        <v>33594.657499999994</v>
      </c>
      <c r="P245" s="152" t="s">
        <v>103</v>
      </c>
      <c r="Q245" s="139" t="s">
        <v>97</v>
      </c>
      <c r="R245" s="139">
        <v>471732011</v>
      </c>
      <c r="S245" s="139" t="s">
        <v>98</v>
      </c>
      <c r="T245" s="139" t="s">
        <v>99</v>
      </c>
      <c r="U245" s="139" t="s">
        <v>38</v>
      </c>
      <c r="V245" s="124"/>
      <c r="W245" s="139"/>
      <c r="X245" s="142" t="s">
        <v>104</v>
      </c>
      <c r="Y245" s="124"/>
      <c r="Z245" s="124"/>
      <c r="AA245" s="124"/>
      <c r="AB245" s="124"/>
      <c r="AC245" s="124"/>
      <c r="AD245" s="124"/>
      <c r="AE245" s="124"/>
      <c r="AF245" s="124"/>
      <c r="AG245" s="124"/>
      <c r="AH245" s="139"/>
      <c r="AI245" s="139"/>
      <c r="AJ245" s="139"/>
      <c r="AK245" s="139"/>
      <c r="AL245" s="139"/>
      <c r="AM245" s="139"/>
      <c r="AN245" s="139"/>
      <c r="AO245" s="139" t="s">
        <v>104</v>
      </c>
      <c r="AP245" s="139"/>
      <c r="AQ245" s="139"/>
      <c r="AR245" s="139"/>
      <c r="AS245" s="139"/>
      <c r="AT245" s="144">
        <f t="shared" si="20"/>
        <v>1</v>
      </c>
      <c r="AU245" s="145">
        <f t="shared" si="24"/>
        <v>0</v>
      </c>
      <c r="AV245" s="145">
        <f t="shared" si="24"/>
        <v>0</v>
      </c>
      <c r="AW245" s="145">
        <f t="shared" si="24"/>
        <v>0</v>
      </c>
      <c r="AX245" s="145">
        <f t="shared" si="24"/>
        <v>0</v>
      </c>
      <c r="AY245" s="145">
        <f t="shared" si="24"/>
        <v>0</v>
      </c>
      <c r="AZ245" s="145">
        <f t="shared" si="24"/>
        <v>0</v>
      </c>
      <c r="BA245" s="145">
        <f t="shared" si="24"/>
        <v>0</v>
      </c>
      <c r="BB245" s="145">
        <f t="shared" si="24"/>
        <v>33594.657499999994</v>
      </c>
      <c r="BC245" s="145">
        <f t="shared" si="24"/>
        <v>0</v>
      </c>
      <c r="BD245" s="145">
        <f t="shared" si="23"/>
        <v>0</v>
      </c>
      <c r="BE245" s="145">
        <f t="shared" si="23"/>
        <v>0</v>
      </c>
      <c r="BF245" s="145">
        <f t="shared" si="23"/>
        <v>0</v>
      </c>
      <c r="BG245" s="146">
        <f t="shared" si="21"/>
        <v>33594.657499999994</v>
      </c>
      <c r="BH245" s="145" t="b">
        <f t="shared" si="22"/>
        <v>1</v>
      </c>
    </row>
    <row r="246" spans="1:60" ht="65" x14ac:dyDescent="0.3">
      <c r="A246" s="138">
        <v>244</v>
      </c>
      <c r="B246" s="139" t="s">
        <v>212</v>
      </c>
      <c r="C246" s="139" t="s">
        <v>213</v>
      </c>
      <c r="D246" s="140" t="s">
        <v>649</v>
      </c>
      <c r="E246" s="140" t="s">
        <v>650</v>
      </c>
      <c r="F246" s="139" t="s">
        <v>93</v>
      </c>
      <c r="G246" s="139" t="s">
        <v>94</v>
      </c>
      <c r="H246" s="139" t="s">
        <v>651</v>
      </c>
      <c r="I246" s="139" t="s">
        <v>652</v>
      </c>
      <c r="J246" s="139" t="s">
        <v>116</v>
      </c>
      <c r="K246" s="139" t="s">
        <v>214</v>
      </c>
      <c r="L246" s="157" t="s">
        <v>265</v>
      </c>
      <c r="M246" s="142" t="s">
        <v>101</v>
      </c>
      <c r="N246" s="142" t="s">
        <v>216</v>
      </c>
      <c r="O246" s="142">
        <v>28874.666696428565</v>
      </c>
      <c r="P246" s="152" t="s">
        <v>103</v>
      </c>
      <c r="Q246" s="139" t="s">
        <v>97</v>
      </c>
      <c r="R246" s="139">
        <v>363205016</v>
      </c>
      <c r="S246" s="139" t="s">
        <v>98</v>
      </c>
      <c r="T246" s="139" t="s">
        <v>99</v>
      </c>
      <c r="U246" s="139" t="s">
        <v>36</v>
      </c>
      <c r="V246" s="144" t="s">
        <v>104</v>
      </c>
      <c r="W246" s="139"/>
      <c r="X246" s="124"/>
      <c r="Y246" s="124"/>
      <c r="Z246" s="124"/>
      <c r="AA246" s="124"/>
      <c r="AB246" s="124"/>
      <c r="AC246" s="124"/>
      <c r="AD246" s="124"/>
      <c r="AE246" s="124"/>
      <c r="AF246" s="124"/>
      <c r="AG246" s="124"/>
      <c r="AH246" s="139"/>
      <c r="AI246" s="139"/>
      <c r="AJ246" s="139"/>
      <c r="AK246" s="139"/>
      <c r="AL246" s="139"/>
      <c r="AM246" s="139" t="s">
        <v>104</v>
      </c>
      <c r="AN246" s="139"/>
      <c r="AO246" s="139"/>
      <c r="AP246" s="139"/>
      <c r="AQ246" s="139"/>
      <c r="AR246" s="139"/>
      <c r="AS246" s="139"/>
      <c r="AT246" s="144">
        <f t="shared" si="20"/>
        <v>1</v>
      </c>
      <c r="AU246" s="145">
        <f t="shared" si="24"/>
        <v>0</v>
      </c>
      <c r="AV246" s="145">
        <f t="shared" si="24"/>
        <v>0</v>
      </c>
      <c r="AW246" s="145">
        <f t="shared" si="24"/>
        <v>0</v>
      </c>
      <c r="AX246" s="145">
        <f t="shared" si="24"/>
        <v>0</v>
      </c>
      <c r="AY246" s="145">
        <f t="shared" si="24"/>
        <v>0</v>
      </c>
      <c r="AZ246" s="145">
        <f t="shared" si="24"/>
        <v>28874.666696428565</v>
      </c>
      <c r="BA246" s="145">
        <f t="shared" si="24"/>
        <v>0</v>
      </c>
      <c r="BB246" s="145">
        <f t="shared" si="24"/>
        <v>0</v>
      </c>
      <c r="BC246" s="145">
        <f t="shared" si="24"/>
        <v>0</v>
      </c>
      <c r="BD246" s="145">
        <f t="shared" si="23"/>
        <v>0</v>
      </c>
      <c r="BE246" s="145">
        <f t="shared" si="23"/>
        <v>0</v>
      </c>
      <c r="BF246" s="145">
        <f t="shared" si="23"/>
        <v>0</v>
      </c>
      <c r="BG246" s="146">
        <f t="shared" si="21"/>
        <v>28874.666696428565</v>
      </c>
      <c r="BH246" s="145" t="b">
        <f t="shared" si="22"/>
        <v>1</v>
      </c>
    </row>
    <row r="247" spans="1:60" ht="65" x14ac:dyDescent="0.3">
      <c r="A247" s="138">
        <v>245</v>
      </c>
      <c r="B247" s="139" t="s">
        <v>212</v>
      </c>
      <c r="C247" s="139" t="s">
        <v>213</v>
      </c>
      <c r="D247" s="140" t="s">
        <v>649</v>
      </c>
      <c r="E247" s="140" t="s">
        <v>650</v>
      </c>
      <c r="F247" s="139" t="s">
        <v>93</v>
      </c>
      <c r="G247" s="139" t="s">
        <v>94</v>
      </c>
      <c r="H247" s="139" t="s">
        <v>651</v>
      </c>
      <c r="I247" s="139" t="s">
        <v>652</v>
      </c>
      <c r="J247" s="139" t="s">
        <v>116</v>
      </c>
      <c r="K247" s="139" t="s">
        <v>214</v>
      </c>
      <c r="L247" s="157" t="s">
        <v>266</v>
      </c>
      <c r="M247" s="142" t="s">
        <v>101</v>
      </c>
      <c r="N247" s="142" t="s">
        <v>216</v>
      </c>
      <c r="O247" s="142">
        <v>23247.201785714286</v>
      </c>
      <c r="P247" s="152" t="s">
        <v>103</v>
      </c>
      <c r="Q247" s="139" t="s">
        <v>97</v>
      </c>
      <c r="R247" s="139">
        <v>362200011</v>
      </c>
      <c r="S247" s="139" t="s">
        <v>98</v>
      </c>
      <c r="T247" s="139" t="s">
        <v>99</v>
      </c>
      <c r="U247" s="139" t="s">
        <v>36</v>
      </c>
      <c r="V247" s="144" t="s">
        <v>104</v>
      </c>
      <c r="W247" s="139"/>
      <c r="X247" s="124"/>
      <c r="Y247" s="124"/>
      <c r="Z247" s="124"/>
      <c r="AA247" s="124"/>
      <c r="AB247" s="124"/>
      <c r="AC247" s="124"/>
      <c r="AD247" s="124"/>
      <c r="AE247" s="124"/>
      <c r="AF247" s="124"/>
      <c r="AG247" s="124"/>
      <c r="AH247" s="139"/>
      <c r="AI247" s="139"/>
      <c r="AJ247" s="139"/>
      <c r="AK247" s="139"/>
      <c r="AL247" s="139"/>
      <c r="AM247" s="139" t="s">
        <v>104</v>
      </c>
      <c r="AN247" s="139"/>
      <c r="AO247" s="139"/>
      <c r="AP247" s="139"/>
      <c r="AQ247" s="139"/>
      <c r="AR247" s="139"/>
      <c r="AS247" s="139"/>
      <c r="AT247" s="144">
        <f t="shared" si="20"/>
        <v>1</v>
      </c>
      <c r="AU247" s="145">
        <f t="shared" si="24"/>
        <v>0</v>
      </c>
      <c r="AV247" s="145">
        <f t="shared" si="24"/>
        <v>0</v>
      </c>
      <c r="AW247" s="145">
        <f t="shared" si="24"/>
        <v>0</v>
      </c>
      <c r="AX247" s="145">
        <f t="shared" si="24"/>
        <v>0</v>
      </c>
      <c r="AY247" s="145">
        <f t="shared" si="24"/>
        <v>0</v>
      </c>
      <c r="AZ247" s="145">
        <f t="shared" si="24"/>
        <v>23247.201785714286</v>
      </c>
      <c r="BA247" s="145">
        <f t="shared" si="24"/>
        <v>0</v>
      </c>
      <c r="BB247" s="145">
        <f t="shared" si="24"/>
        <v>0</v>
      </c>
      <c r="BC247" s="145">
        <f t="shared" si="24"/>
        <v>0</v>
      </c>
      <c r="BD247" s="145">
        <f t="shared" si="23"/>
        <v>0</v>
      </c>
      <c r="BE247" s="145">
        <f t="shared" si="23"/>
        <v>0</v>
      </c>
      <c r="BF247" s="145">
        <f t="shared" si="23"/>
        <v>0</v>
      </c>
      <c r="BG247" s="146">
        <f t="shared" si="21"/>
        <v>23247.201785714286</v>
      </c>
      <c r="BH247" s="145" t="b">
        <f t="shared" si="22"/>
        <v>1</v>
      </c>
    </row>
    <row r="248" spans="1:60" ht="65" x14ac:dyDescent="0.3">
      <c r="A248" s="138">
        <v>246</v>
      </c>
      <c r="B248" s="139" t="s">
        <v>212</v>
      </c>
      <c r="C248" s="139" t="s">
        <v>213</v>
      </c>
      <c r="D248" s="140" t="s">
        <v>649</v>
      </c>
      <c r="E248" s="140" t="s">
        <v>650</v>
      </c>
      <c r="F248" s="139" t="s">
        <v>93</v>
      </c>
      <c r="G248" s="139" t="s">
        <v>94</v>
      </c>
      <c r="H248" s="139" t="s">
        <v>651</v>
      </c>
      <c r="I248" s="139" t="s">
        <v>652</v>
      </c>
      <c r="J248" s="139" t="s">
        <v>116</v>
      </c>
      <c r="K248" s="139" t="s">
        <v>214</v>
      </c>
      <c r="L248" s="157" t="s">
        <v>267</v>
      </c>
      <c r="M248" s="142" t="s">
        <v>101</v>
      </c>
      <c r="N248" s="142" t="s">
        <v>240</v>
      </c>
      <c r="O248" s="142">
        <v>15000</v>
      </c>
      <c r="P248" s="152" t="s">
        <v>103</v>
      </c>
      <c r="Q248" s="139" t="s">
        <v>97</v>
      </c>
      <c r="R248" s="139">
        <v>353220015</v>
      </c>
      <c r="S248" s="139" t="s">
        <v>98</v>
      </c>
      <c r="T248" s="139" t="s">
        <v>99</v>
      </c>
      <c r="U248" s="139" t="s">
        <v>35</v>
      </c>
      <c r="V248" s="144" t="s">
        <v>104</v>
      </c>
      <c r="W248" s="139"/>
      <c r="X248" s="124"/>
      <c r="Y248" s="124"/>
      <c r="Z248" s="124"/>
      <c r="AA248" s="124"/>
      <c r="AB248" s="124"/>
      <c r="AC248" s="124"/>
      <c r="AD248" s="124"/>
      <c r="AE248" s="124"/>
      <c r="AF248" s="124"/>
      <c r="AG248" s="124"/>
      <c r="AH248" s="139"/>
      <c r="AI248" s="139"/>
      <c r="AJ248" s="139"/>
      <c r="AK248" s="139" t="s">
        <v>104</v>
      </c>
      <c r="AL248" s="139"/>
      <c r="AM248" s="139"/>
      <c r="AN248" s="139"/>
      <c r="AO248" s="139"/>
      <c r="AP248" s="139"/>
      <c r="AQ248" s="139"/>
      <c r="AR248" s="139"/>
      <c r="AS248" s="139"/>
      <c r="AT248" s="144">
        <f t="shared" si="20"/>
        <v>1</v>
      </c>
      <c r="AU248" s="145">
        <f t="shared" si="24"/>
        <v>0</v>
      </c>
      <c r="AV248" s="145">
        <f t="shared" si="24"/>
        <v>0</v>
      </c>
      <c r="AW248" s="145">
        <f t="shared" si="24"/>
        <v>0</v>
      </c>
      <c r="AX248" s="145">
        <f t="shared" si="24"/>
        <v>15000</v>
      </c>
      <c r="AY248" s="145">
        <f t="shared" si="24"/>
        <v>0</v>
      </c>
      <c r="AZ248" s="145">
        <f t="shared" si="24"/>
        <v>0</v>
      </c>
      <c r="BA248" s="145">
        <f t="shared" si="24"/>
        <v>0</v>
      </c>
      <c r="BB248" s="145">
        <f t="shared" si="24"/>
        <v>0</v>
      </c>
      <c r="BC248" s="145">
        <f t="shared" si="24"/>
        <v>0</v>
      </c>
      <c r="BD248" s="145">
        <f t="shared" si="23"/>
        <v>0</v>
      </c>
      <c r="BE248" s="145">
        <f t="shared" si="23"/>
        <v>0</v>
      </c>
      <c r="BF248" s="145">
        <f t="shared" si="23"/>
        <v>0</v>
      </c>
      <c r="BG248" s="146">
        <f t="shared" si="21"/>
        <v>15000</v>
      </c>
      <c r="BH248" s="145" t="b">
        <f t="shared" si="22"/>
        <v>1</v>
      </c>
    </row>
    <row r="249" spans="1:60" ht="65" x14ac:dyDescent="0.3">
      <c r="A249" s="138">
        <v>247</v>
      </c>
      <c r="B249" s="139" t="s">
        <v>212</v>
      </c>
      <c r="C249" s="139" t="s">
        <v>223</v>
      </c>
      <c r="D249" s="140" t="s">
        <v>649</v>
      </c>
      <c r="E249" s="140" t="s">
        <v>650</v>
      </c>
      <c r="F249" s="139" t="s">
        <v>93</v>
      </c>
      <c r="G249" s="139" t="s">
        <v>94</v>
      </c>
      <c r="H249" s="139" t="s">
        <v>651</v>
      </c>
      <c r="I249" s="139" t="s">
        <v>652</v>
      </c>
      <c r="J249" s="139" t="s">
        <v>116</v>
      </c>
      <c r="K249" s="139" t="s">
        <v>214</v>
      </c>
      <c r="L249" s="157" t="s">
        <v>268</v>
      </c>
      <c r="M249" s="142" t="s">
        <v>101</v>
      </c>
      <c r="N249" s="142" t="s">
        <v>216</v>
      </c>
      <c r="O249" s="142">
        <v>21520.290982142855</v>
      </c>
      <c r="P249" s="152" t="s">
        <v>103</v>
      </c>
      <c r="Q249" s="139" t="s">
        <v>97</v>
      </c>
      <c r="R249" s="139">
        <v>433100011</v>
      </c>
      <c r="S249" s="139" t="s">
        <v>98</v>
      </c>
      <c r="T249" s="139" t="s">
        <v>99</v>
      </c>
      <c r="U249" s="139" t="s">
        <v>35</v>
      </c>
      <c r="V249" s="144" t="s">
        <v>104</v>
      </c>
      <c r="W249" s="139"/>
      <c r="X249" s="124"/>
      <c r="Y249" s="124"/>
      <c r="Z249" s="124"/>
      <c r="AA249" s="124"/>
      <c r="AB249" s="124"/>
      <c r="AC249" s="124"/>
      <c r="AD249" s="124"/>
      <c r="AE249" s="124"/>
      <c r="AF249" s="124"/>
      <c r="AG249" s="124"/>
      <c r="AH249" s="139"/>
      <c r="AI249" s="139"/>
      <c r="AJ249" s="139"/>
      <c r="AK249" s="139"/>
      <c r="AL249" s="139" t="s">
        <v>104</v>
      </c>
      <c r="AM249" s="139"/>
      <c r="AN249" s="139"/>
      <c r="AO249" s="139"/>
      <c r="AP249" s="139"/>
      <c r="AQ249" s="139"/>
      <c r="AR249" s="139"/>
      <c r="AS249" s="139"/>
      <c r="AT249" s="144">
        <f t="shared" si="20"/>
        <v>1</v>
      </c>
      <c r="AU249" s="145">
        <f t="shared" si="24"/>
        <v>0</v>
      </c>
      <c r="AV249" s="145">
        <f t="shared" si="24"/>
        <v>0</v>
      </c>
      <c r="AW249" s="145">
        <f t="shared" si="24"/>
        <v>0</v>
      </c>
      <c r="AX249" s="145">
        <f t="shared" si="24"/>
        <v>0</v>
      </c>
      <c r="AY249" s="145">
        <f t="shared" si="24"/>
        <v>21520.290982142855</v>
      </c>
      <c r="AZ249" s="145">
        <f t="shared" si="24"/>
        <v>0</v>
      </c>
      <c r="BA249" s="145">
        <f t="shared" si="24"/>
        <v>0</v>
      </c>
      <c r="BB249" s="145">
        <f t="shared" si="24"/>
        <v>0</v>
      </c>
      <c r="BC249" s="145">
        <f t="shared" si="24"/>
        <v>0</v>
      </c>
      <c r="BD249" s="145">
        <f t="shared" si="23"/>
        <v>0</v>
      </c>
      <c r="BE249" s="145">
        <f t="shared" si="23"/>
        <v>0</v>
      </c>
      <c r="BF249" s="145">
        <f t="shared" si="23"/>
        <v>0</v>
      </c>
      <c r="BG249" s="146">
        <f t="shared" si="21"/>
        <v>21520.290982142855</v>
      </c>
      <c r="BH249" s="145" t="b">
        <f t="shared" si="22"/>
        <v>1</v>
      </c>
    </row>
    <row r="250" spans="1:60" ht="65" x14ac:dyDescent="0.3">
      <c r="A250" s="138">
        <v>248</v>
      </c>
      <c r="B250" s="139" t="s">
        <v>212</v>
      </c>
      <c r="C250" s="139" t="s">
        <v>213</v>
      </c>
      <c r="D250" s="140" t="s">
        <v>649</v>
      </c>
      <c r="E250" s="140" t="s">
        <v>650</v>
      </c>
      <c r="F250" s="139" t="s">
        <v>93</v>
      </c>
      <c r="G250" s="139" t="s">
        <v>94</v>
      </c>
      <c r="H250" s="139" t="s">
        <v>651</v>
      </c>
      <c r="I250" s="139" t="s">
        <v>652</v>
      </c>
      <c r="J250" s="139" t="s">
        <v>116</v>
      </c>
      <c r="K250" s="139" t="s">
        <v>214</v>
      </c>
      <c r="L250" s="157" t="s">
        <v>269</v>
      </c>
      <c r="M250" s="142" t="s">
        <v>101</v>
      </c>
      <c r="N250" s="142" t="s">
        <v>240</v>
      </c>
      <c r="O250" s="142">
        <v>15000</v>
      </c>
      <c r="P250" s="152" t="s">
        <v>103</v>
      </c>
      <c r="Q250" s="139" t="s">
        <v>97</v>
      </c>
      <c r="R250" s="139">
        <v>542900317</v>
      </c>
      <c r="S250" s="139" t="s">
        <v>98</v>
      </c>
      <c r="T250" s="139" t="s">
        <v>99</v>
      </c>
      <c r="U250" s="139" t="s">
        <v>36</v>
      </c>
      <c r="V250" s="144" t="s">
        <v>104</v>
      </c>
      <c r="W250" s="139"/>
      <c r="X250" s="124"/>
      <c r="Y250" s="124"/>
      <c r="Z250" s="124"/>
      <c r="AA250" s="124"/>
      <c r="AB250" s="124"/>
      <c r="AC250" s="124"/>
      <c r="AD250" s="124"/>
      <c r="AE250" s="124"/>
      <c r="AF250" s="124"/>
      <c r="AG250" s="124"/>
      <c r="AH250" s="139"/>
      <c r="AI250" s="139"/>
      <c r="AJ250" s="139"/>
      <c r="AK250" s="139"/>
      <c r="AL250" s="139" t="s">
        <v>104</v>
      </c>
      <c r="AM250" s="139"/>
      <c r="AN250" s="139"/>
      <c r="AO250" s="139"/>
      <c r="AP250" s="139"/>
      <c r="AQ250" s="139"/>
      <c r="AR250" s="139"/>
      <c r="AS250" s="139"/>
      <c r="AT250" s="144">
        <f t="shared" si="20"/>
        <v>1</v>
      </c>
      <c r="AU250" s="145">
        <f t="shared" si="24"/>
        <v>0</v>
      </c>
      <c r="AV250" s="145">
        <f t="shared" si="24"/>
        <v>0</v>
      </c>
      <c r="AW250" s="145">
        <f t="shared" si="24"/>
        <v>0</v>
      </c>
      <c r="AX250" s="145">
        <f t="shared" si="24"/>
        <v>0</v>
      </c>
      <c r="AY250" s="145">
        <f t="shared" si="24"/>
        <v>15000</v>
      </c>
      <c r="AZ250" s="145">
        <f t="shared" si="24"/>
        <v>0</v>
      </c>
      <c r="BA250" s="145">
        <f t="shared" si="24"/>
        <v>0</v>
      </c>
      <c r="BB250" s="145">
        <f t="shared" si="24"/>
        <v>0</v>
      </c>
      <c r="BC250" s="145">
        <f t="shared" si="24"/>
        <v>0</v>
      </c>
      <c r="BD250" s="145">
        <f t="shared" si="23"/>
        <v>0</v>
      </c>
      <c r="BE250" s="145">
        <f t="shared" si="23"/>
        <v>0</v>
      </c>
      <c r="BF250" s="145">
        <f t="shared" si="23"/>
        <v>0</v>
      </c>
      <c r="BG250" s="146">
        <f t="shared" si="21"/>
        <v>15000</v>
      </c>
      <c r="BH250" s="145" t="b">
        <f t="shared" si="22"/>
        <v>1</v>
      </c>
    </row>
    <row r="251" spans="1:60" ht="65" x14ac:dyDescent="0.3">
      <c r="A251" s="138">
        <v>249</v>
      </c>
      <c r="B251" s="139" t="s">
        <v>212</v>
      </c>
      <c r="C251" s="139" t="s">
        <v>213</v>
      </c>
      <c r="D251" s="140" t="s">
        <v>649</v>
      </c>
      <c r="E251" s="140" t="s">
        <v>650</v>
      </c>
      <c r="F251" s="139" t="s">
        <v>93</v>
      </c>
      <c r="G251" s="139" t="s">
        <v>94</v>
      </c>
      <c r="H251" s="139" t="s">
        <v>651</v>
      </c>
      <c r="I251" s="139" t="s">
        <v>652</v>
      </c>
      <c r="J251" s="139" t="s">
        <v>116</v>
      </c>
      <c r="K251" s="139" t="s">
        <v>214</v>
      </c>
      <c r="L251" s="157" t="s">
        <v>270</v>
      </c>
      <c r="M251" s="142" t="s">
        <v>101</v>
      </c>
      <c r="N251" s="142" t="s">
        <v>216</v>
      </c>
      <c r="O251" s="142">
        <v>21347.135357142855</v>
      </c>
      <c r="P251" s="152" t="s">
        <v>103</v>
      </c>
      <c r="Q251" s="139" t="s">
        <v>97</v>
      </c>
      <c r="R251" s="139">
        <v>439412015</v>
      </c>
      <c r="S251" s="139" t="s">
        <v>98</v>
      </c>
      <c r="T251" s="139" t="s">
        <v>99</v>
      </c>
      <c r="U251" s="139" t="s">
        <v>34</v>
      </c>
      <c r="V251" s="142" t="s">
        <v>104</v>
      </c>
      <c r="W251" s="139"/>
      <c r="X251" s="124"/>
      <c r="Y251" s="124"/>
      <c r="Z251" s="124"/>
      <c r="AA251" s="124"/>
      <c r="AB251" s="124"/>
      <c r="AC251" s="124"/>
      <c r="AD251" s="124"/>
      <c r="AE251" s="124"/>
      <c r="AF251" s="124"/>
      <c r="AG251" s="124"/>
      <c r="AH251" s="139"/>
      <c r="AI251" s="139"/>
      <c r="AJ251" s="139"/>
      <c r="AK251" s="139" t="s">
        <v>104</v>
      </c>
      <c r="AL251" s="139"/>
      <c r="AM251" s="139"/>
      <c r="AN251" s="139"/>
      <c r="AO251" s="139"/>
      <c r="AP251" s="139"/>
      <c r="AQ251" s="139"/>
      <c r="AR251" s="139"/>
      <c r="AS251" s="139"/>
      <c r="AT251" s="144">
        <f t="shared" si="20"/>
        <v>1</v>
      </c>
      <c r="AU251" s="145">
        <f t="shared" si="24"/>
        <v>0</v>
      </c>
      <c r="AV251" s="145">
        <f t="shared" si="24"/>
        <v>0</v>
      </c>
      <c r="AW251" s="145">
        <f t="shared" si="24"/>
        <v>0</v>
      </c>
      <c r="AX251" s="145">
        <f t="shared" si="24"/>
        <v>21347.135357142855</v>
      </c>
      <c r="AY251" s="145">
        <f t="shared" si="24"/>
        <v>0</v>
      </c>
      <c r="AZ251" s="145">
        <f t="shared" si="24"/>
        <v>0</v>
      </c>
      <c r="BA251" s="145">
        <f t="shared" si="24"/>
        <v>0</v>
      </c>
      <c r="BB251" s="145">
        <f t="shared" si="24"/>
        <v>0</v>
      </c>
      <c r="BC251" s="145">
        <f t="shared" si="24"/>
        <v>0</v>
      </c>
      <c r="BD251" s="145">
        <f t="shared" si="23"/>
        <v>0</v>
      </c>
      <c r="BE251" s="145">
        <f t="shared" si="23"/>
        <v>0</v>
      </c>
      <c r="BF251" s="145">
        <f t="shared" si="23"/>
        <v>0</v>
      </c>
      <c r="BG251" s="146">
        <f t="shared" si="21"/>
        <v>21347.135357142855</v>
      </c>
      <c r="BH251" s="145" t="b">
        <f t="shared" si="22"/>
        <v>1</v>
      </c>
    </row>
    <row r="252" spans="1:60" ht="65" x14ac:dyDescent="0.3">
      <c r="A252" s="138">
        <v>250</v>
      </c>
      <c r="B252" s="139" t="s">
        <v>212</v>
      </c>
      <c r="C252" s="139" t="s">
        <v>223</v>
      </c>
      <c r="D252" s="140" t="s">
        <v>649</v>
      </c>
      <c r="E252" s="140" t="s">
        <v>650</v>
      </c>
      <c r="F252" s="139" t="s">
        <v>93</v>
      </c>
      <c r="G252" s="139" t="s">
        <v>94</v>
      </c>
      <c r="H252" s="139" t="s">
        <v>651</v>
      </c>
      <c r="I252" s="139" t="s">
        <v>652</v>
      </c>
      <c r="J252" s="139" t="s">
        <v>116</v>
      </c>
      <c r="K252" s="139" t="s">
        <v>214</v>
      </c>
      <c r="L252" s="157" t="s">
        <v>271</v>
      </c>
      <c r="M252" s="142" t="s">
        <v>101</v>
      </c>
      <c r="N252" s="142" t="s">
        <v>216</v>
      </c>
      <c r="O252" s="142">
        <v>19913.807232142852</v>
      </c>
      <c r="P252" s="152" t="s">
        <v>103</v>
      </c>
      <c r="Q252" s="139" t="s">
        <v>97</v>
      </c>
      <c r="R252" s="139" t="s">
        <v>678</v>
      </c>
      <c r="S252" s="139" t="s">
        <v>224</v>
      </c>
      <c r="T252" s="139" t="s">
        <v>99</v>
      </c>
      <c r="U252" s="139"/>
      <c r="V252" s="124"/>
      <c r="W252" s="139"/>
      <c r="X252" s="124"/>
      <c r="Y252" s="144" t="s">
        <v>104</v>
      </c>
      <c r="Z252" s="124"/>
      <c r="AA252" s="124"/>
      <c r="AB252" s="124"/>
      <c r="AC252" s="124"/>
      <c r="AD252" s="124"/>
      <c r="AE252" s="124"/>
      <c r="AF252" s="124"/>
      <c r="AG252" s="124"/>
      <c r="AH252" s="139"/>
      <c r="AI252" s="139"/>
      <c r="AJ252" s="139"/>
      <c r="AK252" s="139"/>
      <c r="AL252" s="139"/>
      <c r="AM252" s="139" t="s">
        <v>104</v>
      </c>
      <c r="AN252" s="139"/>
      <c r="AO252" s="139"/>
      <c r="AP252" s="139"/>
      <c r="AQ252" s="139"/>
      <c r="AR252" s="139"/>
      <c r="AS252" s="139"/>
      <c r="AT252" s="144">
        <f t="shared" si="20"/>
        <v>1</v>
      </c>
      <c r="AU252" s="145">
        <f t="shared" si="24"/>
        <v>0</v>
      </c>
      <c r="AV252" s="145">
        <f t="shared" si="24"/>
        <v>0</v>
      </c>
      <c r="AW252" s="145">
        <f t="shared" si="24"/>
        <v>0</v>
      </c>
      <c r="AX252" s="145">
        <f t="shared" ref="AX252:BF315" si="25">IF(AK252="X",$O252/$AT252,0)</f>
        <v>0</v>
      </c>
      <c r="AY252" s="145">
        <f t="shared" si="25"/>
        <v>0</v>
      </c>
      <c r="AZ252" s="145">
        <f t="shared" si="25"/>
        <v>19913.807232142852</v>
      </c>
      <c r="BA252" s="145">
        <f t="shared" si="25"/>
        <v>0</v>
      </c>
      <c r="BB252" s="145">
        <f t="shared" si="25"/>
        <v>0</v>
      </c>
      <c r="BC252" s="145">
        <f t="shared" si="25"/>
        <v>0</v>
      </c>
      <c r="BD252" s="145">
        <f t="shared" si="23"/>
        <v>0</v>
      </c>
      <c r="BE252" s="145">
        <f t="shared" si="23"/>
        <v>0</v>
      </c>
      <c r="BF252" s="145">
        <f t="shared" si="23"/>
        <v>0</v>
      </c>
      <c r="BG252" s="146">
        <f t="shared" si="21"/>
        <v>19913.807232142852</v>
      </c>
      <c r="BH252" s="145" t="b">
        <f t="shared" si="22"/>
        <v>1</v>
      </c>
    </row>
    <row r="253" spans="1:60" ht="65" x14ac:dyDescent="0.3">
      <c r="A253" s="138">
        <v>251</v>
      </c>
      <c r="B253" s="139" t="s">
        <v>212</v>
      </c>
      <c r="C253" s="139" t="s">
        <v>223</v>
      </c>
      <c r="D253" s="140" t="s">
        <v>649</v>
      </c>
      <c r="E253" s="140" t="s">
        <v>650</v>
      </c>
      <c r="F253" s="139" t="s">
        <v>93</v>
      </c>
      <c r="G253" s="139" t="s">
        <v>94</v>
      </c>
      <c r="H253" s="139" t="s">
        <v>651</v>
      </c>
      <c r="I253" s="139" t="s">
        <v>652</v>
      </c>
      <c r="J253" s="139" t="s">
        <v>116</v>
      </c>
      <c r="K253" s="139" t="s">
        <v>214</v>
      </c>
      <c r="L253" s="157" t="s">
        <v>273</v>
      </c>
      <c r="M253" s="142" t="s">
        <v>101</v>
      </c>
      <c r="N253" s="142" t="s">
        <v>216</v>
      </c>
      <c r="O253" s="142">
        <v>19215.095714285715</v>
      </c>
      <c r="P253" s="152" t="s">
        <v>103</v>
      </c>
      <c r="Q253" s="139" t="s">
        <v>97</v>
      </c>
      <c r="R253" s="139">
        <v>491290517</v>
      </c>
      <c r="S253" s="139" t="s">
        <v>98</v>
      </c>
      <c r="T253" s="139" t="s">
        <v>99</v>
      </c>
      <c r="U253" s="139" t="s">
        <v>35</v>
      </c>
      <c r="V253" s="144" t="s">
        <v>104</v>
      </c>
      <c r="W253" s="139"/>
      <c r="X253" s="124"/>
      <c r="Y253" s="124"/>
      <c r="Z253" s="124"/>
      <c r="AA253" s="124"/>
      <c r="AB253" s="124"/>
      <c r="AC253" s="124"/>
      <c r="AD253" s="124"/>
      <c r="AE253" s="124"/>
      <c r="AF253" s="124"/>
      <c r="AG253" s="124"/>
      <c r="AH253" s="139"/>
      <c r="AI253" s="139"/>
      <c r="AJ253" s="139"/>
      <c r="AK253" s="139"/>
      <c r="AL253" s="139" t="s">
        <v>104</v>
      </c>
      <c r="AM253" s="139"/>
      <c r="AN253" s="139"/>
      <c r="AO253" s="139"/>
      <c r="AP253" s="139"/>
      <c r="AQ253" s="139"/>
      <c r="AR253" s="139"/>
      <c r="AS253" s="139"/>
      <c r="AT253" s="144">
        <f t="shared" si="20"/>
        <v>1</v>
      </c>
      <c r="AU253" s="145">
        <f t="shared" ref="AU253:BC316" si="26">IF(AH253="X",$O253/$AT253,0)</f>
        <v>0</v>
      </c>
      <c r="AV253" s="145">
        <f t="shared" si="26"/>
        <v>0</v>
      </c>
      <c r="AW253" s="145">
        <f t="shared" si="26"/>
        <v>0</v>
      </c>
      <c r="AX253" s="145">
        <f t="shared" si="25"/>
        <v>0</v>
      </c>
      <c r="AY253" s="145">
        <f t="shared" si="25"/>
        <v>19215.095714285715</v>
      </c>
      <c r="AZ253" s="145">
        <f t="shared" si="25"/>
        <v>0</v>
      </c>
      <c r="BA253" s="145">
        <f t="shared" si="25"/>
        <v>0</v>
      </c>
      <c r="BB253" s="145">
        <f t="shared" si="25"/>
        <v>0</v>
      </c>
      <c r="BC253" s="145">
        <f t="shared" si="25"/>
        <v>0</v>
      </c>
      <c r="BD253" s="145">
        <f t="shared" si="23"/>
        <v>0</v>
      </c>
      <c r="BE253" s="145">
        <f t="shared" si="23"/>
        <v>0</v>
      </c>
      <c r="BF253" s="145">
        <f t="shared" si="23"/>
        <v>0</v>
      </c>
      <c r="BG253" s="146">
        <f t="shared" si="21"/>
        <v>19215.095714285715</v>
      </c>
      <c r="BH253" s="145" t="b">
        <f t="shared" si="22"/>
        <v>1</v>
      </c>
    </row>
    <row r="254" spans="1:60" ht="65" x14ac:dyDescent="0.3">
      <c r="A254" s="138">
        <v>252</v>
      </c>
      <c r="B254" s="139" t="s">
        <v>212</v>
      </c>
      <c r="C254" s="139" t="s">
        <v>213</v>
      </c>
      <c r="D254" s="140" t="s">
        <v>649</v>
      </c>
      <c r="E254" s="140" t="s">
        <v>650</v>
      </c>
      <c r="F254" s="139" t="s">
        <v>93</v>
      </c>
      <c r="G254" s="139" t="s">
        <v>94</v>
      </c>
      <c r="H254" s="139" t="s">
        <v>651</v>
      </c>
      <c r="I254" s="139" t="s">
        <v>652</v>
      </c>
      <c r="J254" s="139" t="s">
        <v>116</v>
      </c>
      <c r="K254" s="139" t="s">
        <v>214</v>
      </c>
      <c r="L254" s="157" t="s">
        <v>274</v>
      </c>
      <c r="M254" s="142" t="s">
        <v>101</v>
      </c>
      <c r="N254" s="142" t="s">
        <v>216</v>
      </c>
      <c r="O254" s="142">
        <v>10000</v>
      </c>
      <c r="P254" s="152" t="s">
        <v>103</v>
      </c>
      <c r="Q254" s="139" t="s">
        <v>97</v>
      </c>
      <c r="R254" s="139">
        <v>492310011</v>
      </c>
      <c r="S254" s="139" t="s">
        <v>98</v>
      </c>
      <c r="T254" s="139" t="s">
        <v>99</v>
      </c>
      <c r="U254" s="139" t="s">
        <v>34</v>
      </c>
      <c r="V254" s="142" t="s">
        <v>104</v>
      </c>
      <c r="W254" s="139"/>
      <c r="X254" s="124"/>
      <c r="Y254" s="124"/>
      <c r="Z254" s="124"/>
      <c r="AA254" s="124"/>
      <c r="AB254" s="124"/>
      <c r="AC254" s="124"/>
      <c r="AD254" s="124"/>
      <c r="AE254" s="124"/>
      <c r="AF254" s="124"/>
      <c r="AG254" s="124"/>
      <c r="AH254" s="139"/>
      <c r="AI254" s="139"/>
      <c r="AJ254" s="139"/>
      <c r="AK254" s="139"/>
      <c r="AL254" s="139" t="s">
        <v>104</v>
      </c>
      <c r="AM254" s="139"/>
      <c r="AN254" s="139"/>
      <c r="AO254" s="139"/>
      <c r="AP254" s="139"/>
      <c r="AQ254" s="139"/>
      <c r="AR254" s="139"/>
      <c r="AS254" s="139"/>
      <c r="AT254" s="144">
        <f t="shared" si="20"/>
        <v>1</v>
      </c>
      <c r="AU254" s="145">
        <f t="shared" si="26"/>
        <v>0</v>
      </c>
      <c r="AV254" s="145">
        <f t="shared" si="26"/>
        <v>0</v>
      </c>
      <c r="AW254" s="145">
        <f t="shared" si="26"/>
        <v>0</v>
      </c>
      <c r="AX254" s="145">
        <f t="shared" si="25"/>
        <v>0</v>
      </c>
      <c r="AY254" s="145">
        <f t="shared" si="25"/>
        <v>10000</v>
      </c>
      <c r="AZ254" s="145">
        <f t="shared" si="25"/>
        <v>0</v>
      </c>
      <c r="BA254" s="145">
        <f t="shared" si="25"/>
        <v>0</v>
      </c>
      <c r="BB254" s="145">
        <f t="shared" si="25"/>
        <v>0</v>
      </c>
      <c r="BC254" s="145">
        <f t="shared" si="25"/>
        <v>0</v>
      </c>
      <c r="BD254" s="145">
        <f t="shared" si="23"/>
        <v>0</v>
      </c>
      <c r="BE254" s="145">
        <f t="shared" si="23"/>
        <v>0</v>
      </c>
      <c r="BF254" s="145">
        <f t="shared" si="23"/>
        <v>0</v>
      </c>
      <c r="BG254" s="146">
        <f t="shared" si="21"/>
        <v>10000</v>
      </c>
      <c r="BH254" s="145" t="b">
        <f t="shared" si="22"/>
        <v>1</v>
      </c>
    </row>
    <row r="255" spans="1:60" ht="65" x14ac:dyDescent="0.3">
      <c r="A255" s="138">
        <v>253</v>
      </c>
      <c r="B255" s="139" t="s">
        <v>212</v>
      </c>
      <c r="C255" s="139" t="s">
        <v>213</v>
      </c>
      <c r="D255" s="140" t="s">
        <v>649</v>
      </c>
      <c r="E255" s="140" t="s">
        <v>650</v>
      </c>
      <c r="F255" s="139" t="s">
        <v>93</v>
      </c>
      <c r="G255" s="139" t="s">
        <v>94</v>
      </c>
      <c r="H255" s="139" t="s">
        <v>651</v>
      </c>
      <c r="I255" s="139" t="s">
        <v>652</v>
      </c>
      <c r="J255" s="139" t="s">
        <v>116</v>
      </c>
      <c r="K255" s="139" t="s">
        <v>214</v>
      </c>
      <c r="L255" s="157" t="s">
        <v>275</v>
      </c>
      <c r="M255" s="142" t="s">
        <v>101</v>
      </c>
      <c r="N255" s="142" t="s">
        <v>178</v>
      </c>
      <c r="O255" s="142">
        <v>10000</v>
      </c>
      <c r="P255" s="152" t="s">
        <v>103</v>
      </c>
      <c r="Q255" s="139" t="s">
        <v>97</v>
      </c>
      <c r="R255" s="139" t="s">
        <v>679</v>
      </c>
      <c r="S255" s="139" t="s">
        <v>98</v>
      </c>
      <c r="T255" s="139" t="s">
        <v>99</v>
      </c>
      <c r="U255" s="139" t="s">
        <v>37</v>
      </c>
      <c r="V255" s="124"/>
      <c r="W255" s="144" t="s">
        <v>104</v>
      </c>
      <c r="X255" s="124"/>
      <c r="Y255" s="124"/>
      <c r="Z255" s="124"/>
      <c r="AA255" s="124"/>
      <c r="AB255" s="124"/>
      <c r="AC255" s="124"/>
      <c r="AD255" s="124"/>
      <c r="AE255" s="124"/>
      <c r="AF255" s="124"/>
      <c r="AG255" s="124"/>
      <c r="AH255" s="139"/>
      <c r="AI255" s="139"/>
      <c r="AJ255" s="139"/>
      <c r="AK255" s="139"/>
      <c r="AL255" s="139"/>
      <c r="AM255" s="139" t="s">
        <v>104</v>
      </c>
      <c r="AN255" s="139"/>
      <c r="AO255" s="139"/>
      <c r="AP255" s="139"/>
      <c r="AQ255" s="139"/>
      <c r="AR255" s="139"/>
      <c r="AS255" s="139"/>
      <c r="AT255" s="144">
        <f t="shared" si="20"/>
        <v>1</v>
      </c>
      <c r="AU255" s="145">
        <f t="shared" si="26"/>
        <v>0</v>
      </c>
      <c r="AV255" s="145">
        <f t="shared" si="26"/>
        <v>0</v>
      </c>
      <c r="AW255" s="145">
        <f t="shared" si="26"/>
        <v>0</v>
      </c>
      <c r="AX255" s="145">
        <f t="shared" si="25"/>
        <v>0</v>
      </c>
      <c r="AY255" s="145">
        <f t="shared" si="25"/>
        <v>0</v>
      </c>
      <c r="AZ255" s="145">
        <f t="shared" si="25"/>
        <v>10000</v>
      </c>
      <c r="BA255" s="145">
        <f t="shared" si="25"/>
        <v>0</v>
      </c>
      <c r="BB255" s="145">
        <f t="shared" si="25"/>
        <v>0</v>
      </c>
      <c r="BC255" s="145">
        <f t="shared" si="25"/>
        <v>0</v>
      </c>
      <c r="BD255" s="145">
        <f t="shared" si="23"/>
        <v>0</v>
      </c>
      <c r="BE255" s="145">
        <f t="shared" si="23"/>
        <v>0</v>
      </c>
      <c r="BF255" s="145">
        <f t="shared" si="23"/>
        <v>0</v>
      </c>
      <c r="BG255" s="146">
        <f t="shared" si="21"/>
        <v>10000</v>
      </c>
      <c r="BH255" s="145" t="b">
        <f t="shared" si="22"/>
        <v>1</v>
      </c>
    </row>
    <row r="256" spans="1:60" ht="65" x14ac:dyDescent="0.3">
      <c r="A256" s="138">
        <v>254</v>
      </c>
      <c r="B256" s="139" t="s">
        <v>212</v>
      </c>
      <c r="C256" s="139" t="s">
        <v>223</v>
      </c>
      <c r="D256" s="140" t="s">
        <v>649</v>
      </c>
      <c r="E256" s="140" t="s">
        <v>650</v>
      </c>
      <c r="F256" s="139" t="s">
        <v>93</v>
      </c>
      <c r="G256" s="139" t="s">
        <v>94</v>
      </c>
      <c r="H256" s="139" t="s">
        <v>651</v>
      </c>
      <c r="I256" s="139" t="s">
        <v>652</v>
      </c>
      <c r="J256" s="139" t="s">
        <v>116</v>
      </c>
      <c r="K256" s="139" t="s">
        <v>214</v>
      </c>
      <c r="L256" s="157" t="s">
        <v>276</v>
      </c>
      <c r="M256" s="142" t="s">
        <v>101</v>
      </c>
      <c r="N256" s="142" t="s">
        <v>216</v>
      </c>
      <c r="O256" s="142">
        <v>16192.465982142856</v>
      </c>
      <c r="P256" s="152" t="s">
        <v>103</v>
      </c>
      <c r="Q256" s="139" t="s">
        <v>97</v>
      </c>
      <c r="R256" s="139">
        <v>371290111</v>
      </c>
      <c r="S256" s="139" t="s">
        <v>98</v>
      </c>
      <c r="T256" s="139" t="s">
        <v>99</v>
      </c>
      <c r="U256" s="139" t="s">
        <v>37</v>
      </c>
      <c r="V256" s="124"/>
      <c r="W256" s="144" t="s">
        <v>104</v>
      </c>
      <c r="X256" s="124"/>
      <c r="Y256" s="124"/>
      <c r="Z256" s="124"/>
      <c r="AA256" s="124"/>
      <c r="AB256" s="124"/>
      <c r="AC256" s="124"/>
      <c r="AD256" s="124"/>
      <c r="AE256" s="124"/>
      <c r="AF256" s="124"/>
      <c r="AG256" s="124"/>
      <c r="AH256" s="139"/>
      <c r="AI256" s="139"/>
      <c r="AJ256" s="139"/>
      <c r="AK256" s="139"/>
      <c r="AL256" s="139"/>
      <c r="AM256" s="139" t="s">
        <v>104</v>
      </c>
      <c r="AN256" s="139"/>
      <c r="AO256" s="139"/>
      <c r="AP256" s="139"/>
      <c r="AQ256" s="139"/>
      <c r="AR256" s="139"/>
      <c r="AS256" s="139"/>
      <c r="AT256" s="144">
        <f t="shared" si="20"/>
        <v>1</v>
      </c>
      <c r="AU256" s="145">
        <f t="shared" si="26"/>
        <v>0</v>
      </c>
      <c r="AV256" s="145">
        <f t="shared" si="26"/>
        <v>0</v>
      </c>
      <c r="AW256" s="145">
        <f t="shared" si="26"/>
        <v>0</v>
      </c>
      <c r="AX256" s="145">
        <f t="shared" si="25"/>
        <v>0</v>
      </c>
      <c r="AY256" s="145">
        <f t="shared" si="25"/>
        <v>0</v>
      </c>
      <c r="AZ256" s="145">
        <f t="shared" si="25"/>
        <v>16192.465982142856</v>
      </c>
      <c r="BA256" s="145">
        <f t="shared" si="25"/>
        <v>0</v>
      </c>
      <c r="BB256" s="145">
        <f t="shared" si="25"/>
        <v>0</v>
      </c>
      <c r="BC256" s="145">
        <f t="shared" si="25"/>
        <v>0</v>
      </c>
      <c r="BD256" s="145">
        <f t="shared" si="23"/>
        <v>0</v>
      </c>
      <c r="BE256" s="145">
        <f t="shared" si="23"/>
        <v>0</v>
      </c>
      <c r="BF256" s="145">
        <f t="shared" si="23"/>
        <v>0</v>
      </c>
      <c r="BG256" s="146">
        <f t="shared" si="21"/>
        <v>16192.465982142856</v>
      </c>
      <c r="BH256" s="145" t="b">
        <f t="shared" si="22"/>
        <v>1</v>
      </c>
    </row>
    <row r="257" spans="1:60" ht="65" x14ac:dyDescent="0.3">
      <c r="A257" s="138">
        <v>255</v>
      </c>
      <c r="B257" s="139" t="s">
        <v>212</v>
      </c>
      <c r="C257" s="139" t="s">
        <v>223</v>
      </c>
      <c r="D257" s="140" t="s">
        <v>649</v>
      </c>
      <c r="E257" s="140" t="s">
        <v>650</v>
      </c>
      <c r="F257" s="139" t="s">
        <v>93</v>
      </c>
      <c r="G257" s="139" t="s">
        <v>94</v>
      </c>
      <c r="H257" s="139" t="s">
        <v>651</v>
      </c>
      <c r="I257" s="139" t="s">
        <v>652</v>
      </c>
      <c r="J257" s="139" t="s">
        <v>116</v>
      </c>
      <c r="K257" s="139" t="s">
        <v>214</v>
      </c>
      <c r="L257" s="157" t="s">
        <v>277</v>
      </c>
      <c r="M257" s="142" t="s">
        <v>101</v>
      </c>
      <c r="N257" s="142" t="s">
        <v>278</v>
      </c>
      <c r="O257" s="142">
        <v>10000</v>
      </c>
      <c r="P257" s="152" t="s">
        <v>103</v>
      </c>
      <c r="Q257" s="139" t="s">
        <v>97</v>
      </c>
      <c r="R257" s="139" t="s">
        <v>680</v>
      </c>
      <c r="S257" s="139" t="s">
        <v>98</v>
      </c>
      <c r="T257" s="139" t="s">
        <v>105</v>
      </c>
      <c r="U257" s="139" t="s">
        <v>36</v>
      </c>
      <c r="V257" s="144" t="s">
        <v>104</v>
      </c>
      <c r="W257" s="139"/>
      <c r="X257" s="124"/>
      <c r="Y257" s="124"/>
      <c r="Z257" s="124"/>
      <c r="AA257" s="124"/>
      <c r="AB257" s="124"/>
      <c r="AC257" s="124"/>
      <c r="AD257" s="124"/>
      <c r="AE257" s="124"/>
      <c r="AF257" s="124"/>
      <c r="AG257" s="124"/>
      <c r="AH257" s="139"/>
      <c r="AI257" s="139"/>
      <c r="AJ257" s="139"/>
      <c r="AK257" s="139"/>
      <c r="AL257" s="139"/>
      <c r="AM257" s="139" t="s">
        <v>104</v>
      </c>
      <c r="AN257" s="139"/>
      <c r="AO257" s="139"/>
      <c r="AP257" s="139"/>
      <c r="AQ257" s="139"/>
      <c r="AR257" s="139"/>
      <c r="AS257" s="139"/>
      <c r="AT257" s="144">
        <f t="shared" si="20"/>
        <v>1</v>
      </c>
      <c r="AU257" s="145">
        <f t="shared" si="26"/>
        <v>0</v>
      </c>
      <c r="AV257" s="145">
        <f t="shared" si="26"/>
        <v>0</v>
      </c>
      <c r="AW257" s="145">
        <f t="shared" si="26"/>
        <v>0</v>
      </c>
      <c r="AX257" s="145">
        <f t="shared" si="25"/>
        <v>0</v>
      </c>
      <c r="AY257" s="145">
        <f t="shared" si="25"/>
        <v>0</v>
      </c>
      <c r="AZ257" s="145">
        <f t="shared" si="25"/>
        <v>10000</v>
      </c>
      <c r="BA257" s="145">
        <f t="shared" si="25"/>
        <v>0</v>
      </c>
      <c r="BB257" s="145">
        <f t="shared" si="25"/>
        <v>0</v>
      </c>
      <c r="BC257" s="145">
        <f t="shared" si="25"/>
        <v>0</v>
      </c>
      <c r="BD257" s="145">
        <f t="shared" si="23"/>
        <v>0</v>
      </c>
      <c r="BE257" s="145">
        <f t="shared" si="23"/>
        <v>0</v>
      </c>
      <c r="BF257" s="145">
        <f t="shared" si="23"/>
        <v>0</v>
      </c>
      <c r="BG257" s="146">
        <f t="shared" si="21"/>
        <v>10000</v>
      </c>
      <c r="BH257" s="145" t="b">
        <f t="shared" si="22"/>
        <v>1</v>
      </c>
    </row>
    <row r="258" spans="1:60" ht="65" x14ac:dyDescent="0.3">
      <c r="A258" s="138">
        <v>256</v>
      </c>
      <c r="B258" s="139" t="s">
        <v>212</v>
      </c>
      <c r="C258" s="139" t="s">
        <v>213</v>
      </c>
      <c r="D258" s="140" t="s">
        <v>649</v>
      </c>
      <c r="E258" s="140" t="s">
        <v>650</v>
      </c>
      <c r="F258" s="139" t="s">
        <v>93</v>
      </c>
      <c r="G258" s="139" t="s">
        <v>94</v>
      </c>
      <c r="H258" s="139" t="s">
        <v>651</v>
      </c>
      <c r="I258" s="139" t="s">
        <v>652</v>
      </c>
      <c r="J258" s="139" t="s">
        <v>116</v>
      </c>
      <c r="K258" s="139" t="s">
        <v>214</v>
      </c>
      <c r="L258" s="157" t="s">
        <v>279</v>
      </c>
      <c r="M258" s="142" t="s">
        <v>101</v>
      </c>
      <c r="N258" s="142" t="s">
        <v>178</v>
      </c>
      <c r="O258" s="142">
        <v>14229.285714285712</v>
      </c>
      <c r="P258" s="152" t="s">
        <v>103</v>
      </c>
      <c r="Q258" s="139" t="s">
        <v>97</v>
      </c>
      <c r="R258" s="139">
        <v>333300111</v>
      </c>
      <c r="S258" s="139" t="s">
        <v>98</v>
      </c>
      <c r="T258" s="139" t="s">
        <v>99</v>
      </c>
      <c r="U258" s="139" t="s">
        <v>37</v>
      </c>
      <c r="V258" s="124"/>
      <c r="W258" s="144" t="s">
        <v>104</v>
      </c>
      <c r="X258" s="124"/>
      <c r="Y258" s="124"/>
      <c r="Z258" s="124"/>
      <c r="AA258" s="124"/>
      <c r="AB258" s="124"/>
      <c r="AC258" s="124"/>
      <c r="AD258" s="124"/>
      <c r="AE258" s="124"/>
      <c r="AF258" s="124"/>
      <c r="AG258" s="124"/>
      <c r="AH258" s="139"/>
      <c r="AI258" s="139"/>
      <c r="AJ258" s="139"/>
      <c r="AK258" s="139"/>
      <c r="AL258" s="139"/>
      <c r="AM258" s="139"/>
      <c r="AN258" s="139" t="s">
        <v>104</v>
      </c>
      <c r="AO258" s="139"/>
      <c r="AP258" s="139"/>
      <c r="AQ258" s="139"/>
      <c r="AR258" s="139"/>
      <c r="AS258" s="139"/>
      <c r="AT258" s="144">
        <f t="shared" si="20"/>
        <v>1</v>
      </c>
      <c r="AU258" s="145">
        <f t="shared" si="26"/>
        <v>0</v>
      </c>
      <c r="AV258" s="145">
        <f t="shared" si="26"/>
        <v>0</v>
      </c>
      <c r="AW258" s="145">
        <f t="shared" si="26"/>
        <v>0</v>
      </c>
      <c r="AX258" s="145">
        <f t="shared" si="25"/>
        <v>0</v>
      </c>
      <c r="AY258" s="145">
        <f t="shared" si="25"/>
        <v>0</v>
      </c>
      <c r="AZ258" s="145">
        <f t="shared" si="25"/>
        <v>0</v>
      </c>
      <c r="BA258" s="145">
        <f t="shared" si="25"/>
        <v>14229.285714285712</v>
      </c>
      <c r="BB258" s="145">
        <f t="shared" si="25"/>
        <v>0</v>
      </c>
      <c r="BC258" s="145">
        <f t="shared" si="25"/>
        <v>0</v>
      </c>
      <c r="BD258" s="145">
        <f t="shared" si="23"/>
        <v>0</v>
      </c>
      <c r="BE258" s="145">
        <f t="shared" si="23"/>
        <v>0</v>
      </c>
      <c r="BF258" s="145">
        <f t="shared" si="23"/>
        <v>0</v>
      </c>
      <c r="BG258" s="146">
        <f t="shared" si="21"/>
        <v>14229.285714285712</v>
      </c>
      <c r="BH258" s="145" t="b">
        <f t="shared" si="22"/>
        <v>1</v>
      </c>
    </row>
    <row r="259" spans="1:60" ht="65" x14ac:dyDescent="0.3">
      <c r="A259" s="138">
        <v>257</v>
      </c>
      <c r="B259" s="139" t="s">
        <v>212</v>
      </c>
      <c r="C259" s="139" t="s">
        <v>223</v>
      </c>
      <c r="D259" s="140" t="s">
        <v>649</v>
      </c>
      <c r="E259" s="140" t="s">
        <v>650</v>
      </c>
      <c r="F259" s="139" t="s">
        <v>93</v>
      </c>
      <c r="G259" s="139" t="s">
        <v>94</v>
      </c>
      <c r="H259" s="139" t="s">
        <v>651</v>
      </c>
      <c r="I259" s="139" t="s">
        <v>652</v>
      </c>
      <c r="J259" s="139" t="s">
        <v>116</v>
      </c>
      <c r="K259" s="139" t="s">
        <v>214</v>
      </c>
      <c r="L259" s="157" t="s">
        <v>281</v>
      </c>
      <c r="M259" s="142" t="s">
        <v>101</v>
      </c>
      <c r="N259" s="142" t="s">
        <v>240</v>
      </c>
      <c r="O259" s="142">
        <v>13301.822589285714</v>
      </c>
      <c r="P259" s="152" t="s">
        <v>103</v>
      </c>
      <c r="Q259" s="139" t="s">
        <v>97</v>
      </c>
      <c r="R259" s="139" t="s">
        <v>681</v>
      </c>
      <c r="S259" s="139" t="s">
        <v>98</v>
      </c>
      <c r="T259" s="139" t="s">
        <v>99</v>
      </c>
      <c r="U259" s="139" t="s">
        <v>38</v>
      </c>
      <c r="V259" s="124"/>
      <c r="W259" s="139"/>
      <c r="X259" s="142" t="s">
        <v>104</v>
      </c>
      <c r="Y259" s="124"/>
      <c r="Z259" s="124"/>
      <c r="AA259" s="124"/>
      <c r="AB259" s="124"/>
      <c r="AC259" s="124"/>
      <c r="AD259" s="124"/>
      <c r="AE259" s="124"/>
      <c r="AF259" s="124"/>
      <c r="AG259" s="124"/>
      <c r="AH259" s="139"/>
      <c r="AI259" s="139"/>
      <c r="AJ259" s="139"/>
      <c r="AK259" s="139"/>
      <c r="AL259" s="139"/>
      <c r="AM259" s="139"/>
      <c r="AN259" s="139" t="s">
        <v>104</v>
      </c>
      <c r="AO259" s="139"/>
      <c r="AP259" s="139"/>
      <c r="AQ259" s="139"/>
      <c r="AR259" s="139"/>
      <c r="AS259" s="139"/>
      <c r="AT259" s="144">
        <f t="shared" si="20"/>
        <v>1</v>
      </c>
      <c r="AU259" s="145">
        <f t="shared" si="26"/>
        <v>0</v>
      </c>
      <c r="AV259" s="145">
        <f t="shared" si="26"/>
        <v>0</v>
      </c>
      <c r="AW259" s="145">
        <f t="shared" si="26"/>
        <v>0</v>
      </c>
      <c r="AX259" s="145">
        <f t="shared" si="25"/>
        <v>0</v>
      </c>
      <c r="AY259" s="145">
        <f t="shared" si="25"/>
        <v>0</v>
      </c>
      <c r="AZ259" s="145">
        <f t="shared" si="25"/>
        <v>0</v>
      </c>
      <c r="BA259" s="145">
        <f t="shared" si="25"/>
        <v>13301.822589285714</v>
      </c>
      <c r="BB259" s="145">
        <f t="shared" si="25"/>
        <v>0</v>
      </c>
      <c r="BC259" s="145">
        <f t="shared" si="25"/>
        <v>0</v>
      </c>
      <c r="BD259" s="145">
        <f t="shared" si="23"/>
        <v>0</v>
      </c>
      <c r="BE259" s="145">
        <f t="shared" si="23"/>
        <v>0</v>
      </c>
      <c r="BF259" s="145">
        <f t="shared" si="23"/>
        <v>0</v>
      </c>
      <c r="BG259" s="146">
        <f t="shared" si="21"/>
        <v>13301.822589285714</v>
      </c>
      <c r="BH259" s="145" t="b">
        <f t="shared" si="22"/>
        <v>1</v>
      </c>
    </row>
    <row r="260" spans="1:60" ht="65" x14ac:dyDescent="0.3">
      <c r="A260" s="138">
        <v>258</v>
      </c>
      <c r="B260" s="139" t="s">
        <v>212</v>
      </c>
      <c r="C260" s="139" t="s">
        <v>223</v>
      </c>
      <c r="D260" s="140" t="s">
        <v>649</v>
      </c>
      <c r="E260" s="140" t="s">
        <v>650</v>
      </c>
      <c r="F260" s="139" t="s">
        <v>93</v>
      </c>
      <c r="G260" s="139" t="s">
        <v>94</v>
      </c>
      <c r="H260" s="139" t="s">
        <v>651</v>
      </c>
      <c r="I260" s="139" t="s">
        <v>652</v>
      </c>
      <c r="J260" s="139" t="s">
        <v>116</v>
      </c>
      <c r="K260" s="139" t="s">
        <v>214</v>
      </c>
      <c r="L260" s="157" t="s">
        <v>282</v>
      </c>
      <c r="M260" s="142" t="s">
        <v>101</v>
      </c>
      <c r="N260" s="142" t="s">
        <v>232</v>
      </c>
      <c r="O260" s="142">
        <v>13214.285714285714</v>
      </c>
      <c r="P260" s="152" t="s">
        <v>103</v>
      </c>
      <c r="Q260" s="139" t="s">
        <v>97</v>
      </c>
      <c r="R260" s="139" t="s">
        <v>682</v>
      </c>
      <c r="S260" s="139" t="s">
        <v>98</v>
      </c>
      <c r="T260" s="139" t="s">
        <v>105</v>
      </c>
      <c r="U260" s="139" t="s">
        <v>35</v>
      </c>
      <c r="V260" s="144" t="s">
        <v>104</v>
      </c>
      <c r="W260" s="139"/>
      <c r="X260" s="124"/>
      <c r="Y260" s="124"/>
      <c r="Z260" s="124"/>
      <c r="AA260" s="124"/>
      <c r="AB260" s="124"/>
      <c r="AC260" s="124"/>
      <c r="AD260" s="124"/>
      <c r="AE260" s="124"/>
      <c r="AF260" s="124"/>
      <c r="AG260" s="124"/>
      <c r="AH260" s="139"/>
      <c r="AI260" s="139"/>
      <c r="AJ260" s="139"/>
      <c r="AK260" s="139"/>
      <c r="AL260" s="139" t="s">
        <v>104</v>
      </c>
      <c r="AM260" s="139" t="s">
        <v>104</v>
      </c>
      <c r="AN260" s="139" t="s">
        <v>104</v>
      </c>
      <c r="AO260" s="139" t="s">
        <v>104</v>
      </c>
      <c r="AP260" s="139" t="s">
        <v>104</v>
      </c>
      <c r="AQ260" s="139" t="s">
        <v>104</v>
      </c>
      <c r="AR260" s="139"/>
      <c r="AS260" s="139"/>
      <c r="AT260" s="144">
        <f t="shared" si="20"/>
        <v>6</v>
      </c>
      <c r="AU260" s="145">
        <f t="shared" si="26"/>
        <v>0</v>
      </c>
      <c r="AV260" s="145">
        <f t="shared" si="26"/>
        <v>0</v>
      </c>
      <c r="AW260" s="145">
        <f t="shared" si="26"/>
        <v>0</v>
      </c>
      <c r="AX260" s="145">
        <f t="shared" si="25"/>
        <v>0</v>
      </c>
      <c r="AY260" s="145">
        <f t="shared" si="25"/>
        <v>2202.3809523809523</v>
      </c>
      <c r="AZ260" s="145">
        <f t="shared" si="25"/>
        <v>2202.3809523809523</v>
      </c>
      <c r="BA260" s="145">
        <f t="shared" si="25"/>
        <v>2202.3809523809523</v>
      </c>
      <c r="BB260" s="145">
        <f t="shared" si="25"/>
        <v>2202.3809523809523</v>
      </c>
      <c r="BC260" s="145">
        <f t="shared" si="25"/>
        <v>2202.3809523809523</v>
      </c>
      <c r="BD260" s="145">
        <f t="shared" si="23"/>
        <v>2202.3809523809523</v>
      </c>
      <c r="BE260" s="145">
        <f t="shared" si="23"/>
        <v>0</v>
      </c>
      <c r="BF260" s="145">
        <f t="shared" si="23"/>
        <v>0</v>
      </c>
      <c r="BG260" s="146">
        <f t="shared" si="21"/>
        <v>13214.285714285714</v>
      </c>
      <c r="BH260" s="145" t="b">
        <f t="shared" si="22"/>
        <v>1</v>
      </c>
    </row>
    <row r="261" spans="1:60" ht="65" x14ac:dyDescent="0.3">
      <c r="A261" s="138">
        <v>259</v>
      </c>
      <c r="B261" s="139" t="s">
        <v>212</v>
      </c>
      <c r="C261" s="139" t="s">
        <v>213</v>
      </c>
      <c r="D261" s="140" t="s">
        <v>649</v>
      </c>
      <c r="E261" s="140" t="s">
        <v>650</v>
      </c>
      <c r="F261" s="139" t="s">
        <v>93</v>
      </c>
      <c r="G261" s="139" t="s">
        <v>94</v>
      </c>
      <c r="H261" s="139" t="s">
        <v>651</v>
      </c>
      <c r="I261" s="139" t="s">
        <v>652</v>
      </c>
      <c r="J261" s="139" t="s">
        <v>116</v>
      </c>
      <c r="K261" s="139" t="s">
        <v>214</v>
      </c>
      <c r="L261" s="157" t="s">
        <v>283</v>
      </c>
      <c r="M261" s="142" t="s">
        <v>101</v>
      </c>
      <c r="N261" s="142" t="s">
        <v>216</v>
      </c>
      <c r="O261" s="142">
        <v>13047.5</v>
      </c>
      <c r="P261" s="152" t="s">
        <v>103</v>
      </c>
      <c r="Q261" s="139" t="s">
        <v>97</v>
      </c>
      <c r="R261" s="139">
        <v>471500011</v>
      </c>
      <c r="S261" s="139" t="s">
        <v>98</v>
      </c>
      <c r="T261" s="139" t="s">
        <v>99</v>
      </c>
      <c r="U261" s="139" t="s">
        <v>37</v>
      </c>
      <c r="V261" s="124"/>
      <c r="W261" s="144" t="s">
        <v>104</v>
      </c>
      <c r="X261" s="124"/>
      <c r="Y261" s="124"/>
      <c r="Z261" s="124"/>
      <c r="AA261" s="124"/>
      <c r="AB261" s="124"/>
      <c r="AC261" s="124"/>
      <c r="AD261" s="124"/>
      <c r="AE261" s="124"/>
      <c r="AF261" s="124"/>
      <c r="AG261" s="124"/>
      <c r="AH261" s="139"/>
      <c r="AI261" s="139"/>
      <c r="AJ261" s="139"/>
      <c r="AK261" s="139"/>
      <c r="AL261" s="139"/>
      <c r="AM261" s="139"/>
      <c r="AN261" s="139" t="s">
        <v>104</v>
      </c>
      <c r="AO261" s="139"/>
      <c r="AP261" s="139"/>
      <c r="AQ261" s="139"/>
      <c r="AR261" s="139"/>
      <c r="AS261" s="139"/>
      <c r="AT261" s="144">
        <f t="shared" ref="AT261:AT324" si="27">COUNTIF(AH261:AS261,"X")</f>
        <v>1</v>
      </c>
      <c r="AU261" s="145">
        <f t="shared" si="26"/>
        <v>0</v>
      </c>
      <c r="AV261" s="145">
        <f t="shared" si="26"/>
        <v>0</v>
      </c>
      <c r="AW261" s="145">
        <f t="shared" si="26"/>
        <v>0</v>
      </c>
      <c r="AX261" s="145">
        <f t="shared" si="25"/>
        <v>0</v>
      </c>
      <c r="AY261" s="145">
        <f t="shared" si="25"/>
        <v>0</v>
      </c>
      <c r="AZ261" s="145">
        <f t="shared" si="25"/>
        <v>0</v>
      </c>
      <c r="BA261" s="145">
        <f t="shared" si="25"/>
        <v>13047.5</v>
      </c>
      <c r="BB261" s="145">
        <f t="shared" si="25"/>
        <v>0</v>
      </c>
      <c r="BC261" s="145">
        <f t="shared" si="25"/>
        <v>0</v>
      </c>
      <c r="BD261" s="145">
        <f t="shared" si="23"/>
        <v>0</v>
      </c>
      <c r="BE261" s="145">
        <f t="shared" si="23"/>
        <v>0</v>
      </c>
      <c r="BF261" s="145">
        <f t="shared" si="23"/>
        <v>0</v>
      </c>
      <c r="BG261" s="146">
        <f t="shared" ref="BG261:BG324" si="28">SUM(AU261:BF261)</f>
        <v>13047.5</v>
      </c>
      <c r="BH261" s="145" t="b">
        <f t="shared" ref="BH261:BH324" si="29">BG261=O261</f>
        <v>1</v>
      </c>
    </row>
    <row r="262" spans="1:60" ht="65" x14ac:dyDescent="0.3">
      <c r="A262" s="138">
        <v>260</v>
      </c>
      <c r="B262" s="139" t="s">
        <v>212</v>
      </c>
      <c r="C262" s="139" t="s">
        <v>213</v>
      </c>
      <c r="D262" s="140" t="s">
        <v>649</v>
      </c>
      <c r="E262" s="140" t="s">
        <v>650</v>
      </c>
      <c r="F262" s="139" t="s">
        <v>93</v>
      </c>
      <c r="G262" s="139" t="s">
        <v>94</v>
      </c>
      <c r="H262" s="139" t="s">
        <v>651</v>
      </c>
      <c r="I262" s="139" t="s">
        <v>652</v>
      </c>
      <c r="J262" s="139" t="s">
        <v>116</v>
      </c>
      <c r="K262" s="139" t="s">
        <v>214</v>
      </c>
      <c r="L262" s="157" t="s">
        <v>284</v>
      </c>
      <c r="M262" s="142" t="s">
        <v>101</v>
      </c>
      <c r="N262" s="142" t="s">
        <v>232</v>
      </c>
      <c r="O262" s="142">
        <v>12966.73276785714</v>
      </c>
      <c r="P262" s="152" t="s">
        <v>103</v>
      </c>
      <c r="Q262" s="139" t="s">
        <v>97</v>
      </c>
      <c r="R262" s="139" t="s">
        <v>683</v>
      </c>
      <c r="S262" s="139" t="s">
        <v>98</v>
      </c>
      <c r="T262" s="139" t="s">
        <v>105</v>
      </c>
      <c r="U262" s="139" t="s">
        <v>35</v>
      </c>
      <c r="V262" s="144" t="s">
        <v>104</v>
      </c>
      <c r="W262" s="139"/>
      <c r="X262" s="124"/>
      <c r="Y262" s="124"/>
      <c r="Z262" s="124"/>
      <c r="AA262" s="124"/>
      <c r="AB262" s="124"/>
      <c r="AC262" s="124"/>
      <c r="AD262" s="124"/>
      <c r="AE262" s="124"/>
      <c r="AF262" s="124"/>
      <c r="AG262" s="124"/>
      <c r="AH262" s="139"/>
      <c r="AI262" s="139"/>
      <c r="AJ262" s="139"/>
      <c r="AK262" s="139" t="s">
        <v>104</v>
      </c>
      <c r="AL262" s="139"/>
      <c r="AM262" s="139"/>
      <c r="AN262" s="139"/>
      <c r="AO262" s="139"/>
      <c r="AP262" s="139"/>
      <c r="AQ262" s="139"/>
      <c r="AR262" s="139"/>
      <c r="AS262" s="139"/>
      <c r="AT262" s="144">
        <f t="shared" si="27"/>
        <v>1</v>
      </c>
      <c r="AU262" s="145">
        <f t="shared" si="26"/>
        <v>0</v>
      </c>
      <c r="AV262" s="145">
        <f t="shared" si="26"/>
        <v>0</v>
      </c>
      <c r="AW262" s="145">
        <f t="shared" si="26"/>
        <v>0</v>
      </c>
      <c r="AX262" s="145">
        <f t="shared" si="25"/>
        <v>12966.73276785714</v>
      </c>
      <c r="AY262" s="145">
        <f t="shared" si="25"/>
        <v>0</v>
      </c>
      <c r="AZ262" s="145">
        <f t="shared" si="25"/>
        <v>0</v>
      </c>
      <c r="BA262" s="145">
        <f t="shared" si="25"/>
        <v>0</v>
      </c>
      <c r="BB262" s="145">
        <f t="shared" si="25"/>
        <v>0</v>
      </c>
      <c r="BC262" s="145">
        <f t="shared" si="25"/>
        <v>0</v>
      </c>
      <c r="BD262" s="145">
        <f t="shared" si="23"/>
        <v>0</v>
      </c>
      <c r="BE262" s="145">
        <f t="shared" si="23"/>
        <v>0</v>
      </c>
      <c r="BF262" s="145">
        <f t="shared" si="23"/>
        <v>0</v>
      </c>
      <c r="BG262" s="146">
        <f t="shared" si="28"/>
        <v>12966.73276785714</v>
      </c>
      <c r="BH262" s="145" t="b">
        <f t="shared" si="29"/>
        <v>1</v>
      </c>
    </row>
    <row r="263" spans="1:60" ht="65" x14ac:dyDescent="0.3">
      <c r="A263" s="138">
        <v>261</v>
      </c>
      <c r="B263" s="139" t="s">
        <v>212</v>
      </c>
      <c r="C263" s="139" t="s">
        <v>213</v>
      </c>
      <c r="D263" s="140" t="s">
        <v>649</v>
      </c>
      <c r="E263" s="140" t="s">
        <v>650</v>
      </c>
      <c r="F263" s="139" t="s">
        <v>93</v>
      </c>
      <c r="G263" s="139" t="s">
        <v>94</v>
      </c>
      <c r="H263" s="139" t="s">
        <v>651</v>
      </c>
      <c r="I263" s="139" t="s">
        <v>652</v>
      </c>
      <c r="J263" s="139" t="s">
        <v>116</v>
      </c>
      <c r="K263" s="139" t="s">
        <v>214</v>
      </c>
      <c r="L263" s="157" t="s">
        <v>285</v>
      </c>
      <c r="M263" s="142" t="s">
        <v>101</v>
      </c>
      <c r="N263" s="142" t="s">
        <v>240</v>
      </c>
      <c r="O263" s="142">
        <v>12236.560446428568</v>
      </c>
      <c r="P263" s="152" t="s">
        <v>103</v>
      </c>
      <c r="Q263" s="139" t="s">
        <v>97</v>
      </c>
      <c r="R263" s="139">
        <v>42950001</v>
      </c>
      <c r="S263" s="139" t="s">
        <v>98</v>
      </c>
      <c r="T263" s="139" t="s">
        <v>99</v>
      </c>
      <c r="U263" s="139" t="s">
        <v>36</v>
      </c>
      <c r="V263" s="144" t="s">
        <v>104</v>
      </c>
      <c r="W263" s="139"/>
      <c r="X263" s="124"/>
      <c r="Y263" s="124"/>
      <c r="Z263" s="124"/>
      <c r="AA263" s="124"/>
      <c r="AB263" s="124"/>
      <c r="AC263" s="124"/>
      <c r="AD263" s="124"/>
      <c r="AE263" s="124"/>
      <c r="AF263" s="124"/>
      <c r="AG263" s="124"/>
      <c r="AH263" s="139"/>
      <c r="AI263" s="139"/>
      <c r="AJ263" s="139"/>
      <c r="AK263" s="139"/>
      <c r="AL263" s="139" t="s">
        <v>104</v>
      </c>
      <c r="AM263" s="139"/>
      <c r="AN263" s="139"/>
      <c r="AO263" s="139"/>
      <c r="AP263" s="139"/>
      <c r="AQ263" s="139"/>
      <c r="AR263" s="139"/>
      <c r="AS263" s="139"/>
      <c r="AT263" s="144">
        <f t="shared" si="27"/>
        <v>1</v>
      </c>
      <c r="AU263" s="145">
        <f t="shared" si="26"/>
        <v>0</v>
      </c>
      <c r="AV263" s="145">
        <f t="shared" si="26"/>
        <v>0</v>
      </c>
      <c r="AW263" s="145">
        <f t="shared" si="26"/>
        <v>0</v>
      </c>
      <c r="AX263" s="145">
        <f t="shared" si="25"/>
        <v>0</v>
      </c>
      <c r="AY263" s="145">
        <f t="shared" si="25"/>
        <v>12236.560446428568</v>
      </c>
      <c r="AZ263" s="145">
        <f t="shared" si="25"/>
        <v>0</v>
      </c>
      <c r="BA263" s="145">
        <f t="shared" si="25"/>
        <v>0</v>
      </c>
      <c r="BB263" s="145">
        <f t="shared" si="25"/>
        <v>0</v>
      </c>
      <c r="BC263" s="145">
        <f t="shared" si="25"/>
        <v>0</v>
      </c>
      <c r="BD263" s="145">
        <f t="shared" si="23"/>
        <v>0</v>
      </c>
      <c r="BE263" s="145">
        <f t="shared" si="23"/>
        <v>0</v>
      </c>
      <c r="BF263" s="145">
        <f t="shared" si="23"/>
        <v>0</v>
      </c>
      <c r="BG263" s="146">
        <f t="shared" si="28"/>
        <v>12236.560446428568</v>
      </c>
      <c r="BH263" s="145" t="b">
        <f t="shared" si="29"/>
        <v>1</v>
      </c>
    </row>
    <row r="264" spans="1:60" ht="65" x14ac:dyDescent="0.3">
      <c r="A264" s="138">
        <v>262</v>
      </c>
      <c r="B264" s="139" t="s">
        <v>212</v>
      </c>
      <c r="C264" s="139" t="s">
        <v>223</v>
      </c>
      <c r="D264" s="140" t="s">
        <v>649</v>
      </c>
      <c r="E264" s="140" t="s">
        <v>650</v>
      </c>
      <c r="F264" s="139" t="s">
        <v>93</v>
      </c>
      <c r="G264" s="139" t="s">
        <v>94</v>
      </c>
      <c r="H264" s="139" t="s">
        <v>651</v>
      </c>
      <c r="I264" s="139" t="s">
        <v>652</v>
      </c>
      <c r="J264" s="139" t="s">
        <v>116</v>
      </c>
      <c r="K264" s="139" t="s">
        <v>214</v>
      </c>
      <c r="L264" s="157" t="s">
        <v>286</v>
      </c>
      <c r="M264" s="142" t="s">
        <v>101</v>
      </c>
      <c r="N264" s="142" t="s">
        <v>216</v>
      </c>
      <c r="O264" s="142">
        <v>7000</v>
      </c>
      <c r="P264" s="152" t="s">
        <v>103</v>
      </c>
      <c r="Q264" s="139" t="s">
        <v>97</v>
      </c>
      <c r="R264" s="139" t="s">
        <v>674</v>
      </c>
      <c r="S264" s="139" t="s">
        <v>98</v>
      </c>
      <c r="T264" s="139" t="s">
        <v>99</v>
      </c>
      <c r="U264" s="139" t="s">
        <v>36</v>
      </c>
      <c r="V264" s="144" t="s">
        <v>104</v>
      </c>
      <c r="W264" s="139"/>
      <c r="X264" s="124"/>
      <c r="Y264" s="124"/>
      <c r="Z264" s="124"/>
      <c r="AA264" s="124"/>
      <c r="AB264" s="124"/>
      <c r="AC264" s="124"/>
      <c r="AD264" s="124"/>
      <c r="AE264" s="124"/>
      <c r="AF264" s="124"/>
      <c r="AG264" s="124"/>
      <c r="AH264" s="139"/>
      <c r="AI264" s="139"/>
      <c r="AJ264" s="139"/>
      <c r="AK264" s="139"/>
      <c r="AL264" s="139"/>
      <c r="AM264" s="139" t="s">
        <v>104</v>
      </c>
      <c r="AN264" s="139"/>
      <c r="AO264" s="139"/>
      <c r="AP264" s="139"/>
      <c r="AQ264" s="139"/>
      <c r="AR264" s="139"/>
      <c r="AS264" s="139"/>
      <c r="AT264" s="144">
        <f t="shared" si="27"/>
        <v>1</v>
      </c>
      <c r="AU264" s="145">
        <f t="shared" si="26"/>
        <v>0</v>
      </c>
      <c r="AV264" s="145">
        <f t="shared" si="26"/>
        <v>0</v>
      </c>
      <c r="AW264" s="145">
        <f t="shared" si="26"/>
        <v>0</v>
      </c>
      <c r="AX264" s="145">
        <f t="shared" si="25"/>
        <v>0</v>
      </c>
      <c r="AY264" s="145">
        <f t="shared" si="25"/>
        <v>0</v>
      </c>
      <c r="AZ264" s="145">
        <f t="shared" si="25"/>
        <v>7000</v>
      </c>
      <c r="BA264" s="145">
        <f t="shared" si="25"/>
        <v>0</v>
      </c>
      <c r="BB264" s="145">
        <f t="shared" si="25"/>
        <v>0</v>
      </c>
      <c r="BC264" s="145">
        <f t="shared" si="25"/>
        <v>0</v>
      </c>
      <c r="BD264" s="145">
        <f t="shared" si="23"/>
        <v>0</v>
      </c>
      <c r="BE264" s="145">
        <f t="shared" si="23"/>
        <v>0</v>
      </c>
      <c r="BF264" s="145">
        <f t="shared" si="23"/>
        <v>0</v>
      </c>
      <c r="BG264" s="146">
        <f t="shared" si="28"/>
        <v>7000</v>
      </c>
      <c r="BH264" s="145" t="b">
        <f t="shared" si="29"/>
        <v>1</v>
      </c>
    </row>
    <row r="265" spans="1:60" ht="65" x14ac:dyDescent="0.3">
      <c r="A265" s="138">
        <v>263</v>
      </c>
      <c r="B265" s="139" t="s">
        <v>212</v>
      </c>
      <c r="C265" s="139" t="s">
        <v>223</v>
      </c>
      <c r="D265" s="140" t="s">
        <v>649</v>
      </c>
      <c r="E265" s="140" t="s">
        <v>650</v>
      </c>
      <c r="F265" s="139" t="s">
        <v>93</v>
      </c>
      <c r="G265" s="139" t="s">
        <v>94</v>
      </c>
      <c r="H265" s="139" t="s">
        <v>651</v>
      </c>
      <c r="I265" s="139" t="s">
        <v>652</v>
      </c>
      <c r="J265" s="139" t="s">
        <v>116</v>
      </c>
      <c r="K265" s="139" t="s">
        <v>214</v>
      </c>
      <c r="L265" s="157" t="s">
        <v>287</v>
      </c>
      <c r="M265" s="142" t="s">
        <v>101</v>
      </c>
      <c r="N265" s="142" t="s">
        <v>232</v>
      </c>
      <c r="O265" s="142">
        <v>5000</v>
      </c>
      <c r="P265" s="152" t="s">
        <v>103</v>
      </c>
      <c r="Q265" s="139" t="s">
        <v>97</v>
      </c>
      <c r="R265" s="139" t="s">
        <v>684</v>
      </c>
      <c r="S265" s="139" t="s">
        <v>98</v>
      </c>
      <c r="T265" s="139" t="s">
        <v>105</v>
      </c>
      <c r="U265" s="139" t="s">
        <v>36</v>
      </c>
      <c r="V265" s="144" t="s">
        <v>104</v>
      </c>
      <c r="W265" s="139"/>
      <c r="X265" s="124"/>
      <c r="Y265" s="124"/>
      <c r="Z265" s="124"/>
      <c r="AA265" s="124"/>
      <c r="AB265" s="124"/>
      <c r="AC265" s="124"/>
      <c r="AD265" s="124"/>
      <c r="AE265" s="124"/>
      <c r="AF265" s="124"/>
      <c r="AG265" s="124"/>
      <c r="AH265" s="139"/>
      <c r="AI265" s="139"/>
      <c r="AJ265" s="139"/>
      <c r="AK265" s="139"/>
      <c r="AL265" s="139" t="s">
        <v>104</v>
      </c>
      <c r="AM265" s="139"/>
      <c r="AN265" s="139"/>
      <c r="AO265" s="139"/>
      <c r="AP265" s="139"/>
      <c r="AQ265" s="139"/>
      <c r="AR265" s="139"/>
      <c r="AS265" s="139"/>
      <c r="AT265" s="144">
        <f t="shared" si="27"/>
        <v>1</v>
      </c>
      <c r="AU265" s="145">
        <f t="shared" si="26"/>
        <v>0</v>
      </c>
      <c r="AV265" s="145">
        <f t="shared" si="26"/>
        <v>0</v>
      </c>
      <c r="AW265" s="145">
        <f t="shared" si="26"/>
        <v>0</v>
      </c>
      <c r="AX265" s="145">
        <f t="shared" si="25"/>
        <v>0</v>
      </c>
      <c r="AY265" s="145">
        <f t="shared" si="25"/>
        <v>5000</v>
      </c>
      <c r="AZ265" s="145">
        <f t="shared" si="25"/>
        <v>0</v>
      </c>
      <c r="BA265" s="145">
        <f t="shared" si="25"/>
        <v>0</v>
      </c>
      <c r="BB265" s="145">
        <f t="shared" si="25"/>
        <v>0</v>
      </c>
      <c r="BC265" s="145">
        <f t="shared" si="25"/>
        <v>0</v>
      </c>
      <c r="BD265" s="145">
        <f t="shared" si="23"/>
        <v>0</v>
      </c>
      <c r="BE265" s="145">
        <f t="shared" si="23"/>
        <v>0</v>
      </c>
      <c r="BF265" s="145">
        <f t="shared" si="23"/>
        <v>0</v>
      </c>
      <c r="BG265" s="146">
        <f t="shared" si="28"/>
        <v>5000</v>
      </c>
      <c r="BH265" s="145" t="b">
        <f t="shared" si="29"/>
        <v>1</v>
      </c>
    </row>
    <row r="266" spans="1:60" ht="65" x14ac:dyDescent="0.3">
      <c r="A266" s="138">
        <v>264</v>
      </c>
      <c r="B266" s="139" t="s">
        <v>212</v>
      </c>
      <c r="C266" s="139" t="s">
        <v>213</v>
      </c>
      <c r="D266" s="140" t="s">
        <v>649</v>
      </c>
      <c r="E266" s="140" t="s">
        <v>650</v>
      </c>
      <c r="F266" s="139" t="s">
        <v>93</v>
      </c>
      <c r="G266" s="139" t="s">
        <v>94</v>
      </c>
      <c r="H266" s="139" t="s">
        <v>651</v>
      </c>
      <c r="I266" s="139" t="s">
        <v>652</v>
      </c>
      <c r="J266" s="139" t="s">
        <v>116</v>
      </c>
      <c r="K266" s="139" t="s">
        <v>214</v>
      </c>
      <c r="L266" s="157" t="s">
        <v>288</v>
      </c>
      <c r="M266" s="142" t="s">
        <v>101</v>
      </c>
      <c r="N266" s="142" t="s">
        <v>278</v>
      </c>
      <c r="O266" s="142">
        <v>7000</v>
      </c>
      <c r="P266" s="152" t="s">
        <v>103</v>
      </c>
      <c r="Q266" s="139" t="s">
        <v>97</v>
      </c>
      <c r="R266" s="139">
        <v>871520112</v>
      </c>
      <c r="S266" s="139" t="s">
        <v>98</v>
      </c>
      <c r="T266" s="139" t="s">
        <v>105</v>
      </c>
      <c r="U266" s="139" t="s">
        <v>39</v>
      </c>
      <c r="V266" s="124"/>
      <c r="W266" s="139"/>
      <c r="X266" s="124"/>
      <c r="Y266" s="144" t="s">
        <v>104</v>
      </c>
      <c r="Z266" s="124"/>
      <c r="AA266" s="124"/>
      <c r="AB266" s="124"/>
      <c r="AC266" s="124"/>
      <c r="AD266" s="124"/>
      <c r="AE266" s="124"/>
      <c r="AF266" s="124"/>
      <c r="AG266" s="124"/>
      <c r="AH266" s="139"/>
      <c r="AI266" s="139"/>
      <c r="AJ266" s="139"/>
      <c r="AK266" s="139"/>
      <c r="AL266" s="139"/>
      <c r="AM266" s="139"/>
      <c r="AN266" s="139"/>
      <c r="AO266" s="139" t="s">
        <v>104</v>
      </c>
      <c r="AP266" s="139"/>
      <c r="AQ266" s="139"/>
      <c r="AR266" s="139"/>
      <c r="AS266" s="139"/>
      <c r="AT266" s="144">
        <f t="shared" si="27"/>
        <v>1</v>
      </c>
      <c r="AU266" s="145">
        <f t="shared" si="26"/>
        <v>0</v>
      </c>
      <c r="AV266" s="145">
        <f t="shared" si="26"/>
        <v>0</v>
      </c>
      <c r="AW266" s="145">
        <f t="shared" si="26"/>
        <v>0</v>
      </c>
      <c r="AX266" s="145">
        <f t="shared" si="25"/>
        <v>0</v>
      </c>
      <c r="AY266" s="145">
        <f t="shared" si="25"/>
        <v>0</v>
      </c>
      <c r="AZ266" s="145">
        <f t="shared" si="25"/>
        <v>0</v>
      </c>
      <c r="BA266" s="145">
        <f t="shared" si="25"/>
        <v>0</v>
      </c>
      <c r="BB266" s="145">
        <f t="shared" si="25"/>
        <v>7000</v>
      </c>
      <c r="BC266" s="145">
        <f t="shared" si="25"/>
        <v>0</v>
      </c>
      <c r="BD266" s="145">
        <f t="shared" si="23"/>
        <v>0</v>
      </c>
      <c r="BE266" s="145">
        <f t="shared" si="23"/>
        <v>0</v>
      </c>
      <c r="BF266" s="145">
        <f t="shared" si="23"/>
        <v>0</v>
      </c>
      <c r="BG266" s="146">
        <f t="shared" si="28"/>
        <v>7000</v>
      </c>
      <c r="BH266" s="145" t="b">
        <f t="shared" si="29"/>
        <v>1</v>
      </c>
    </row>
    <row r="267" spans="1:60" ht="65" x14ac:dyDescent="0.3">
      <c r="A267" s="138">
        <v>265</v>
      </c>
      <c r="B267" s="139" t="s">
        <v>212</v>
      </c>
      <c r="C267" s="139" t="s">
        <v>213</v>
      </c>
      <c r="D267" s="140" t="s">
        <v>649</v>
      </c>
      <c r="E267" s="140" t="s">
        <v>650</v>
      </c>
      <c r="F267" s="139" t="s">
        <v>93</v>
      </c>
      <c r="G267" s="139" t="s">
        <v>94</v>
      </c>
      <c r="H267" s="139" t="s">
        <v>651</v>
      </c>
      <c r="I267" s="139" t="s">
        <v>652</v>
      </c>
      <c r="J267" s="139" t="s">
        <v>116</v>
      </c>
      <c r="K267" s="139" t="s">
        <v>214</v>
      </c>
      <c r="L267" s="157" t="s">
        <v>289</v>
      </c>
      <c r="M267" s="142" t="s">
        <v>101</v>
      </c>
      <c r="N267" s="142" t="s">
        <v>216</v>
      </c>
      <c r="O267" s="142">
        <v>7000</v>
      </c>
      <c r="P267" s="152" t="s">
        <v>103</v>
      </c>
      <c r="Q267" s="139" t="s">
        <v>97</v>
      </c>
      <c r="R267" s="139" t="s">
        <v>677</v>
      </c>
      <c r="S267" s="139" t="s">
        <v>98</v>
      </c>
      <c r="T267" s="139" t="s">
        <v>99</v>
      </c>
      <c r="U267" s="139" t="s">
        <v>35</v>
      </c>
      <c r="V267" s="144" t="s">
        <v>104</v>
      </c>
      <c r="W267" s="139"/>
      <c r="X267" s="124"/>
      <c r="Y267" s="124"/>
      <c r="Z267" s="124"/>
      <c r="AA267" s="124"/>
      <c r="AB267" s="124"/>
      <c r="AC267" s="124"/>
      <c r="AD267" s="124"/>
      <c r="AE267" s="124"/>
      <c r="AF267" s="124"/>
      <c r="AG267" s="124"/>
      <c r="AH267" s="139"/>
      <c r="AI267" s="139"/>
      <c r="AJ267" s="139"/>
      <c r="AK267" s="139"/>
      <c r="AL267" s="139" t="s">
        <v>104</v>
      </c>
      <c r="AM267" s="139"/>
      <c r="AN267" s="139"/>
      <c r="AO267" s="139"/>
      <c r="AP267" s="139"/>
      <c r="AQ267" s="139"/>
      <c r="AR267" s="139"/>
      <c r="AS267" s="139"/>
      <c r="AT267" s="144">
        <f t="shared" si="27"/>
        <v>1</v>
      </c>
      <c r="AU267" s="145">
        <f t="shared" si="26"/>
        <v>0</v>
      </c>
      <c r="AV267" s="145">
        <f t="shared" si="26"/>
        <v>0</v>
      </c>
      <c r="AW267" s="145">
        <f t="shared" si="26"/>
        <v>0</v>
      </c>
      <c r="AX267" s="145">
        <f t="shared" si="25"/>
        <v>0</v>
      </c>
      <c r="AY267" s="145">
        <f t="shared" si="25"/>
        <v>7000</v>
      </c>
      <c r="AZ267" s="145">
        <f t="shared" si="25"/>
        <v>0</v>
      </c>
      <c r="BA267" s="145">
        <f t="shared" si="25"/>
        <v>0</v>
      </c>
      <c r="BB267" s="145">
        <f t="shared" si="25"/>
        <v>0</v>
      </c>
      <c r="BC267" s="145">
        <f t="shared" si="25"/>
        <v>0</v>
      </c>
      <c r="BD267" s="145">
        <f t="shared" si="23"/>
        <v>0</v>
      </c>
      <c r="BE267" s="145">
        <f t="shared" si="23"/>
        <v>0</v>
      </c>
      <c r="BF267" s="145">
        <f t="shared" si="23"/>
        <v>0</v>
      </c>
      <c r="BG267" s="146">
        <f t="shared" si="28"/>
        <v>7000</v>
      </c>
      <c r="BH267" s="145" t="b">
        <f t="shared" si="29"/>
        <v>1</v>
      </c>
    </row>
    <row r="268" spans="1:60" ht="65" x14ac:dyDescent="0.3">
      <c r="A268" s="138">
        <v>266</v>
      </c>
      <c r="B268" s="139" t="s">
        <v>212</v>
      </c>
      <c r="C268" s="139" t="s">
        <v>223</v>
      </c>
      <c r="D268" s="140" t="s">
        <v>649</v>
      </c>
      <c r="E268" s="140" t="s">
        <v>650</v>
      </c>
      <c r="F268" s="139" t="s">
        <v>93</v>
      </c>
      <c r="G268" s="139" t="s">
        <v>94</v>
      </c>
      <c r="H268" s="139" t="s">
        <v>651</v>
      </c>
      <c r="I268" s="139" t="s">
        <v>652</v>
      </c>
      <c r="J268" s="139" t="s">
        <v>116</v>
      </c>
      <c r="K268" s="139" t="s">
        <v>214</v>
      </c>
      <c r="L268" s="157" t="s">
        <v>290</v>
      </c>
      <c r="M268" s="142" t="s">
        <v>101</v>
      </c>
      <c r="N268" s="142" t="s">
        <v>216</v>
      </c>
      <c r="O268" s="142">
        <v>10181.017857142857</v>
      </c>
      <c r="P268" s="152" t="s">
        <v>103</v>
      </c>
      <c r="Q268" s="139" t="s">
        <v>97</v>
      </c>
      <c r="R268" s="139">
        <v>460600011</v>
      </c>
      <c r="S268" s="139" t="s">
        <v>98</v>
      </c>
      <c r="T268" s="139" t="s">
        <v>99</v>
      </c>
      <c r="U268" s="139" t="s">
        <v>35</v>
      </c>
      <c r="V268" s="144" t="s">
        <v>104</v>
      </c>
      <c r="W268" s="139"/>
      <c r="X268" s="124"/>
      <c r="Y268" s="124"/>
      <c r="Z268" s="124"/>
      <c r="AA268" s="124"/>
      <c r="AB268" s="124"/>
      <c r="AC268" s="124"/>
      <c r="AD268" s="124"/>
      <c r="AE268" s="124"/>
      <c r="AF268" s="124"/>
      <c r="AG268" s="124"/>
      <c r="AH268" s="139"/>
      <c r="AI268" s="139"/>
      <c r="AJ268" s="139"/>
      <c r="AK268" s="139"/>
      <c r="AL268" s="139" t="s">
        <v>104</v>
      </c>
      <c r="AM268" s="139"/>
      <c r="AN268" s="139"/>
      <c r="AO268" s="139"/>
      <c r="AP268" s="139"/>
      <c r="AQ268" s="139"/>
      <c r="AR268" s="139"/>
      <c r="AS268" s="139"/>
      <c r="AT268" s="144">
        <f t="shared" si="27"/>
        <v>1</v>
      </c>
      <c r="AU268" s="145">
        <f t="shared" si="26"/>
        <v>0</v>
      </c>
      <c r="AV268" s="145">
        <f t="shared" si="26"/>
        <v>0</v>
      </c>
      <c r="AW268" s="145">
        <f t="shared" si="26"/>
        <v>0</v>
      </c>
      <c r="AX268" s="145">
        <f t="shared" si="25"/>
        <v>0</v>
      </c>
      <c r="AY268" s="145">
        <f t="shared" si="25"/>
        <v>10181.017857142857</v>
      </c>
      <c r="AZ268" s="145">
        <f t="shared" si="25"/>
        <v>0</v>
      </c>
      <c r="BA268" s="145">
        <f t="shared" si="25"/>
        <v>0</v>
      </c>
      <c r="BB268" s="145">
        <f t="shared" si="25"/>
        <v>0</v>
      </c>
      <c r="BC268" s="145">
        <f t="shared" si="25"/>
        <v>0</v>
      </c>
      <c r="BD268" s="145">
        <f t="shared" si="23"/>
        <v>0</v>
      </c>
      <c r="BE268" s="145">
        <f t="shared" si="23"/>
        <v>0</v>
      </c>
      <c r="BF268" s="145">
        <f t="shared" si="23"/>
        <v>0</v>
      </c>
      <c r="BG268" s="146">
        <f t="shared" si="28"/>
        <v>10181.017857142857</v>
      </c>
      <c r="BH268" s="145" t="b">
        <f t="shared" si="29"/>
        <v>1</v>
      </c>
    </row>
    <row r="269" spans="1:60" ht="65" x14ac:dyDescent="0.3">
      <c r="A269" s="138">
        <v>267</v>
      </c>
      <c r="B269" s="139" t="s">
        <v>212</v>
      </c>
      <c r="C269" s="139" t="s">
        <v>223</v>
      </c>
      <c r="D269" s="140" t="s">
        <v>649</v>
      </c>
      <c r="E269" s="140" t="s">
        <v>650</v>
      </c>
      <c r="F269" s="139" t="s">
        <v>93</v>
      </c>
      <c r="G269" s="139" t="s">
        <v>94</v>
      </c>
      <c r="H269" s="139" t="s">
        <v>651</v>
      </c>
      <c r="I269" s="139" t="s">
        <v>652</v>
      </c>
      <c r="J269" s="139" t="s">
        <v>116</v>
      </c>
      <c r="K269" s="139" t="s">
        <v>214</v>
      </c>
      <c r="L269" s="157" t="s">
        <v>291</v>
      </c>
      <c r="M269" s="142" t="s">
        <v>101</v>
      </c>
      <c r="N269" s="142" t="s">
        <v>216</v>
      </c>
      <c r="O269" s="142">
        <v>10139.293928571427</v>
      </c>
      <c r="P269" s="152" t="s">
        <v>103</v>
      </c>
      <c r="Q269" s="139" t="s">
        <v>97</v>
      </c>
      <c r="R269" s="139" t="s">
        <v>674</v>
      </c>
      <c r="S269" s="139" t="s">
        <v>98</v>
      </c>
      <c r="T269" s="139" t="s">
        <v>99</v>
      </c>
      <c r="U269" s="139" t="s">
        <v>34</v>
      </c>
      <c r="V269" s="142" t="s">
        <v>104</v>
      </c>
      <c r="W269" s="139"/>
      <c r="X269" s="124"/>
      <c r="Y269" s="124"/>
      <c r="Z269" s="124"/>
      <c r="AA269" s="124"/>
      <c r="AB269" s="124"/>
      <c r="AC269" s="124"/>
      <c r="AD269" s="124"/>
      <c r="AE269" s="124"/>
      <c r="AF269" s="124"/>
      <c r="AG269" s="124"/>
      <c r="AH269" s="139"/>
      <c r="AI269" s="139"/>
      <c r="AJ269" s="139"/>
      <c r="AK269" s="139" t="s">
        <v>104</v>
      </c>
      <c r="AL269" s="139"/>
      <c r="AM269" s="139"/>
      <c r="AN269" s="139"/>
      <c r="AO269" s="139"/>
      <c r="AP269" s="139"/>
      <c r="AQ269" s="139"/>
      <c r="AR269" s="139"/>
      <c r="AS269" s="139"/>
      <c r="AT269" s="144">
        <f t="shared" si="27"/>
        <v>1</v>
      </c>
      <c r="AU269" s="145">
        <f t="shared" si="26"/>
        <v>0</v>
      </c>
      <c r="AV269" s="145">
        <f t="shared" si="26"/>
        <v>0</v>
      </c>
      <c r="AW269" s="145">
        <f t="shared" si="26"/>
        <v>0</v>
      </c>
      <c r="AX269" s="145">
        <f t="shared" si="25"/>
        <v>10139.293928571427</v>
      </c>
      <c r="AY269" s="145">
        <f t="shared" si="25"/>
        <v>0</v>
      </c>
      <c r="AZ269" s="145">
        <f t="shared" si="25"/>
        <v>0</v>
      </c>
      <c r="BA269" s="145">
        <f t="shared" si="25"/>
        <v>0</v>
      </c>
      <c r="BB269" s="145">
        <f t="shared" si="25"/>
        <v>0</v>
      </c>
      <c r="BC269" s="145">
        <f t="shared" si="25"/>
        <v>0</v>
      </c>
      <c r="BD269" s="145">
        <f t="shared" si="23"/>
        <v>0</v>
      </c>
      <c r="BE269" s="145">
        <f t="shared" si="23"/>
        <v>0</v>
      </c>
      <c r="BF269" s="145">
        <f t="shared" si="23"/>
        <v>0</v>
      </c>
      <c r="BG269" s="146">
        <f t="shared" si="28"/>
        <v>10139.293928571427</v>
      </c>
      <c r="BH269" s="145" t="b">
        <f t="shared" si="29"/>
        <v>1</v>
      </c>
    </row>
    <row r="270" spans="1:60" ht="65" x14ac:dyDescent="0.3">
      <c r="A270" s="138">
        <v>268</v>
      </c>
      <c r="B270" s="139" t="s">
        <v>212</v>
      </c>
      <c r="C270" s="139" t="s">
        <v>213</v>
      </c>
      <c r="D270" s="140" t="s">
        <v>649</v>
      </c>
      <c r="E270" s="140" t="s">
        <v>650</v>
      </c>
      <c r="F270" s="139" t="s">
        <v>93</v>
      </c>
      <c r="G270" s="139" t="s">
        <v>94</v>
      </c>
      <c r="H270" s="139" t="s">
        <v>651</v>
      </c>
      <c r="I270" s="139" t="s">
        <v>652</v>
      </c>
      <c r="J270" s="139" t="s">
        <v>116</v>
      </c>
      <c r="K270" s="139" t="s">
        <v>214</v>
      </c>
      <c r="L270" s="157" t="s">
        <v>292</v>
      </c>
      <c r="M270" s="142" t="s">
        <v>101</v>
      </c>
      <c r="N270" s="142" t="s">
        <v>216</v>
      </c>
      <c r="O270" s="142">
        <v>10062</v>
      </c>
      <c r="P270" s="152" t="s">
        <v>103</v>
      </c>
      <c r="Q270" s="139" t="s">
        <v>97</v>
      </c>
      <c r="R270" s="139">
        <v>362200011</v>
      </c>
      <c r="S270" s="139" t="s">
        <v>98</v>
      </c>
      <c r="T270" s="139" t="s">
        <v>99</v>
      </c>
      <c r="U270" s="139" t="s">
        <v>36</v>
      </c>
      <c r="V270" s="144" t="s">
        <v>104</v>
      </c>
      <c r="W270" s="139"/>
      <c r="X270" s="124"/>
      <c r="Y270" s="124"/>
      <c r="Z270" s="124"/>
      <c r="AA270" s="124"/>
      <c r="AB270" s="124"/>
      <c r="AC270" s="124"/>
      <c r="AD270" s="124"/>
      <c r="AE270" s="124"/>
      <c r="AF270" s="124"/>
      <c r="AG270" s="124"/>
      <c r="AH270" s="139"/>
      <c r="AI270" s="139"/>
      <c r="AJ270" s="139"/>
      <c r="AK270" s="139"/>
      <c r="AL270" s="139"/>
      <c r="AM270" s="139" t="s">
        <v>104</v>
      </c>
      <c r="AN270" s="139"/>
      <c r="AO270" s="139"/>
      <c r="AP270" s="139"/>
      <c r="AQ270" s="139"/>
      <c r="AR270" s="139"/>
      <c r="AS270" s="139"/>
      <c r="AT270" s="144">
        <f t="shared" si="27"/>
        <v>1</v>
      </c>
      <c r="AU270" s="145">
        <f t="shared" si="26"/>
        <v>0</v>
      </c>
      <c r="AV270" s="145">
        <f t="shared" si="26"/>
        <v>0</v>
      </c>
      <c r="AW270" s="145">
        <f t="shared" si="26"/>
        <v>0</v>
      </c>
      <c r="AX270" s="145">
        <f t="shared" si="25"/>
        <v>0</v>
      </c>
      <c r="AY270" s="145">
        <f t="shared" si="25"/>
        <v>0</v>
      </c>
      <c r="AZ270" s="145">
        <f t="shared" si="25"/>
        <v>10062</v>
      </c>
      <c r="BA270" s="145">
        <f t="shared" si="25"/>
        <v>0</v>
      </c>
      <c r="BB270" s="145">
        <f t="shared" si="25"/>
        <v>0</v>
      </c>
      <c r="BC270" s="145">
        <f t="shared" si="25"/>
        <v>0</v>
      </c>
      <c r="BD270" s="145">
        <f t="shared" si="23"/>
        <v>0</v>
      </c>
      <c r="BE270" s="145">
        <f t="shared" si="23"/>
        <v>0</v>
      </c>
      <c r="BF270" s="145">
        <f t="shared" si="23"/>
        <v>0</v>
      </c>
      <c r="BG270" s="146">
        <f t="shared" si="28"/>
        <v>10062</v>
      </c>
      <c r="BH270" s="145" t="b">
        <f t="shared" si="29"/>
        <v>1</v>
      </c>
    </row>
    <row r="271" spans="1:60" ht="65" x14ac:dyDescent="0.3">
      <c r="A271" s="138">
        <v>269</v>
      </c>
      <c r="B271" s="139" t="s">
        <v>212</v>
      </c>
      <c r="C271" s="139" t="s">
        <v>223</v>
      </c>
      <c r="D271" s="140" t="s">
        <v>649</v>
      </c>
      <c r="E271" s="140" t="s">
        <v>650</v>
      </c>
      <c r="F271" s="139" t="s">
        <v>93</v>
      </c>
      <c r="G271" s="139" t="s">
        <v>94</v>
      </c>
      <c r="H271" s="139" t="s">
        <v>651</v>
      </c>
      <c r="I271" s="139" t="s">
        <v>652</v>
      </c>
      <c r="J271" s="139" t="s">
        <v>116</v>
      </c>
      <c r="K271" s="139" t="s">
        <v>214</v>
      </c>
      <c r="L271" s="157" t="s">
        <v>293</v>
      </c>
      <c r="M271" s="142" t="s">
        <v>101</v>
      </c>
      <c r="N271" s="142" t="s">
        <v>216</v>
      </c>
      <c r="O271" s="142">
        <v>10000</v>
      </c>
      <c r="P271" s="152" t="s">
        <v>103</v>
      </c>
      <c r="Q271" s="139" t="s">
        <v>97</v>
      </c>
      <c r="R271" s="139" t="s">
        <v>685</v>
      </c>
      <c r="S271" s="139" t="s">
        <v>98</v>
      </c>
      <c r="T271" s="139" t="s">
        <v>99</v>
      </c>
      <c r="U271" s="139" t="s">
        <v>36</v>
      </c>
      <c r="V271" s="144" t="s">
        <v>104</v>
      </c>
      <c r="W271" s="139"/>
      <c r="X271" s="124"/>
      <c r="Y271" s="124"/>
      <c r="Z271" s="124"/>
      <c r="AA271" s="124"/>
      <c r="AB271" s="124"/>
      <c r="AC271" s="124"/>
      <c r="AD271" s="124"/>
      <c r="AE271" s="124"/>
      <c r="AF271" s="124"/>
      <c r="AG271" s="124"/>
      <c r="AH271" s="139"/>
      <c r="AI271" s="139"/>
      <c r="AJ271" s="139"/>
      <c r="AK271" s="139"/>
      <c r="AL271" s="139"/>
      <c r="AM271" s="139" t="s">
        <v>104</v>
      </c>
      <c r="AN271" s="139"/>
      <c r="AO271" s="139"/>
      <c r="AP271" s="139"/>
      <c r="AQ271" s="139"/>
      <c r="AR271" s="139"/>
      <c r="AS271" s="139"/>
      <c r="AT271" s="144">
        <f t="shared" si="27"/>
        <v>1</v>
      </c>
      <c r="AU271" s="145">
        <f t="shared" si="26"/>
        <v>0</v>
      </c>
      <c r="AV271" s="145">
        <f t="shared" si="26"/>
        <v>0</v>
      </c>
      <c r="AW271" s="145">
        <f t="shared" si="26"/>
        <v>0</v>
      </c>
      <c r="AX271" s="145">
        <f t="shared" si="25"/>
        <v>0</v>
      </c>
      <c r="AY271" s="145">
        <f t="shared" si="25"/>
        <v>0</v>
      </c>
      <c r="AZ271" s="145">
        <f t="shared" si="25"/>
        <v>10000</v>
      </c>
      <c r="BA271" s="145">
        <f t="shared" si="25"/>
        <v>0</v>
      </c>
      <c r="BB271" s="145">
        <f t="shared" si="25"/>
        <v>0</v>
      </c>
      <c r="BC271" s="145">
        <f t="shared" si="25"/>
        <v>0</v>
      </c>
      <c r="BD271" s="145">
        <f t="shared" si="23"/>
        <v>0</v>
      </c>
      <c r="BE271" s="145">
        <f t="shared" si="23"/>
        <v>0</v>
      </c>
      <c r="BF271" s="145">
        <f t="shared" si="23"/>
        <v>0</v>
      </c>
      <c r="BG271" s="146">
        <f t="shared" si="28"/>
        <v>10000</v>
      </c>
      <c r="BH271" s="145" t="b">
        <f t="shared" si="29"/>
        <v>1</v>
      </c>
    </row>
    <row r="272" spans="1:60" ht="65" x14ac:dyDescent="0.3">
      <c r="A272" s="138">
        <v>270</v>
      </c>
      <c r="B272" s="139" t="s">
        <v>212</v>
      </c>
      <c r="C272" s="139" t="s">
        <v>223</v>
      </c>
      <c r="D272" s="140" t="s">
        <v>649</v>
      </c>
      <c r="E272" s="140" t="s">
        <v>650</v>
      </c>
      <c r="F272" s="139" t="s">
        <v>93</v>
      </c>
      <c r="G272" s="139" t="s">
        <v>94</v>
      </c>
      <c r="H272" s="139" t="s">
        <v>651</v>
      </c>
      <c r="I272" s="139" t="s">
        <v>652</v>
      </c>
      <c r="J272" s="139" t="s">
        <v>116</v>
      </c>
      <c r="K272" s="139" t="s">
        <v>214</v>
      </c>
      <c r="L272" s="157" t="s">
        <v>294</v>
      </c>
      <c r="M272" s="142" t="s">
        <v>101</v>
      </c>
      <c r="N272" s="142" t="s">
        <v>216</v>
      </c>
      <c r="O272" s="142">
        <v>8368.4843749999982</v>
      </c>
      <c r="P272" s="152" t="s">
        <v>103</v>
      </c>
      <c r="Q272" s="139" t="s">
        <v>97</v>
      </c>
      <c r="R272" s="139">
        <v>492310011</v>
      </c>
      <c r="S272" s="139" t="s">
        <v>98</v>
      </c>
      <c r="T272" s="139" t="s">
        <v>99</v>
      </c>
      <c r="U272" s="139" t="s">
        <v>35</v>
      </c>
      <c r="V272" s="144" t="s">
        <v>104</v>
      </c>
      <c r="W272" s="139"/>
      <c r="X272" s="124"/>
      <c r="Y272" s="124"/>
      <c r="Z272" s="124"/>
      <c r="AA272" s="124"/>
      <c r="AB272" s="124"/>
      <c r="AC272" s="124"/>
      <c r="AD272" s="124"/>
      <c r="AE272" s="124"/>
      <c r="AF272" s="124"/>
      <c r="AG272" s="124"/>
      <c r="AH272" s="139"/>
      <c r="AI272" s="139"/>
      <c r="AJ272" s="139"/>
      <c r="AK272" s="139" t="s">
        <v>104</v>
      </c>
      <c r="AL272" s="139"/>
      <c r="AM272" s="139"/>
      <c r="AN272" s="139"/>
      <c r="AO272" s="139"/>
      <c r="AP272" s="139"/>
      <c r="AQ272" s="139"/>
      <c r="AR272" s="139"/>
      <c r="AS272" s="139"/>
      <c r="AT272" s="144">
        <f t="shared" si="27"/>
        <v>1</v>
      </c>
      <c r="AU272" s="145">
        <f t="shared" si="26"/>
        <v>0</v>
      </c>
      <c r="AV272" s="145">
        <f t="shared" si="26"/>
        <v>0</v>
      </c>
      <c r="AW272" s="145">
        <f t="shared" si="26"/>
        <v>0</v>
      </c>
      <c r="AX272" s="145">
        <f t="shared" si="25"/>
        <v>8368.4843749999982</v>
      </c>
      <c r="AY272" s="145">
        <f t="shared" si="25"/>
        <v>0</v>
      </c>
      <c r="AZ272" s="145">
        <f t="shared" si="25"/>
        <v>0</v>
      </c>
      <c r="BA272" s="145">
        <f t="shared" si="25"/>
        <v>0</v>
      </c>
      <c r="BB272" s="145">
        <f t="shared" si="25"/>
        <v>0</v>
      </c>
      <c r="BC272" s="145">
        <f t="shared" si="25"/>
        <v>0</v>
      </c>
      <c r="BD272" s="145">
        <f t="shared" si="23"/>
        <v>0</v>
      </c>
      <c r="BE272" s="145">
        <f t="shared" si="23"/>
        <v>0</v>
      </c>
      <c r="BF272" s="145">
        <f t="shared" si="23"/>
        <v>0</v>
      </c>
      <c r="BG272" s="146">
        <f t="shared" si="28"/>
        <v>8368.4843749999982</v>
      </c>
      <c r="BH272" s="145" t="b">
        <f t="shared" si="29"/>
        <v>1</v>
      </c>
    </row>
    <row r="273" spans="1:60" ht="65" x14ac:dyDescent="0.3">
      <c r="A273" s="138">
        <v>271</v>
      </c>
      <c r="B273" s="139" t="s">
        <v>212</v>
      </c>
      <c r="C273" s="139" t="s">
        <v>213</v>
      </c>
      <c r="D273" s="140" t="s">
        <v>649</v>
      </c>
      <c r="E273" s="140" t="s">
        <v>650</v>
      </c>
      <c r="F273" s="139" t="s">
        <v>93</v>
      </c>
      <c r="G273" s="139" t="s">
        <v>94</v>
      </c>
      <c r="H273" s="139" t="s">
        <v>651</v>
      </c>
      <c r="I273" s="139" t="s">
        <v>652</v>
      </c>
      <c r="J273" s="139" t="s">
        <v>116</v>
      </c>
      <c r="K273" s="139" t="s">
        <v>214</v>
      </c>
      <c r="L273" s="157" t="s">
        <v>295</v>
      </c>
      <c r="M273" s="142" t="s">
        <v>101</v>
      </c>
      <c r="N273" s="142" t="s">
        <v>216</v>
      </c>
      <c r="O273" s="142">
        <v>8317.1569642857139</v>
      </c>
      <c r="P273" s="152" t="s">
        <v>103</v>
      </c>
      <c r="Q273" s="139" t="s">
        <v>97</v>
      </c>
      <c r="R273" s="139">
        <v>492310011</v>
      </c>
      <c r="S273" s="139" t="s">
        <v>98</v>
      </c>
      <c r="T273" s="139" t="s">
        <v>99</v>
      </c>
      <c r="U273" s="139" t="s">
        <v>36</v>
      </c>
      <c r="V273" s="144" t="s">
        <v>104</v>
      </c>
      <c r="W273" s="139"/>
      <c r="X273" s="124"/>
      <c r="Y273" s="124"/>
      <c r="Z273" s="124"/>
      <c r="AA273" s="124"/>
      <c r="AB273" s="124"/>
      <c r="AC273" s="124"/>
      <c r="AD273" s="124"/>
      <c r="AE273" s="124"/>
      <c r="AF273" s="124"/>
      <c r="AG273" s="124"/>
      <c r="AH273" s="139"/>
      <c r="AI273" s="139"/>
      <c r="AJ273" s="139"/>
      <c r="AK273" s="139"/>
      <c r="AL273" s="139"/>
      <c r="AM273" s="139"/>
      <c r="AN273" s="139" t="s">
        <v>104</v>
      </c>
      <c r="AO273" s="139"/>
      <c r="AP273" s="139"/>
      <c r="AQ273" s="139"/>
      <c r="AR273" s="139"/>
      <c r="AS273" s="139"/>
      <c r="AT273" s="144">
        <f t="shared" si="27"/>
        <v>1</v>
      </c>
      <c r="AU273" s="145">
        <f t="shared" si="26"/>
        <v>0</v>
      </c>
      <c r="AV273" s="145">
        <f t="shared" si="26"/>
        <v>0</v>
      </c>
      <c r="AW273" s="145">
        <f t="shared" si="26"/>
        <v>0</v>
      </c>
      <c r="AX273" s="145">
        <f t="shared" si="25"/>
        <v>0</v>
      </c>
      <c r="AY273" s="145">
        <f t="shared" si="25"/>
        <v>0</v>
      </c>
      <c r="AZ273" s="145">
        <f t="shared" si="25"/>
        <v>0</v>
      </c>
      <c r="BA273" s="145">
        <f t="shared" si="25"/>
        <v>8317.1569642857139</v>
      </c>
      <c r="BB273" s="145">
        <f t="shared" si="25"/>
        <v>0</v>
      </c>
      <c r="BC273" s="145">
        <f t="shared" si="25"/>
        <v>0</v>
      </c>
      <c r="BD273" s="145">
        <f t="shared" si="23"/>
        <v>0</v>
      </c>
      <c r="BE273" s="145">
        <f t="shared" si="23"/>
        <v>0</v>
      </c>
      <c r="BF273" s="145">
        <f t="shared" si="23"/>
        <v>0</v>
      </c>
      <c r="BG273" s="146">
        <f t="shared" si="28"/>
        <v>8317.1569642857139</v>
      </c>
      <c r="BH273" s="145" t="b">
        <f t="shared" si="29"/>
        <v>1</v>
      </c>
    </row>
    <row r="274" spans="1:60" ht="65" x14ac:dyDescent="0.3">
      <c r="A274" s="138">
        <v>272</v>
      </c>
      <c r="B274" s="139" t="s">
        <v>212</v>
      </c>
      <c r="C274" s="139" t="s">
        <v>223</v>
      </c>
      <c r="D274" s="140" t="s">
        <v>649</v>
      </c>
      <c r="E274" s="140" t="s">
        <v>650</v>
      </c>
      <c r="F274" s="139" t="s">
        <v>93</v>
      </c>
      <c r="G274" s="139" t="s">
        <v>94</v>
      </c>
      <c r="H274" s="139" t="s">
        <v>651</v>
      </c>
      <c r="I274" s="139" t="s">
        <v>652</v>
      </c>
      <c r="J274" s="139" t="s">
        <v>116</v>
      </c>
      <c r="K274" s="139" t="s">
        <v>214</v>
      </c>
      <c r="L274" s="157" t="s">
        <v>296</v>
      </c>
      <c r="M274" s="142" t="s">
        <v>101</v>
      </c>
      <c r="N274" s="142" t="s">
        <v>278</v>
      </c>
      <c r="O274" s="142">
        <v>8035.7142857142853</v>
      </c>
      <c r="P274" s="152" t="s">
        <v>103</v>
      </c>
      <c r="Q274" s="139" t="s">
        <v>97</v>
      </c>
      <c r="R274" s="139">
        <v>871300011</v>
      </c>
      <c r="S274" s="139" t="s">
        <v>98</v>
      </c>
      <c r="T274" s="139" t="s">
        <v>105</v>
      </c>
      <c r="U274" s="139" t="s">
        <v>37</v>
      </c>
      <c r="V274" s="124"/>
      <c r="W274" s="144" t="s">
        <v>104</v>
      </c>
      <c r="X274" s="124"/>
      <c r="Y274" s="124"/>
      <c r="Z274" s="124"/>
      <c r="AA274" s="124"/>
      <c r="AB274" s="124"/>
      <c r="AC274" s="124"/>
      <c r="AD274" s="124"/>
      <c r="AE274" s="124"/>
      <c r="AF274" s="124"/>
      <c r="AG274" s="124"/>
      <c r="AH274" s="139"/>
      <c r="AI274" s="139"/>
      <c r="AJ274" s="139"/>
      <c r="AK274" s="139"/>
      <c r="AL274" s="139"/>
      <c r="AM274" s="139" t="s">
        <v>104</v>
      </c>
      <c r="AN274" s="139"/>
      <c r="AO274" s="139"/>
      <c r="AP274" s="139"/>
      <c r="AQ274" s="139"/>
      <c r="AR274" s="139"/>
      <c r="AS274" s="139"/>
      <c r="AT274" s="144">
        <f t="shared" si="27"/>
        <v>1</v>
      </c>
      <c r="AU274" s="145">
        <f t="shared" si="26"/>
        <v>0</v>
      </c>
      <c r="AV274" s="145">
        <f t="shared" si="26"/>
        <v>0</v>
      </c>
      <c r="AW274" s="145">
        <f t="shared" si="26"/>
        <v>0</v>
      </c>
      <c r="AX274" s="145">
        <f t="shared" si="25"/>
        <v>0</v>
      </c>
      <c r="AY274" s="145">
        <f t="shared" si="25"/>
        <v>0</v>
      </c>
      <c r="AZ274" s="145">
        <f t="shared" si="25"/>
        <v>8035.7142857142853</v>
      </c>
      <c r="BA274" s="145">
        <f t="shared" si="25"/>
        <v>0</v>
      </c>
      <c r="BB274" s="145">
        <f t="shared" si="25"/>
        <v>0</v>
      </c>
      <c r="BC274" s="145">
        <f t="shared" si="25"/>
        <v>0</v>
      </c>
      <c r="BD274" s="145">
        <f t="shared" si="23"/>
        <v>0</v>
      </c>
      <c r="BE274" s="145">
        <f t="shared" si="23"/>
        <v>0</v>
      </c>
      <c r="BF274" s="145">
        <f t="shared" si="23"/>
        <v>0</v>
      </c>
      <c r="BG274" s="146">
        <f t="shared" si="28"/>
        <v>8035.7142857142853</v>
      </c>
      <c r="BH274" s="145" t="b">
        <f t="shared" si="29"/>
        <v>1</v>
      </c>
    </row>
    <row r="275" spans="1:60" ht="65" x14ac:dyDescent="0.3">
      <c r="A275" s="138">
        <v>273</v>
      </c>
      <c r="B275" s="139" t="s">
        <v>212</v>
      </c>
      <c r="C275" s="139" t="s">
        <v>213</v>
      </c>
      <c r="D275" s="140" t="s">
        <v>649</v>
      </c>
      <c r="E275" s="140" t="s">
        <v>650</v>
      </c>
      <c r="F275" s="139" t="s">
        <v>93</v>
      </c>
      <c r="G275" s="139" t="s">
        <v>94</v>
      </c>
      <c r="H275" s="139" t="s">
        <v>651</v>
      </c>
      <c r="I275" s="139" t="s">
        <v>652</v>
      </c>
      <c r="J275" s="139" t="s">
        <v>116</v>
      </c>
      <c r="K275" s="139" t="s">
        <v>214</v>
      </c>
      <c r="L275" s="157" t="s">
        <v>297</v>
      </c>
      <c r="M275" s="142" t="s">
        <v>101</v>
      </c>
      <c r="N275" s="142" t="s">
        <v>216</v>
      </c>
      <c r="O275" s="142">
        <v>7139.9999999999991</v>
      </c>
      <c r="P275" s="152" t="s">
        <v>103</v>
      </c>
      <c r="Q275" s="139" t="s">
        <v>97</v>
      </c>
      <c r="R275" s="139" t="s">
        <v>686</v>
      </c>
      <c r="S275" s="139" t="s">
        <v>98</v>
      </c>
      <c r="T275" s="139" t="s">
        <v>99</v>
      </c>
      <c r="U275" s="139" t="s">
        <v>37</v>
      </c>
      <c r="V275" s="124"/>
      <c r="W275" s="144" t="s">
        <v>104</v>
      </c>
      <c r="X275" s="124"/>
      <c r="Y275" s="124"/>
      <c r="Z275" s="124"/>
      <c r="AA275" s="124"/>
      <c r="AB275" s="124"/>
      <c r="AC275" s="124"/>
      <c r="AD275" s="124"/>
      <c r="AE275" s="124"/>
      <c r="AF275" s="124"/>
      <c r="AG275" s="124"/>
      <c r="AH275" s="139"/>
      <c r="AI275" s="139"/>
      <c r="AJ275" s="139"/>
      <c r="AK275" s="139"/>
      <c r="AL275" s="139"/>
      <c r="AM275" s="139" t="s">
        <v>104</v>
      </c>
      <c r="AN275" s="139"/>
      <c r="AO275" s="139"/>
      <c r="AP275" s="139"/>
      <c r="AQ275" s="139"/>
      <c r="AR275" s="139"/>
      <c r="AS275" s="139"/>
      <c r="AT275" s="144">
        <f t="shared" si="27"/>
        <v>1</v>
      </c>
      <c r="AU275" s="145">
        <f t="shared" si="26"/>
        <v>0</v>
      </c>
      <c r="AV275" s="145">
        <f t="shared" si="26"/>
        <v>0</v>
      </c>
      <c r="AW275" s="145">
        <f t="shared" si="26"/>
        <v>0</v>
      </c>
      <c r="AX275" s="145">
        <f t="shared" si="25"/>
        <v>0</v>
      </c>
      <c r="AY275" s="145">
        <f t="shared" si="25"/>
        <v>0</v>
      </c>
      <c r="AZ275" s="145">
        <f t="shared" si="25"/>
        <v>7139.9999999999991</v>
      </c>
      <c r="BA275" s="145">
        <f t="shared" si="25"/>
        <v>0</v>
      </c>
      <c r="BB275" s="145">
        <f t="shared" si="25"/>
        <v>0</v>
      </c>
      <c r="BC275" s="145">
        <f t="shared" si="25"/>
        <v>0</v>
      </c>
      <c r="BD275" s="145">
        <f t="shared" si="23"/>
        <v>0</v>
      </c>
      <c r="BE275" s="145">
        <f t="shared" si="23"/>
        <v>0</v>
      </c>
      <c r="BF275" s="145">
        <f t="shared" si="23"/>
        <v>0</v>
      </c>
      <c r="BG275" s="146">
        <f t="shared" si="28"/>
        <v>7139.9999999999991</v>
      </c>
      <c r="BH275" s="145" t="b">
        <f t="shared" si="29"/>
        <v>1</v>
      </c>
    </row>
    <row r="276" spans="1:60" ht="65" x14ac:dyDescent="0.3">
      <c r="A276" s="138">
        <v>274</v>
      </c>
      <c r="B276" s="139" t="s">
        <v>212</v>
      </c>
      <c r="C276" s="139" t="s">
        <v>213</v>
      </c>
      <c r="D276" s="140" t="s">
        <v>649</v>
      </c>
      <c r="E276" s="140" t="s">
        <v>650</v>
      </c>
      <c r="F276" s="139" t="s">
        <v>93</v>
      </c>
      <c r="G276" s="139" t="s">
        <v>94</v>
      </c>
      <c r="H276" s="139" t="s">
        <v>651</v>
      </c>
      <c r="I276" s="139" t="s">
        <v>652</v>
      </c>
      <c r="J276" s="139" t="s">
        <v>116</v>
      </c>
      <c r="K276" s="139" t="s">
        <v>214</v>
      </c>
      <c r="L276" s="157" t="s">
        <v>299</v>
      </c>
      <c r="M276" s="142" t="s">
        <v>201</v>
      </c>
      <c r="N276" s="142" t="s">
        <v>300</v>
      </c>
      <c r="O276" s="142">
        <v>6478.4107142857138</v>
      </c>
      <c r="P276" s="152" t="s">
        <v>103</v>
      </c>
      <c r="Q276" s="139" t="s">
        <v>97</v>
      </c>
      <c r="R276" s="139" t="s">
        <v>687</v>
      </c>
      <c r="S276" s="139" t="s">
        <v>98</v>
      </c>
      <c r="T276" s="139" t="s">
        <v>99</v>
      </c>
      <c r="U276" s="139" t="s">
        <v>35</v>
      </c>
      <c r="V276" s="144" t="s">
        <v>104</v>
      </c>
      <c r="W276" s="139"/>
      <c r="X276" s="124"/>
      <c r="Y276" s="124"/>
      <c r="Z276" s="124"/>
      <c r="AA276" s="124"/>
      <c r="AB276" s="124"/>
      <c r="AC276" s="124"/>
      <c r="AD276" s="124"/>
      <c r="AE276" s="124"/>
      <c r="AF276" s="124"/>
      <c r="AG276" s="124"/>
      <c r="AH276" s="139"/>
      <c r="AI276" s="139"/>
      <c r="AJ276" s="139"/>
      <c r="AK276" s="139" t="s">
        <v>104</v>
      </c>
      <c r="AL276" s="139"/>
      <c r="AM276" s="139"/>
      <c r="AN276" s="139"/>
      <c r="AO276" s="139"/>
      <c r="AP276" s="139"/>
      <c r="AQ276" s="139"/>
      <c r="AR276" s="139"/>
      <c r="AS276" s="139"/>
      <c r="AT276" s="144">
        <f t="shared" si="27"/>
        <v>1</v>
      </c>
      <c r="AU276" s="145">
        <f t="shared" si="26"/>
        <v>0</v>
      </c>
      <c r="AV276" s="145">
        <f t="shared" si="26"/>
        <v>0</v>
      </c>
      <c r="AW276" s="145">
        <f t="shared" si="26"/>
        <v>0</v>
      </c>
      <c r="AX276" s="145">
        <f t="shared" si="25"/>
        <v>6478.4107142857138</v>
      </c>
      <c r="AY276" s="145">
        <f t="shared" si="25"/>
        <v>0</v>
      </c>
      <c r="AZ276" s="145">
        <f t="shared" si="25"/>
        <v>0</v>
      </c>
      <c r="BA276" s="145">
        <f t="shared" si="25"/>
        <v>0</v>
      </c>
      <c r="BB276" s="145">
        <f t="shared" si="25"/>
        <v>0</v>
      </c>
      <c r="BC276" s="145">
        <f t="shared" si="25"/>
        <v>0</v>
      </c>
      <c r="BD276" s="145">
        <f t="shared" si="23"/>
        <v>0</v>
      </c>
      <c r="BE276" s="145">
        <f t="shared" si="23"/>
        <v>0</v>
      </c>
      <c r="BF276" s="145">
        <f t="shared" si="23"/>
        <v>0</v>
      </c>
      <c r="BG276" s="146">
        <f t="shared" si="28"/>
        <v>6478.4107142857138</v>
      </c>
      <c r="BH276" s="145" t="b">
        <f t="shared" si="29"/>
        <v>1</v>
      </c>
    </row>
    <row r="277" spans="1:60" ht="65" x14ac:dyDescent="0.3">
      <c r="A277" s="138">
        <v>275</v>
      </c>
      <c r="B277" s="139" t="s">
        <v>212</v>
      </c>
      <c r="C277" s="139" t="s">
        <v>223</v>
      </c>
      <c r="D277" s="140" t="s">
        <v>649</v>
      </c>
      <c r="E277" s="140" t="s">
        <v>650</v>
      </c>
      <c r="F277" s="139" t="s">
        <v>93</v>
      </c>
      <c r="G277" s="139" t="s">
        <v>94</v>
      </c>
      <c r="H277" s="139" t="s">
        <v>651</v>
      </c>
      <c r="I277" s="139" t="s">
        <v>652</v>
      </c>
      <c r="J277" s="139" t="s">
        <v>116</v>
      </c>
      <c r="K277" s="139" t="s">
        <v>214</v>
      </c>
      <c r="L277" s="157" t="s">
        <v>302</v>
      </c>
      <c r="M277" s="142" t="s">
        <v>101</v>
      </c>
      <c r="N277" s="142" t="s">
        <v>216</v>
      </c>
      <c r="O277" s="142">
        <v>6415.3151785714272</v>
      </c>
      <c r="P277" s="152" t="s">
        <v>103</v>
      </c>
      <c r="Q277" s="139" t="s">
        <v>97</v>
      </c>
      <c r="R277" s="139" t="s">
        <v>674</v>
      </c>
      <c r="S277" s="139" t="s">
        <v>301</v>
      </c>
      <c r="T277" s="139" t="s">
        <v>99</v>
      </c>
      <c r="U277" s="139" t="s">
        <v>37</v>
      </c>
      <c r="V277" s="124"/>
      <c r="W277" s="144" t="s">
        <v>104</v>
      </c>
      <c r="X277" s="124"/>
      <c r="Y277" s="124"/>
      <c r="Z277" s="124"/>
      <c r="AA277" s="124"/>
      <c r="AB277" s="124"/>
      <c r="AC277" s="124"/>
      <c r="AD277" s="124"/>
      <c r="AE277" s="124"/>
      <c r="AF277" s="124"/>
      <c r="AG277" s="124"/>
      <c r="AH277" s="139"/>
      <c r="AI277" s="139"/>
      <c r="AJ277" s="139"/>
      <c r="AK277" s="139"/>
      <c r="AL277" s="139"/>
      <c r="AM277" s="139" t="s">
        <v>104</v>
      </c>
      <c r="AN277" s="139"/>
      <c r="AO277" s="139"/>
      <c r="AP277" s="139"/>
      <c r="AQ277" s="139"/>
      <c r="AR277" s="139"/>
      <c r="AS277" s="139"/>
      <c r="AT277" s="144">
        <f t="shared" si="27"/>
        <v>1</v>
      </c>
      <c r="AU277" s="145">
        <f t="shared" si="26"/>
        <v>0</v>
      </c>
      <c r="AV277" s="145">
        <f t="shared" si="26"/>
        <v>0</v>
      </c>
      <c r="AW277" s="145">
        <f t="shared" si="26"/>
        <v>0</v>
      </c>
      <c r="AX277" s="145">
        <f t="shared" si="25"/>
        <v>0</v>
      </c>
      <c r="AY277" s="145">
        <f t="shared" si="25"/>
        <v>0</v>
      </c>
      <c r="AZ277" s="145">
        <f t="shared" si="25"/>
        <v>6415.3151785714272</v>
      </c>
      <c r="BA277" s="145">
        <f t="shared" si="25"/>
        <v>0</v>
      </c>
      <c r="BB277" s="145">
        <f t="shared" si="25"/>
        <v>0</v>
      </c>
      <c r="BC277" s="145">
        <f t="shared" si="25"/>
        <v>0</v>
      </c>
      <c r="BD277" s="145">
        <f t="shared" si="23"/>
        <v>0</v>
      </c>
      <c r="BE277" s="145">
        <f t="shared" si="23"/>
        <v>0</v>
      </c>
      <c r="BF277" s="145">
        <f t="shared" si="23"/>
        <v>0</v>
      </c>
      <c r="BG277" s="146">
        <f t="shared" si="28"/>
        <v>6415.3151785714272</v>
      </c>
      <c r="BH277" s="145" t="b">
        <f t="shared" si="29"/>
        <v>1</v>
      </c>
    </row>
    <row r="278" spans="1:60" ht="65" x14ac:dyDescent="0.3">
      <c r="A278" s="138">
        <v>276</v>
      </c>
      <c r="B278" s="139" t="s">
        <v>212</v>
      </c>
      <c r="C278" s="139" t="s">
        <v>213</v>
      </c>
      <c r="D278" s="140" t="s">
        <v>649</v>
      </c>
      <c r="E278" s="140" t="s">
        <v>650</v>
      </c>
      <c r="F278" s="139" t="s">
        <v>93</v>
      </c>
      <c r="G278" s="139" t="s">
        <v>94</v>
      </c>
      <c r="H278" s="139" t="s">
        <v>651</v>
      </c>
      <c r="I278" s="139" t="s">
        <v>652</v>
      </c>
      <c r="J278" s="139" t="s">
        <v>116</v>
      </c>
      <c r="K278" s="139" t="s">
        <v>214</v>
      </c>
      <c r="L278" s="157" t="s">
        <v>303</v>
      </c>
      <c r="M278" s="142" t="s">
        <v>101</v>
      </c>
      <c r="N278" s="142" t="s">
        <v>232</v>
      </c>
      <c r="O278" s="142">
        <v>6260.2682142857138</v>
      </c>
      <c r="P278" s="152" t="s">
        <v>103</v>
      </c>
      <c r="Q278" s="139" t="s">
        <v>97</v>
      </c>
      <c r="R278" s="139" t="s">
        <v>688</v>
      </c>
      <c r="S278" s="139" t="s">
        <v>98</v>
      </c>
      <c r="T278" s="139" t="s">
        <v>105</v>
      </c>
      <c r="U278" s="139" t="s">
        <v>35</v>
      </c>
      <c r="V278" s="144" t="s">
        <v>104</v>
      </c>
      <c r="W278" s="139"/>
      <c r="X278" s="124"/>
      <c r="Y278" s="124"/>
      <c r="Z278" s="124"/>
      <c r="AA278" s="124"/>
      <c r="AB278" s="124"/>
      <c r="AC278" s="124"/>
      <c r="AD278" s="124"/>
      <c r="AE278" s="124"/>
      <c r="AF278" s="124"/>
      <c r="AG278" s="124"/>
      <c r="AH278" s="139"/>
      <c r="AI278" s="139"/>
      <c r="AJ278" s="139"/>
      <c r="AK278" s="139"/>
      <c r="AL278" s="139" t="s">
        <v>104</v>
      </c>
      <c r="AM278" s="139" t="s">
        <v>104</v>
      </c>
      <c r="AN278" s="139"/>
      <c r="AO278" s="139"/>
      <c r="AP278" s="139"/>
      <c r="AQ278" s="139"/>
      <c r="AR278" s="139"/>
      <c r="AS278" s="139"/>
      <c r="AT278" s="144">
        <f t="shared" si="27"/>
        <v>2</v>
      </c>
      <c r="AU278" s="145">
        <f t="shared" si="26"/>
        <v>0</v>
      </c>
      <c r="AV278" s="145">
        <f t="shared" si="26"/>
        <v>0</v>
      </c>
      <c r="AW278" s="145">
        <f t="shared" si="26"/>
        <v>0</v>
      </c>
      <c r="AX278" s="145">
        <f t="shared" si="25"/>
        <v>0</v>
      </c>
      <c r="AY278" s="145">
        <f t="shared" si="25"/>
        <v>3130.1341071428569</v>
      </c>
      <c r="AZ278" s="145">
        <f t="shared" si="25"/>
        <v>3130.1341071428569</v>
      </c>
      <c r="BA278" s="145">
        <f t="shared" si="25"/>
        <v>0</v>
      </c>
      <c r="BB278" s="145">
        <f t="shared" si="25"/>
        <v>0</v>
      </c>
      <c r="BC278" s="145">
        <f t="shared" si="25"/>
        <v>0</v>
      </c>
      <c r="BD278" s="145">
        <f t="shared" si="23"/>
        <v>0</v>
      </c>
      <c r="BE278" s="145">
        <f t="shared" si="23"/>
        <v>0</v>
      </c>
      <c r="BF278" s="145">
        <f t="shared" si="23"/>
        <v>0</v>
      </c>
      <c r="BG278" s="146">
        <f t="shared" si="28"/>
        <v>6260.2682142857138</v>
      </c>
      <c r="BH278" s="145" t="b">
        <f t="shared" si="29"/>
        <v>1</v>
      </c>
    </row>
    <row r="279" spans="1:60" ht="65" x14ac:dyDescent="0.3">
      <c r="A279" s="138">
        <v>277</v>
      </c>
      <c r="B279" s="139" t="s">
        <v>212</v>
      </c>
      <c r="C279" s="139" t="s">
        <v>223</v>
      </c>
      <c r="D279" s="140" t="s">
        <v>649</v>
      </c>
      <c r="E279" s="140" t="s">
        <v>650</v>
      </c>
      <c r="F279" s="139" t="s">
        <v>93</v>
      </c>
      <c r="G279" s="139" t="s">
        <v>94</v>
      </c>
      <c r="H279" s="139" t="s">
        <v>651</v>
      </c>
      <c r="I279" s="139" t="s">
        <v>652</v>
      </c>
      <c r="J279" s="139" t="s">
        <v>116</v>
      </c>
      <c r="K279" s="139" t="s">
        <v>214</v>
      </c>
      <c r="L279" s="157" t="s">
        <v>305</v>
      </c>
      <c r="M279" s="142" t="s">
        <v>101</v>
      </c>
      <c r="N279" s="142" t="s">
        <v>232</v>
      </c>
      <c r="O279" s="142">
        <v>5803.5714285714284</v>
      </c>
      <c r="P279" s="152" t="s">
        <v>103</v>
      </c>
      <c r="Q279" s="139" t="s">
        <v>97</v>
      </c>
      <c r="R279" s="139">
        <v>871590012</v>
      </c>
      <c r="S279" s="139" t="s">
        <v>301</v>
      </c>
      <c r="T279" s="139" t="s">
        <v>105</v>
      </c>
      <c r="U279" s="139" t="s">
        <v>35</v>
      </c>
      <c r="V279" s="144" t="s">
        <v>104</v>
      </c>
      <c r="W279" s="139"/>
      <c r="X279" s="124"/>
      <c r="Y279" s="124"/>
      <c r="Z279" s="124"/>
      <c r="AA279" s="124"/>
      <c r="AB279" s="124"/>
      <c r="AC279" s="124"/>
      <c r="AD279" s="124"/>
      <c r="AE279" s="124"/>
      <c r="AF279" s="124"/>
      <c r="AG279" s="124"/>
      <c r="AH279" s="139"/>
      <c r="AI279" s="139"/>
      <c r="AJ279" s="139"/>
      <c r="AK279" s="139"/>
      <c r="AL279" s="139" t="s">
        <v>104</v>
      </c>
      <c r="AM279" s="139" t="s">
        <v>104</v>
      </c>
      <c r="AN279" s="139" t="s">
        <v>104</v>
      </c>
      <c r="AO279" s="139"/>
      <c r="AP279" s="139"/>
      <c r="AQ279" s="139"/>
      <c r="AR279" s="139"/>
      <c r="AS279" s="139"/>
      <c r="AT279" s="144">
        <f t="shared" si="27"/>
        <v>3</v>
      </c>
      <c r="AU279" s="145">
        <f t="shared" si="26"/>
        <v>0</v>
      </c>
      <c r="AV279" s="145">
        <f t="shared" si="26"/>
        <v>0</v>
      </c>
      <c r="AW279" s="145">
        <f t="shared" si="26"/>
        <v>0</v>
      </c>
      <c r="AX279" s="145">
        <f t="shared" si="25"/>
        <v>0</v>
      </c>
      <c r="AY279" s="145">
        <f t="shared" si="25"/>
        <v>1934.5238095238094</v>
      </c>
      <c r="AZ279" s="145">
        <f t="shared" si="25"/>
        <v>1934.5238095238094</v>
      </c>
      <c r="BA279" s="145">
        <f t="shared" si="25"/>
        <v>1934.5238095238094</v>
      </c>
      <c r="BB279" s="145">
        <f t="shared" si="25"/>
        <v>0</v>
      </c>
      <c r="BC279" s="145">
        <f t="shared" si="25"/>
        <v>0</v>
      </c>
      <c r="BD279" s="145">
        <f t="shared" si="23"/>
        <v>0</v>
      </c>
      <c r="BE279" s="145">
        <f t="shared" si="23"/>
        <v>0</v>
      </c>
      <c r="BF279" s="145">
        <f t="shared" si="23"/>
        <v>0</v>
      </c>
      <c r="BG279" s="146">
        <f t="shared" si="28"/>
        <v>5803.5714285714284</v>
      </c>
      <c r="BH279" s="145" t="b">
        <f t="shared" si="29"/>
        <v>1</v>
      </c>
    </row>
    <row r="280" spans="1:60" ht="65" x14ac:dyDescent="0.3">
      <c r="A280" s="138">
        <v>278</v>
      </c>
      <c r="B280" s="139" t="s">
        <v>212</v>
      </c>
      <c r="C280" s="139" t="s">
        <v>223</v>
      </c>
      <c r="D280" s="140" t="s">
        <v>649</v>
      </c>
      <c r="E280" s="140" t="s">
        <v>650</v>
      </c>
      <c r="F280" s="139" t="s">
        <v>93</v>
      </c>
      <c r="G280" s="139" t="s">
        <v>94</v>
      </c>
      <c r="H280" s="139" t="s">
        <v>651</v>
      </c>
      <c r="I280" s="139" t="s">
        <v>652</v>
      </c>
      <c r="J280" s="139" t="s">
        <v>116</v>
      </c>
      <c r="K280" s="139" t="s">
        <v>214</v>
      </c>
      <c r="L280" s="157" t="s">
        <v>306</v>
      </c>
      <c r="M280" s="142" t="s">
        <v>101</v>
      </c>
      <c r="N280" s="142" t="s">
        <v>232</v>
      </c>
      <c r="O280" s="142">
        <v>5803.5714285714284</v>
      </c>
      <c r="P280" s="152" t="s">
        <v>103</v>
      </c>
      <c r="Q280" s="139" t="s">
        <v>97</v>
      </c>
      <c r="R280" s="139">
        <v>871590811</v>
      </c>
      <c r="S280" s="139" t="s">
        <v>301</v>
      </c>
      <c r="T280" s="139" t="s">
        <v>105</v>
      </c>
      <c r="U280" s="139" t="s">
        <v>35</v>
      </c>
      <c r="V280" s="144" t="s">
        <v>104</v>
      </c>
      <c r="W280" s="139"/>
      <c r="X280" s="124"/>
      <c r="Y280" s="124"/>
      <c r="Z280" s="124"/>
      <c r="AA280" s="124"/>
      <c r="AB280" s="124"/>
      <c r="AC280" s="124"/>
      <c r="AD280" s="124"/>
      <c r="AE280" s="124"/>
      <c r="AF280" s="124"/>
      <c r="AG280" s="124"/>
      <c r="AH280" s="139"/>
      <c r="AI280" s="139"/>
      <c r="AJ280" s="139"/>
      <c r="AK280" s="139"/>
      <c r="AL280" s="139" t="s">
        <v>104</v>
      </c>
      <c r="AM280" s="139"/>
      <c r="AN280" s="139"/>
      <c r="AO280" s="139"/>
      <c r="AP280" s="139"/>
      <c r="AQ280" s="139"/>
      <c r="AR280" s="139"/>
      <c r="AS280" s="139"/>
      <c r="AT280" s="144">
        <f t="shared" si="27"/>
        <v>1</v>
      </c>
      <c r="AU280" s="145">
        <f t="shared" si="26"/>
        <v>0</v>
      </c>
      <c r="AV280" s="145">
        <f t="shared" si="26"/>
        <v>0</v>
      </c>
      <c r="AW280" s="145">
        <f t="shared" si="26"/>
        <v>0</v>
      </c>
      <c r="AX280" s="145">
        <f t="shared" si="25"/>
        <v>0</v>
      </c>
      <c r="AY280" s="145">
        <f t="shared" si="25"/>
        <v>5803.5714285714284</v>
      </c>
      <c r="AZ280" s="145">
        <f t="shared" si="25"/>
        <v>0</v>
      </c>
      <c r="BA280" s="145">
        <f t="shared" si="25"/>
        <v>0</v>
      </c>
      <c r="BB280" s="145">
        <f t="shared" si="25"/>
        <v>0</v>
      </c>
      <c r="BC280" s="145">
        <f t="shared" si="25"/>
        <v>0</v>
      </c>
      <c r="BD280" s="145">
        <f t="shared" si="23"/>
        <v>0</v>
      </c>
      <c r="BE280" s="145">
        <f t="shared" si="23"/>
        <v>0</v>
      </c>
      <c r="BF280" s="145">
        <f t="shared" si="23"/>
        <v>0</v>
      </c>
      <c r="BG280" s="146">
        <f t="shared" si="28"/>
        <v>5803.5714285714284</v>
      </c>
      <c r="BH280" s="145" t="b">
        <f t="shared" si="29"/>
        <v>1</v>
      </c>
    </row>
    <row r="281" spans="1:60" ht="65" x14ac:dyDescent="0.3">
      <c r="A281" s="138">
        <v>279</v>
      </c>
      <c r="B281" s="139" t="s">
        <v>212</v>
      </c>
      <c r="C281" s="139" t="s">
        <v>213</v>
      </c>
      <c r="D281" s="140" t="s">
        <v>649</v>
      </c>
      <c r="E281" s="140" t="s">
        <v>650</v>
      </c>
      <c r="F281" s="139" t="s">
        <v>93</v>
      </c>
      <c r="G281" s="139" t="s">
        <v>94</v>
      </c>
      <c r="H281" s="139" t="s">
        <v>651</v>
      </c>
      <c r="I281" s="139" t="s">
        <v>652</v>
      </c>
      <c r="J281" s="139" t="s">
        <v>116</v>
      </c>
      <c r="K281" s="139" t="s">
        <v>214</v>
      </c>
      <c r="L281" s="157" t="s">
        <v>307</v>
      </c>
      <c r="M281" s="142" t="s">
        <v>101</v>
      </c>
      <c r="N281" s="142" t="s">
        <v>278</v>
      </c>
      <c r="O281" s="142">
        <v>5803.5714285714284</v>
      </c>
      <c r="P281" s="152" t="s">
        <v>103</v>
      </c>
      <c r="Q281" s="139" t="s">
        <v>97</v>
      </c>
      <c r="R281" s="139" t="s">
        <v>689</v>
      </c>
      <c r="S281" s="139" t="s">
        <v>301</v>
      </c>
      <c r="T281" s="139" t="s">
        <v>105</v>
      </c>
      <c r="U281" s="139" t="s">
        <v>35</v>
      </c>
      <c r="V281" s="144" t="s">
        <v>104</v>
      </c>
      <c r="W281" s="139"/>
      <c r="X281" s="124"/>
      <c r="Y281" s="124"/>
      <c r="Z281" s="124"/>
      <c r="AA281" s="124"/>
      <c r="AB281" s="124"/>
      <c r="AC281" s="124"/>
      <c r="AD281" s="124"/>
      <c r="AE281" s="124"/>
      <c r="AF281" s="124"/>
      <c r="AG281" s="124"/>
      <c r="AH281" s="139"/>
      <c r="AI281" s="139"/>
      <c r="AJ281" s="139"/>
      <c r="AK281" s="139"/>
      <c r="AL281" s="139" t="s">
        <v>104</v>
      </c>
      <c r="AM281" s="139"/>
      <c r="AN281" s="139"/>
      <c r="AO281" s="139"/>
      <c r="AP281" s="139"/>
      <c r="AQ281" s="139"/>
      <c r="AR281" s="139"/>
      <c r="AS281" s="139"/>
      <c r="AT281" s="144">
        <f t="shared" si="27"/>
        <v>1</v>
      </c>
      <c r="AU281" s="145">
        <f t="shared" si="26"/>
        <v>0</v>
      </c>
      <c r="AV281" s="145">
        <f t="shared" si="26"/>
        <v>0</v>
      </c>
      <c r="AW281" s="145">
        <f t="shared" si="26"/>
        <v>0</v>
      </c>
      <c r="AX281" s="145">
        <f t="shared" si="25"/>
        <v>0</v>
      </c>
      <c r="AY281" s="145">
        <f t="shared" si="25"/>
        <v>5803.5714285714284</v>
      </c>
      <c r="AZ281" s="145">
        <f t="shared" si="25"/>
        <v>0</v>
      </c>
      <c r="BA281" s="145">
        <f t="shared" si="25"/>
        <v>0</v>
      </c>
      <c r="BB281" s="145">
        <f t="shared" si="25"/>
        <v>0</v>
      </c>
      <c r="BC281" s="145">
        <f t="shared" si="25"/>
        <v>0</v>
      </c>
      <c r="BD281" s="145">
        <f t="shared" si="23"/>
        <v>0</v>
      </c>
      <c r="BE281" s="145">
        <f t="shared" si="23"/>
        <v>0</v>
      </c>
      <c r="BF281" s="145">
        <f t="shared" si="23"/>
        <v>0</v>
      </c>
      <c r="BG281" s="146">
        <f t="shared" si="28"/>
        <v>5803.5714285714284</v>
      </c>
      <c r="BH281" s="145" t="b">
        <f t="shared" si="29"/>
        <v>1</v>
      </c>
    </row>
    <row r="282" spans="1:60" ht="65" x14ac:dyDescent="0.3">
      <c r="A282" s="138">
        <v>280</v>
      </c>
      <c r="B282" s="139" t="s">
        <v>212</v>
      </c>
      <c r="C282" s="139" t="s">
        <v>223</v>
      </c>
      <c r="D282" s="140" t="s">
        <v>649</v>
      </c>
      <c r="E282" s="140" t="s">
        <v>650</v>
      </c>
      <c r="F282" s="139" t="s">
        <v>93</v>
      </c>
      <c r="G282" s="139" t="s">
        <v>94</v>
      </c>
      <c r="H282" s="139" t="s">
        <v>651</v>
      </c>
      <c r="I282" s="139" t="s">
        <v>652</v>
      </c>
      <c r="J282" s="139" t="s">
        <v>116</v>
      </c>
      <c r="K282" s="139" t="s">
        <v>214</v>
      </c>
      <c r="L282" s="157" t="s">
        <v>308</v>
      </c>
      <c r="M282" s="142" t="s">
        <v>101</v>
      </c>
      <c r="N282" s="142" t="s">
        <v>278</v>
      </c>
      <c r="O282" s="142">
        <v>5803.5714285714284</v>
      </c>
      <c r="P282" s="152" t="s">
        <v>103</v>
      </c>
      <c r="Q282" s="139" t="s">
        <v>97</v>
      </c>
      <c r="R282" s="139" t="s">
        <v>688</v>
      </c>
      <c r="S282" s="139" t="s">
        <v>301</v>
      </c>
      <c r="T282" s="139" t="s">
        <v>105</v>
      </c>
      <c r="U282" s="139" t="s">
        <v>35</v>
      </c>
      <c r="V282" s="144" t="s">
        <v>104</v>
      </c>
      <c r="W282" s="139"/>
      <c r="X282" s="124"/>
      <c r="Y282" s="124"/>
      <c r="Z282" s="124"/>
      <c r="AA282" s="124"/>
      <c r="AB282" s="124"/>
      <c r="AC282" s="124"/>
      <c r="AD282" s="124"/>
      <c r="AE282" s="124"/>
      <c r="AF282" s="124"/>
      <c r="AG282" s="124"/>
      <c r="AH282" s="139"/>
      <c r="AI282" s="139"/>
      <c r="AJ282" s="139"/>
      <c r="AK282" s="139"/>
      <c r="AL282" s="139" t="s">
        <v>104</v>
      </c>
      <c r="AM282" s="139"/>
      <c r="AN282" s="139"/>
      <c r="AO282" s="139" t="s">
        <v>104</v>
      </c>
      <c r="AP282" s="139"/>
      <c r="AQ282" s="139"/>
      <c r="AR282" s="139"/>
      <c r="AS282" s="139"/>
      <c r="AT282" s="144">
        <f t="shared" si="27"/>
        <v>2</v>
      </c>
      <c r="AU282" s="145">
        <f t="shared" si="26"/>
        <v>0</v>
      </c>
      <c r="AV282" s="145">
        <f t="shared" si="26"/>
        <v>0</v>
      </c>
      <c r="AW282" s="145">
        <f t="shared" si="26"/>
        <v>0</v>
      </c>
      <c r="AX282" s="145">
        <f t="shared" si="25"/>
        <v>0</v>
      </c>
      <c r="AY282" s="145">
        <f t="shared" si="25"/>
        <v>2901.7857142857142</v>
      </c>
      <c r="AZ282" s="145">
        <f t="shared" si="25"/>
        <v>0</v>
      </c>
      <c r="BA282" s="145">
        <f t="shared" si="25"/>
        <v>0</v>
      </c>
      <c r="BB282" s="145">
        <f t="shared" si="25"/>
        <v>2901.7857142857142</v>
      </c>
      <c r="BC282" s="145">
        <f t="shared" si="25"/>
        <v>0</v>
      </c>
      <c r="BD282" s="145">
        <f t="shared" si="23"/>
        <v>0</v>
      </c>
      <c r="BE282" s="145">
        <f t="shared" si="23"/>
        <v>0</v>
      </c>
      <c r="BF282" s="145">
        <f t="shared" si="23"/>
        <v>0</v>
      </c>
      <c r="BG282" s="146">
        <f t="shared" si="28"/>
        <v>5803.5714285714284</v>
      </c>
      <c r="BH282" s="145" t="b">
        <f t="shared" si="29"/>
        <v>1</v>
      </c>
    </row>
    <row r="283" spans="1:60" ht="65" x14ac:dyDescent="0.3">
      <c r="A283" s="138">
        <v>281</v>
      </c>
      <c r="B283" s="139" t="s">
        <v>212</v>
      </c>
      <c r="C283" s="139" t="s">
        <v>213</v>
      </c>
      <c r="D283" s="140" t="s">
        <v>649</v>
      </c>
      <c r="E283" s="140" t="s">
        <v>650</v>
      </c>
      <c r="F283" s="139" t="s">
        <v>93</v>
      </c>
      <c r="G283" s="139" t="s">
        <v>94</v>
      </c>
      <c r="H283" s="139" t="s">
        <v>651</v>
      </c>
      <c r="I283" s="139" t="s">
        <v>652</v>
      </c>
      <c r="J283" s="139" t="s">
        <v>116</v>
      </c>
      <c r="K283" s="139" t="s">
        <v>214</v>
      </c>
      <c r="L283" s="157" t="s">
        <v>310</v>
      </c>
      <c r="M283" s="142" t="s">
        <v>101</v>
      </c>
      <c r="N283" s="142" t="s">
        <v>216</v>
      </c>
      <c r="O283" s="142">
        <v>5240.3160714285705</v>
      </c>
      <c r="P283" s="152" t="s">
        <v>103</v>
      </c>
      <c r="Q283" s="139" t="s">
        <v>97</v>
      </c>
      <c r="R283" s="139" t="s">
        <v>674</v>
      </c>
      <c r="S283" s="139" t="s">
        <v>301</v>
      </c>
      <c r="T283" s="139" t="s">
        <v>99</v>
      </c>
      <c r="U283" s="139" t="s">
        <v>35</v>
      </c>
      <c r="V283" s="144" t="s">
        <v>104</v>
      </c>
      <c r="W283" s="139"/>
      <c r="X283" s="124"/>
      <c r="Y283" s="124"/>
      <c r="Z283" s="124"/>
      <c r="AA283" s="124"/>
      <c r="AB283" s="124"/>
      <c r="AC283" s="124"/>
      <c r="AD283" s="124"/>
      <c r="AE283" s="124"/>
      <c r="AF283" s="124"/>
      <c r="AG283" s="124"/>
      <c r="AH283" s="139"/>
      <c r="AI283" s="139"/>
      <c r="AJ283" s="139"/>
      <c r="AK283" s="139" t="s">
        <v>104</v>
      </c>
      <c r="AL283" s="139"/>
      <c r="AM283" s="139"/>
      <c r="AN283" s="139"/>
      <c r="AO283" s="139"/>
      <c r="AP283" s="139"/>
      <c r="AQ283" s="139"/>
      <c r="AR283" s="139"/>
      <c r="AS283" s="139"/>
      <c r="AT283" s="144">
        <f t="shared" si="27"/>
        <v>1</v>
      </c>
      <c r="AU283" s="145">
        <f t="shared" si="26"/>
        <v>0</v>
      </c>
      <c r="AV283" s="145">
        <f t="shared" si="26"/>
        <v>0</v>
      </c>
      <c r="AW283" s="145">
        <f t="shared" si="26"/>
        <v>0</v>
      </c>
      <c r="AX283" s="145">
        <f t="shared" si="25"/>
        <v>5240.3160714285705</v>
      </c>
      <c r="AY283" s="145">
        <f t="shared" si="25"/>
        <v>0</v>
      </c>
      <c r="AZ283" s="145">
        <f t="shared" si="25"/>
        <v>0</v>
      </c>
      <c r="BA283" s="145">
        <f t="shared" si="25"/>
        <v>0</v>
      </c>
      <c r="BB283" s="145">
        <f t="shared" si="25"/>
        <v>0</v>
      </c>
      <c r="BC283" s="145">
        <f t="shared" si="25"/>
        <v>0</v>
      </c>
      <c r="BD283" s="145">
        <f t="shared" si="23"/>
        <v>0</v>
      </c>
      <c r="BE283" s="145">
        <f t="shared" si="23"/>
        <v>0</v>
      </c>
      <c r="BF283" s="145">
        <f t="shared" si="23"/>
        <v>0</v>
      </c>
      <c r="BG283" s="146">
        <f t="shared" si="28"/>
        <v>5240.3160714285705</v>
      </c>
      <c r="BH283" s="145" t="b">
        <f t="shared" si="29"/>
        <v>1</v>
      </c>
    </row>
    <row r="284" spans="1:60" ht="65" x14ac:dyDescent="0.3">
      <c r="A284" s="138">
        <v>282</v>
      </c>
      <c r="B284" s="139" t="s">
        <v>212</v>
      </c>
      <c r="C284" s="139" t="s">
        <v>223</v>
      </c>
      <c r="D284" s="140" t="s">
        <v>649</v>
      </c>
      <c r="E284" s="140" t="s">
        <v>650</v>
      </c>
      <c r="F284" s="139" t="s">
        <v>93</v>
      </c>
      <c r="G284" s="139" t="s">
        <v>94</v>
      </c>
      <c r="H284" s="139" t="s">
        <v>651</v>
      </c>
      <c r="I284" s="139" t="s">
        <v>652</v>
      </c>
      <c r="J284" s="139" t="s">
        <v>116</v>
      </c>
      <c r="K284" s="139" t="s">
        <v>214</v>
      </c>
      <c r="L284" s="157" t="s">
        <v>311</v>
      </c>
      <c r="M284" s="142" t="s">
        <v>101</v>
      </c>
      <c r="N284" s="142" t="s">
        <v>216</v>
      </c>
      <c r="O284" s="142">
        <v>5000</v>
      </c>
      <c r="P284" s="152" t="s">
        <v>103</v>
      </c>
      <c r="Q284" s="139" t="s">
        <v>97</v>
      </c>
      <c r="R284" s="139" t="s">
        <v>676</v>
      </c>
      <c r="S284" s="139" t="s">
        <v>301</v>
      </c>
      <c r="T284" s="139" t="s">
        <v>99</v>
      </c>
      <c r="U284" s="139" t="s">
        <v>38</v>
      </c>
      <c r="V284" s="124"/>
      <c r="W284" s="139"/>
      <c r="X284" s="142" t="s">
        <v>104</v>
      </c>
      <c r="Y284" s="124"/>
      <c r="Z284" s="124"/>
      <c r="AA284" s="124"/>
      <c r="AB284" s="124"/>
      <c r="AC284" s="124"/>
      <c r="AD284" s="124"/>
      <c r="AE284" s="124"/>
      <c r="AF284" s="124"/>
      <c r="AG284" s="124"/>
      <c r="AH284" s="139"/>
      <c r="AI284" s="139"/>
      <c r="AJ284" s="139"/>
      <c r="AK284" s="139"/>
      <c r="AL284" s="139"/>
      <c r="AM284" s="139" t="s">
        <v>104</v>
      </c>
      <c r="AN284" s="139"/>
      <c r="AO284" s="139"/>
      <c r="AP284" s="139"/>
      <c r="AQ284" s="139"/>
      <c r="AR284" s="139"/>
      <c r="AS284" s="139"/>
      <c r="AT284" s="144">
        <f t="shared" si="27"/>
        <v>1</v>
      </c>
      <c r="AU284" s="145">
        <f t="shared" si="26"/>
        <v>0</v>
      </c>
      <c r="AV284" s="145">
        <f t="shared" si="26"/>
        <v>0</v>
      </c>
      <c r="AW284" s="145">
        <f t="shared" si="26"/>
        <v>0</v>
      </c>
      <c r="AX284" s="145">
        <f t="shared" si="25"/>
        <v>0</v>
      </c>
      <c r="AY284" s="145">
        <f t="shared" si="25"/>
        <v>0</v>
      </c>
      <c r="AZ284" s="145">
        <f t="shared" si="25"/>
        <v>5000</v>
      </c>
      <c r="BA284" s="145">
        <f t="shared" si="25"/>
        <v>0</v>
      </c>
      <c r="BB284" s="145">
        <f t="shared" si="25"/>
        <v>0</v>
      </c>
      <c r="BC284" s="145">
        <f t="shared" si="25"/>
        <v>0</v>
      </c>
      <c r="BD284" s="145">
        <f t="shared" si="23"/>
        <v>0</v>
      </c>
      <c r="BE284" s="145">
        <f t="shared" si="23"/>
        <v>0</v>
      </c>
      <c r="BF284" s="145">
        <f t="shared" si="23"/>
        <v>0</v>
      </c>
      <c r="BG284" s="146">
        <f t="shared" si="28"/>
        <v>5000</v>
      </c>
      <c r="BH284" s="145" t="b">
        <f t="shared" si="29"/>
        <v>1</v>
      </c>
    </row>
    <row r="285" spans="1:60" ht="65" x14ac:dyDescent="0.3">
      <c r="A285" s="138">
        <v>283</v>
      </c>
      <c r="B285" s="139" t="s">
        <v>212</v>
      </c>
      <c r="C285" s="139" t="s">
        <v>213</v>
      </c>
      <c r="D285" s="140" t="s">
        <v>649</v>
      </c>
      <c r="E285" s="140" t="s">
        <v>650</v>
      </c>
      <c r="F285" s="139" t="s">
        <v>93</v>
      </c>
      <c r="G285" s="139" t="s">
        <v>94</v>
      </c>
      <c r="H285" s="139" t="s">
        <v>651</v>
      </c>
      <c r="I285" s="139" t="s">
        <v>652</v>
      </c>
      <c r="J285" s="139" t="s">
        <v>116</v>
      </c>
      <c r="K285" s="139" t="s">
        <v>214</v>
      </c>
      <c r="L285" s="157" t="s">
        <v>312</v>
      </c>
      <c r="M285" s="142" t="s">
        <v>101</v>
      </c>
      <c r="N285" s="142" t="s">
        <v>278</v>
      </c>
      <c r="O285" s="142">
        <v>4910.7142857142853</v>
      </c>
      <c r="P285" s="152" t="s">
        <v>103</v>
      </c>
      <c r="Q285" s="139" t="s">
        <v>97</v>
      </c>
      <c r="R285" s="139">
        <v>871590811</v>
      </c>
      <c r="S285" s="139" t="s">
        <v>301</v>
      </c>
      <c r="T285" s="139" t="s">
        <v>105</v>
      </c>
      <c r="U285" s="139" t="s">
        <v>35</v>
      </c>
      <c r="V285" s="144" t="s">
        <v>104</v>
      </c>
      <c r="W285" s="139"/>
      <c r="X285" s="124"/>
      <c r="Y285" s="124"/>
      <c r="Z285" s="124"/>
      <c r="AA285" s="124"/>
      <c r="AB285" s="124"/>
      <c r="AC285" s="124"/>
      <c r="AD285" s="124"/>
      <c r="AE285" s="124"/>
      <c r="AF285" s="124"/>
      <c r="AG285" s="124"/>
      <c r="AH285" s="139"/>
      <c r="AI285" s="139"/>
      <c r="AJ285" s="139"/>
      <c r="AK285" s="139"/>
      <c r="AL285" s="139" t="s">
        <v>104</v>
      </c>
      <c r="AM285" s="139" t="s">
        <v>104</v>
      </c>
      <c r="AN285" s="139" t="s">
        <v>104</v>
      </c>
      <c r="AO285" s="139"/>
      <c r="AP285" s="139"/>
      <c r="AQ285" s="139"/>
      <c r="AR285" s="139"/>
      <c r="AS285" s="139"/>
      <c r="AT285" s="144">
        <f t="shared" si="27"/>
        <v>3</v>
      </c>
      <c r="AU285" s="145">
        <f t="shared" si="26"/>
        <v>0</v>
      </c>
      <c r="AV285" s="145">
        <f t="shared" si="26"/>
        <v>0</v>
      </c>
      <c r="AW285" s="145">
        <f t="shared" si="26"/>
        <v>0</v>
      </c>
      <c r="AX285" s="145">
        <f t="shared" si="25"/>
        <v>0</v>
      </c>
      <c r="AY285" s="145">
        <f t="shared" si="25"/>
        <v>1636.9047619047617</v>
      </c>
      <c r="AZ285" s="145">
        <f t="shared" si="25"/>
        <v>1636.9047619047617</v>
      </c>
      <c r="BA285" s="145">
        <f t="shared" si="25"/>
        <v>1636.9047619047617</v>
      </c>
      <c r="BB285" s="145">
        <f t="shared" si="25"/>
        <v>0</v>
      </c>
      <c r="BC285" s="145">
        <f t="shared" si="25"/>
        <v>0</v>
      </c>
      <c r="BD285" s="145">
        <f t="shared" si="23"/>
        <v>0</v>
      </c>
      <c r="BE285" s="145">
        <f t="shared" si="23"/>
        <v>0</v>
      </c>
      <c r="BF285" s="145">
        <f t="shared" si="23"/>
        <v>0</v>
      </c>
      <c r="BG285" s="146">
        <f t="shared" si="28"/>
        <v>4910.7142857142853</v>
      </c>
      <c r="BH285" s="145" t="b">
        <f t="shared" si="29"/>
        <v>1</v>
      </c>
    </row>
    <row r="286" spans="1:60" ht="65" x14ac:dyDescent="0.3">
      <c r="A286" s="138">
        <v>284</v>
      </c>
      <c r="B286" s="139" t="s">
        <v>212</v>
      </c>
      <c r="C286" s="139" t="s">
        <v>223</v>
      </c>
      <c r="D286" s="140" t="s">
        <v>649</v>
      </c>
      <c r="E286" s="140" t="s">
        <v>650</v>
      </c>
      <c r="F286" s="139" t="s">
        <v>93</v>
      </c>
      <c r="G286" s="139" t="s">
        <v>94</v>
      </c>
      <c r="H286" s="139" t="s">
        <v>651</v>
      </c>
      <c r="I286" s="139" t="s">
        <v>652</v>
      </c>
      <c r="J286" s="139" t="s">
        <v>116</v>
      </c>
      <c r="K286" s="139" t="s">
        <v>214</v>
      </c>
      <c r="L286" s="157" t="s">
        <v>690</v>
      </c>
      <c r="M286" s="142" t="s">
        <v>101</v>
      </c>
      <c r="N286" s="142" t="s">
        <v>278</v>
      </c>
      <c r="O286" s="142">
        <v>4910.7142857142853</v>
      </c>
      <c r="P286" s="152" t="s">
        <v>103</v>
      </c>
      <c r="Q286" s="139" t="s">
        <v>97</v>
      </c>
      <c r="R286" s="139">
        <v>871590811</v>
      </c>
      <c r="S286" s="139" t="s">
        <v>301</v>
      </c>
      <c r="T286" s="139" t="s">
        <v>105</v>
      </c>
      <c r="U286" s="139" t="s">
        <v>35</v>
      </c>
      <c r="V286" s="144" t="s">
        <v>104</v>
      </c>
      <c r="W286" s="139"/>
      <c r="X286" s="124"/>
      <c r="Y286" s="124"/>
      <c r="Z286" s="124"/>
      <c r="AA286" s="124"/>
      <c r="AB286" s="124"/>
      <c r="AC286" s="124"/>
      <c r="AD286" s="124"/>
      <c r="AE286" s="124"/>
      <c r="AF286" s="124"/>
      <c r="AG286" s="124"/>
      <c r="AH286" s="139"/>
      <c r="AI286" s="139"/>
      <c r="AJ286" s="139"/>
      <c r="AK286" s="139" t="s">
        <v>104</v>
      </c>
      <c r="AL286" s="139"/>
      <c r="AM286" s="139"/>
      <c r="AN286" s="139"/>
      <c r="AO286" s="139"/>
      <c r="AP286" s="139"/>
      <c r="AQ286" s="139"/>
      <c r="AR286" s="139"/>
      <c r="AS286" s="139"/>
      <c r="AT286" s="144">
        <f t="shared" si="27"/>
        <v>1</v>
      </c>
      <c r="AU286" s="145">
        <f t="shared" si="26"/>
        <v>0</v>
      </c>
      <c r="AV286" s="145">
        <f t="shared" si="26"/>
        <v>0</v>
      </c>
      <c r="AW286" s="145">
        <f t="shared" si="26"/>
        <v>0</v>
      </c>
      <c r="AX286" s="145">
        <f t="shared" si="25"/>
        <v>4910.7142857142853</v>
      </c>
      <c r="AY286" s="145">
        <f t="shared" si="25"/>
        <v>0</v>
      </c>
      <c r="AZ286" s="145">
        <f t="shared" si="25"/>
        <v>0</v>
      </c>
      <c r="BA286" s="145">
        <f t="shared" si="25"/>
        <v>0</v>
      </c>
      <c r="BB286" s="145">
        <f t="shared" si="25"/>
        <v>0</v>
      </c>
      <c r="BC286" s="145">
        <f t="shared" si="25"/>
        <v>0</v>
      </c>
      <c r="BD286" s="145">
        <f t="shared" si="25"/>
        <v>0</v>
      </c>
      <c r="BE286" s="145">
        <f t="shared" si="25"/>
        <v>0</v>
      </c>
      <c r="BF286" s="145">
        <f t="shared" si="25"/>
        <v>0</v>
      </c>
      <c r="BG286" s="146">
        <f t="shared" si="28"/>
        <v>4910.7142857142853</v>
      </c>
      <c r="BH286" s="145" t="b">
        <f t="shared" si="29"/>
        <v>1</v>
      </c>
    </row>
    <row r="287" spans="1:60" ht="65" x14ac:dyDescent="0.3">
      <c r="A287" s="138">
        <v>285</v>
      </c>
      <c r="B287" s="139" t="s">
        <v>212</v>
      </c>
      <c r="C287" s="139" t="s">
        <v>213</v>
      </c>
      <c r="D287" s="140" t="s">
        <v>649</v>
      </c>
      <c r="E287" s="140" t="s">
        <v>650</v>
      </c>
      <c r="F287" s="139" t="s">
        <v>93</v>
      </c>
      <c r="G287" s="139" t="s">
        <v>94</v>
      </c>
      <c r="H287" s="139" t="s">
        <v>651</v>
      </c>
      <c r="I287" s="139" t="s">
        <v>652</v>
      </c>
      <c r="J287" s="139" t="s">
        <v>116</v>
      </c>
      <c r="K287" s="139" t="s">
        <v>214</v>
      </c>
      <c r="L287" s="157" t="s">
        <v>314</v>
      </c>
      <c r="M287" s="142" t="s">
        <v>101</v>
      </c>
      <c r="N287" s="142" t="s">
        <v>232</v>
      </c>
      <c r="O287" s="142">
        <v>4678.7653571428564</v>
      </c>
      <c r="P287" s="152" t="s">
        <v>103</v>
      </c>
      <c r="Q287" s="139" t="s">
        <v>97</v>
      </c>
      <c r="R287" s="139">
        <v>651400121</v>
      </c>
      <c r="S287" s="139" t="s">
        <v>301</v>
      </c>
      <c r="T287" s="139" t="s">
        <v>105</v>
      </c>
      <c r="U287" s="139" t="s">
        <v>35</v>
      </c>
      <c r="V287" s="144" t="s">
        <v>104</v>
      </c>
      <c r="W287" s="139"/>
      <c r="X287" s="124"/>
      <c r="Y287" s="124"/>
      <c r="Z287" s="124"/>
      <c r="AA287" s="124"/>
      <c r="AB287" s="124"/>
      <c r="AC287" s="124"/>
      <c r="AD287" s="124"/>
      <c r="AE287" s="124"/>
      <c r="AF287" s="124"/>
      <c r="AG287" s="124"/>
      <c r="AH287" s="139"/>
      <c r="AI287" s="139"/>
      <c r="AJ287" s="139"/>
      <c r="AK287" s="139" t="s">
        <v>104</v>
      </c>
      <c r="AL287" s="139"/>
      <c r="AM287" s="139"/>
      <c r="AN287" s="139"/>
      <c r="AO287" s="139"/>
      <c r="AP287" s="139"/>
      <c r="AQ287" s="139"/>
      <c r="AR287" s="139"/>
      <c r="AS287" s="139"/>
      <c r="AT287" s="144">
        <f t="shared" si="27"/>
        <v>1</v>
      </c>
      <c r="AU287" s="145">
        <f t="shared" si="26"/>
        <v>0</v>
      </c>
      <c r="AV287" s="145">
        <f t="shared" si="26"/>
        <v>0</v>
      </c>
      <c r="AW287" s="145">
        <f t="shared" si="26"/>
        <v>0</v>
      </c>
      <c r="AX287" s="145">
        <f t="shared" si="25"/>
        <v>4678.7653571428564</v>
      </c>
      <c r="AY287" s="145">
        <f t="shared" si="25"/>
        <v>0</v>
      </c>
      <c r="AZ287" s="145">
        <f t="shared" si="25"/>
        <v>0</v>
      </c>
      <c r="BA287" s="145">
        <f t="shared" si="25"/>
        <v>0</v>
      </c>
      <c r="BB287" s="145">
        <f t="shared" si="25"/>
        <v>0</v>
      </c>
      <c r="BC287" s="145">
        <f t="shared" si="25"/>
        <v>0</v>
      </c>
      <c r="BD287" s="145">
        <f t="shared" si="25"/>
        <v>0</v>
      </c>
      <c r="BE287" s="145">
        <f t="shared" si="25"/>
        <v>0</v>
      </c>
      <c r="BF287" s="145">
        <f t="shared" si="25"/>
        <v>0</v>
      </c>
      <c r="BG287" s="146">
        <f t="shared" si="28"/>
        <v>4678.7653571428564</v>
      </c>
      <c r="BH287" s="145" t="b">
        <f t="shared" si="29"/>
        <v>1</v>
      </c>
    </row>
    <row r="288" spans="1:60" ht="65" x14ac:dyDescent="0.3">
      <c r="A288" s="138">
        <v>286</v>
      </c>
      <c r="B288" s="139" t="s">
        <v>212</v>
      </c>
      <c r="C288" s="139" t="s">
        <v>223</v>
      </c>
      <c r="D288" s="140" t="s">
        <v>649</v>
      </c>
      <c r="E288" s="140" t="s">
        <v>650</v>
      </c>
      <c r="F288" s="139" t="s">
        <v>93</v>
      </c>
      <c r="G288" s="139" t="s">
        <v>94</v>
      </c>
      <c r="H288" s="139" t="s">
        <v>651</v>
      </c>
      <c r="I288" s="139" t="s">
        <v>652</v>
      </c>
      <c r="J288" s="139" t="s">
        <v>116</v>
      </c>
      <c r="K288" s="139" t="s">
        <v>214</v>
      </c>
      <c r="L288" s="157" t="s">
        <v>315</v>
      </c>
      <c r="M288" s="142" t="s">
        <v>101</v>
      </c>
      <c r="N288" s="142" t="s">
        <v>240</v>
      </c>
      <c r="O288" s="142">
        <v>4625.7508928571415</v>
      </c>
      <c r="P288" s="152" t="s">
        <v>103</v>
      </c>
      <c r="Q288" s="139" t="s">
        <v>97</v>
      </c>
      <c r="R288" s="139" t="s">
        <v>691</v>
      </c>
      <c r="S288" s="139" t="s">
        <v>301</v>
      </c>
      <c r="T288" s="139" t="s">
        <v>99</v>
      </c>
      <c r="U288" s="139" t="s">
        <v>36</v>
      </c>
      <c r="V288" s="144" t="s">
        <v>104</v>
      </c>
      <c r="W288" s="139"/>
      <c r="X288" s="124"/>
      <c r="Y288" s="124"/>
      <c r="Z288" s="124"/>
      <c r="AA288" s="124"/>
      <c r="AB288" s="124"/>
      <c r="AC288" s="124"/>
      <c r="AD288" s="124"/>
      <c r="AE288" s="124"/>
      <c r="AF288" s="124"/>
      <c r="AG288" s="124"/>
      <c r="AH288" s="139"/>
      <c r="AI288" s="139"/>
      <c r="AJ288" s="139"/>
      <c r="AK288" s="139" t="s">
        <v>104</v>
      </c>
      <c r="AL288" s="139"/>
      <c r="AM288" s="139"/>
      <c r="AN288" s="139"/>
      <c r="AO288" s="139"/>
      <c r="AP288" s="139"/>
      <c r="AQ288" s="139"/>
      <c r="AR288" s="139"/>
      <c r="AS288" s="139"/>
      <c r="AT288" s="144">
        <f t="shared" si="27"/>
        <v>1</v>
      </c>
      <c r="AU288" s="145">
        <f t="shared" si="26"/>
        <v>0</v>
      </c>
      <c r="AV288" s="145">
        <f t="shared" si="26"/>
        <v>0</v>
      </c>
      <c r="AW288" s="145">
        <f t="shared" si="26"/>
        <v>0</v>
      </c>
      <c r="AX288" s="145">
        <f t="shared" si="25"/>
        <v>4625.7508928571415</v>
      </c>
      <c r="AY288" s="145">
        <f t="shared" si="25"/>
        <v>0</v>
      </c>
      <c r="AZ288" s="145">
        <f t="shared" si="25"/>
        <v>0</v>
      </c>
      <c r="BA288" s="145">
        <f t="shared" si="25"/>
        <v>0</v>
      </c>
      <c r="BB288" s="145">
        <f t="shared" si="25"/>
        <v>0</v>
      </c>
      <c r="BC288" s="145">
        <f t="shared" si="25"/>
        <v>0</v>
      </c>
      <c r="BD288" s="145">
        <f t="shared" si="25"/>
        <v>0</v>
      </c>
      <c r="BE288" s="145">
        <f t="shared" si="25"/>
        <v>0</v>
      </c>
      <c r="BF288" s="145">
        <f t="shared" si="25"/>
        <v>0</v>
      </c>
      <c r="BG288" s="146">
        <f t="shared" si="28"/>
        <v>4625.7508928571415</v>
      </c>
      <c r="BH288" s="145" t="b">
        <f t="shared" si="29"/>
        <v>1</v>
      </c>
    </row>
    <row r="289" spans="1:60" ht="65" x14ac:dyDescent="0.3">
      <c r="A289" s="138">
        <v>287</v>
      </c>
      <c r="B289" s="139" t="s">
        <v>212</v>
      </c>
      <c r="C289" s="139" t="s">
        <v>223</v>
      </c>
      <c r="D289" s="140" t="s">
        <v>649</v>
      </c>
      <c r="E289" s="140" t="s">
        <v>650</v>
      </c>
      <c r="F289" s="139" t="s">
        <v>93</v>
      </c>
      <c r="G289" s="139" t="s">
        <v>94</v>
      </c>
      <c r="H289" s="139" t="s">
        <v>651</v>
      </c>
      <c r="I289" s="139" t="s">
        <v>652</v>
      </c>
      <c r="J289" s="139" t="s">
        <v>116</v>
      </c>
      <c r="K289" s="139" t="s">
        <v>214</v>
      </c>
      <c r="L289" s="157" t="s">
        <v>316</v>
      </c>
      <c r="M289" s="142" t="s">
        <v>101</v>
      </c>
      <c r="N289" s="142" t="s">
        <v>216</v>
      </c>
      <c r="O289" s="142">
        <v>4576.7321428571431</v>
      </c>
      <c r="P289" s="152" t="s">
        <v>103</v>
      </c>
      <c r="Q289" s="139" t="s">
        <v>97</v>
      </c>
      <c r="R289" s="139">
        <v>465110012</v>
      </c>
      <c r="S289" s="139" t="s">
        <v>301</v>
      </c>
      <c r="T289" s="139" t="s">
        <v>99</v>
      </c>
      <c r="U289" s="139" t="s">
        <v>38</v>
      </c>
      <c r="V289" s="124"/>
      <c r="W289" s="139"/>
      <c r="X289" s="142" t="s">
        <v>104</v>
      </c>
      <c r="Y289" s="124"/>
      <c r="Z289" s="124"/>
      <c r="AA289" s="124"/>
      <c r="AB289" s="124"/>
      <c r="AC289" s="124"/>
      <c r="AD289" s="124"/>
      <c r="AE289" s="124"/>
      <c r="AF289" s="124"/>
      <c r="AG289" s="124"/>
      <c r="AH289" s="139"/>
      <c r="AI289" s="139"/>
      <c r="AJ289" s="139"/>
      <c r="AK289" s="139"/>
      <c r="AL289" s="139"/>
      <c r="AM289" s="139" t="s">
        <v>104</v>
      </c>
      <c r="AN289" s="139"/>
      <c r="AO289" s="139"/>
      <c r="AP289" s="139"/>
      <c r="AQ289" s="139"/>
      <c r="AR289" s="139"/>
      <c r="AS289" s="139"/>
      <c r="AT289" s="144">
        <f t="shared" si="27"/>
        <v>1</v>
      </c>
      <c r="AU289" s="145">
        <f t="shared" si="26"/>
        <v>0</v>
      </c>
      <c r="AV289" s="145">
        <f t="shared" si="26"/>
        <v>0</v>
      </c>
      <c r="AW289" s="145">
        <f t="shared" si="26"/>
        <v>0</v>
      </c>
      <c r="AX289" s="145">
        <f t="shared" si="25"/>
        <v>0</v>
      </c>
      <c r="AY289" s="145">
        <f t="shared" si="25"/>
        <v>0</v>
      </c>
      <c r="AZ289" s="145">
        <f t="shared" si="25"/>
        <v>4576.7321428571431</v>
      </c>
      <c r="BA289" s="145">
        <f t="shared" si="25"/>
        <v>0</v>
      </c>
      <c r="BB289" s="145">
        <f t="shared" si="25"/>
        <v>0</v>
      </c>
      <c r="BC289" s="145">
        <f t="shared" si="25"/>
        <v>0</v>
      </c>
      <c r="BD289" s="145">
        <f t="shared" si="25"/>
        <v>0</v>
      </c>
      <c r="BE289" s="145">
        <f t="shared" si="25"/>
        <v>0</v>
      </c>
      <c r="BF289" s="145">
        <f t="shared" si="25"/>
        <v>0</v>
      </c>
      <c r="BG289" s="146">
        <f t="shared" si="28"/>
        <v>4576.7321428571431</v>
      </c>
      <c r="BH289" s="145" t="b">
        <f t="shared" si="29"/>
        <v>1</v>
      </c>
    </row>
    <row r="290" spans="1:60" ht="65" x14ac:dyDescent="0.3">
      <c r="A290" s="138">
        <v>288</v>
      </c>
      <c r="B290" s="139" t="s">
        <v>212</v>
      </c>
      <c r="C290" s="139" t="s">
        <v>213</v>
      </c>
      <c r="D290" s="140" t="s">
        <v>649</v>
      </c>
      <c r="E290" s="140" t="s">
        <v>650</v>
      </c>
      <c r="F290" s="139" t="s">
        <v>93</v>
      </c>
      <c r="G290" s="139" t="s">
        <v>94</v>
      </c>
      <c r="H290" s="139" t="s">
        <v>651</v>
      </c>
      <c r="I290" s="139" t="s">
        <v>652</v>
      </c>
      <c r="J290" s="139" t="s">
        <v>116</v>
      </c>
      <c r="K290" s="139" t="s">
        <v>214</v>
      </c>
      <c r="L290" s="157" t="s">
        <v>318</v>
      </c>
      <c r="M290" s="142" t="s">
        <v>101</v>
      </c>
      <c r="N290" s="142" t="s">
        <v>319</v>
      </c>
      <c r="O290" s="142">
        <v>4464.2857142857138</v>
      </c>
      <c r="P290" s="152" t="s">
        <v>103</v>
      </c>
      <c r="Q290" s="139" t="s">
        <v>97</v>
      </c>
      <c r="R290" s="139" t="s">
        <v>692</v>
      </c>
      <c r="S290" s="139" t="s">
        <v>317</v>
      </c>
      <c r="T290" s="139" t="s">
        <v>105</v>
      </c>
      <c r="U290" s="139" t="s">
        <v>35</v>
      </c>
      <c r="V290" s="144" t="s">
        <v>104</v>
      </c>
      <c r="W290" s="139"/>
      <c r="X290" s="124"/>
      <c r="Y290" s="124"/>
      <c r="Z290" s="124"/>
      <c r="AA290" s="124"/>
      <c r="AB290" s="124"/>
      <c r="AC290" s="124"/>
      <c r="AD290" s="124"/>
      <c r="AE290" s="124"/>
      <c r="AF290" s="124"/>
      <c r="AG290" s="124"/>
      <c r="AH290" s="139"/>
      <c r="AI290" s="139"/>
      <c r="AJ290" s="139"/>
      <c r="AK290" s="139"/>
      <c r="AL290" s="139" t="s">
        <v>104</v>
      </c>
      <c r="AM290" s="139"/>
      <c r="AN290" s="139"/>
      <c r="AO290" s="139"/>
      <c r="AP290" s="139"/>
      <c r="AQ290" s="139"/>
      <c r="AR290" s="139"/>
      <c r="AS290" s="139"/>
      <c r="AT290" s="144">
        <f t="shared" si="27"/>
        <v>1</v>
      </c>
      <c r="AU290" s="145">
        <f t="shared" si="26"/>
        <v>0</v>
      </c>
      <c r="AV290" s="145">
        <f t="shared" si="26"/>
        <v>0</v>
      </c>
      <c r="AW290" s="145">
        <f t="shared" si="26"/>
        <v>0</v>
      </c>
      <c r="AX290" s="145">
        <f t="shared" si="25"/>
        <v>0</v>
      </c>
      <c r="AY290" s="145">
        <f t="shared" si="25"/>
        <v>4464.2857142857138</v>
      </c>
      <c r="AZ290" s="145">
        <f t="shared" si="25"/>
        <v>0</v>
      </c>
      <c r="BA290" s="145">
        <f t="shared" si="25"/>
        <v>0</v>
      </c>
      <c r="BB290" s="145">
        <f t="shared" si="25"/>
        <v>0</v>
      </c>
      <c r="BC290" s="145">
        <f t="shared" si="25"/>
        <v>0</v>
      </c>
      <c r="BD290" s="145">
        <f t="shared" si="25"/>
        <v>0</v>
      </c>
      <c r="BE290" s="145">
        <f t="shared" si="25"/>
        <v>0</v>
      </c>
      <c r="BF290" s="145">
        <f t="shared" si="25"/>
        <v>0</v>
      </c>
      <c r="BG290" s="146">
        <f t="shared" si="28"/>
        <v>4464.2857142857138</v>
      </c>
      <c r="BH290" s="145" t="b">
        <f t="shared" si="29"/>
        <v>1</v>
      </c>
    </row>
    <row r="291" spans="1:60" ht="65" x14ac:dyDescent="0.3">
      <c r="A291" s="138">
        <v>289</v>
      </c>
      <c r="B291" s="139" t="s">
        <v>212</v>
      </c>
      <c r="C291" s="139" t="s">
        <v>223</v>
      </c>
      <c r="D291" s="140" t="s">
        <v>649</v>
      </c>
      <c r="E291" s="140" t="s">
        <v>650</v>
      </c>
      <c r="F291" s="139" t="s">
        <v>93</v>
      </c>
      <c r="G291" s="139" t="s">
        <v>94</v>
      </c>
      <c r="H291" s="139" t="s">
        <v>651</v>
      </c>
      <c r="I291" s="139" t="s">
        <v>652</v>
      </c>
      <c r="J291" s="139" t="s">
        <v>116</v>
      </c>
      <c r="K291" s="139" t="s">
        <v>214</v>
      </c>
      <c r="L291" s="157" t="s">
        <v>320</v>
      </c>
      <c r="M291" s="142" t="s">
        <v>101</v>
      </c>
      <c r="N291" s="142" t="s">
        <v>278</v>
      </c>
      <c r="O291" s="142">
        <v>4464.2857142857138</v>
      </c>
      <c r="P291" s="152" t="s">
        <v>103</v>
      </c>
      <c r="Q291" s="139" t="s">
        <v>97</v>
      </c>
      <c r="R291" s="139">
        <v>422100011</v>
      </c>
      <c r="S291" s="139" t="s">
        <v>301</v>
      </c>
      <c r="T291" s="139" t="s">
        <v>105</v>
      </c>
      <c r="U291" s="139" t="s">
        <v>34</v>
      </c>
      <c r="V291" s="142" t="s">
        <v>104</v>
      </c>
      <c r="W291" s="139"/>
      <c r="X291" s="124"/>
      <c r="Y291" s="124"/>
      <c r="Z291" s="124"/>
      <c r="AA291" s="124"/>
      <c r="AB291" s="124"/>
      <c r="AC291" s="124"/>
      <c r="AD291" s="124"/>
      <c r="AE291" s="124"/>
      <c r="AF291" s="124"/>
      <c r="AG291" s="124"/>
      <c r="AH291" s="139"/>
      <c r="AI291" s="139"/>
      <c r="AJ291" s="139"/>
      <c r="AK291" s="139" t="s">
        <v>104</v>
      </c>
      <c r="AL291" s="139"/>
      <c r="AM291" s="139" t="s">
        <v>104</v>
      </c>
      <c r="AN291" s="139"/>
      <c r="AO291" s="139" t="s">
        <v>104</v>
      </c>
      <c r="AP291" s="139"/>
      <c r="AQ291" s="139" t="s">
        <v>104</v>
      </c>
      <c r="AR291" s="139"/>
      <c r="AS291" s="139" t="s">
        <v>104</v>
      </c>
      <c r="AT291" s="144">
        <f t="shared" si="27"/>
        <v>5</v>
      </c>
      <c r="AU291" s="145">
        <f t="shared" si="26"/>
        <v>0</v>
      </c>
      <c r="AV291" s="145">
        <f t="shared" si="26"/>
        <v>0</v>
      </c>
      <c r="AW291" s="145">
        <f t="shared" si="26"/>
        <v>0</v>
      </c>
      <c r="AX291" s="145">
        <f t="shared" si="25"/>
        <v>892.85714285714278</v>
      </c>
      <c r="AY291" s="145">
        <f t="shared" si="25"/>
        <v>0</v>
      </c>
      <c r="AZ291" s="145">
        <f t="shared" si="25"/>
        <v>892.85714285714278</v>
      </c>
      <c r="BA291" s="145">
        <f t="shared" si="25"/>
        <v>0</v>
      </c>
      <c r="BB291" s="145">
        <f t="shared" si="25"/>
        <v>892.85714285714278</v>
      </c>
      <c r="BC291" s="145">
        <f t="shared" si="25"/>
        <v>0</v>
      </c>
      <c r="BD291" s="145">
        <f t="shared" ref="BD291:BF318" si="30">IF(AQ291="X",$O291/$AT291,0)</f>
        <v>892.85714285714278</v>
      </c>
      <c r="BE291" s="145">
        <f t="shared" si="30"/>
        <v>0</v>
      </c>
      <c r="BF291" s="145">
        <f t="shared" si="30"/>
        <v>892.85714285714278</v>
      </c>
      <c r="BG291" s="146">
        <f t="shared" si="28"/>
        <v>4464.2857142857138</v>
      </c>
      <c r="BH291" s="145" t="b">
        <f t="shared" si="29"/>
        <v>1</v>
      </c>
    </row>
    <row r="292" spans="1:60" ht="65" x14ac:dyDescent="0.3">
      <c r="A292" s="138">
        <v>290</v>
      </c>
      <c r="B292" s="139" t="s">
        <v>212</v>
      </c>
      <c r="C292" s="139" t="s">
        <v>223</v>
      </c>
      <c r="D292" s="140" t="s">
        <v>649</v>
      </c>
      <c r="E292" s="140" t="s">
        <v>650</v>
      </c>
      <c r="F292" s="139" t="s">
        <v>93</v>
      </c>
      <c r="G292" s="139" t="s">
        <v>94</v>
      </c>
      <c r="H292" s="139" t="s">
        <v>651</v>
      </c>
      <c r="I292" s="139" t="s">
        <v>652</v>
      </c>
      <c r="J292" s="139" t="s">
        <v>116</v>
      </c>
      <c r="K292" s="139" t="s">
        <v>214</v>
      </c>
      <c r="L292" s="157" t="s">
        <v>321</v>
      </c>
      <c r="M292" s="142" t="s">
        <v>101</v>
      </c>
      <c r="N292" s="142" t="s">
        <v>278</v>
      </c>
      <c r="O292" s="142">
        <v>4464.2857142857138</v>
      </c>
      <c r="P292" s="152" t="s">
        <v>103</v>
      </c>
      <c r="Q292" s="139" t="s">
        <v>97</v>
      </c>
      <c r="R292" s="139">
        <v>833430217</v>
      </c>
      <c r="S292" s="139" t="s">
        <v>301</v>
      </c>
      <c r="T292" s="139" t="s">
        <v>105</v>
      </c>
      <c r="U292" s="139" t="s">
        <v>34</v>
      </c>
      <c r="V292" s="142" t="s">
        <v>104</v>
      </c>
      <c r="W292" s="139"/>
      <c r="X292" s="124"/>
      <c r="Y292" s="124"/>
      <c r="Z292" s="124"/>
      <c r="AA292" s="124"/>
      <c r="AB292" s="124"/>
      <c r="AC292" s="124"/>
      <c r="AD292" s="124"/>
      <c r="AE292" s="124"/>
      <c r="AF292" s="124"/>
      <c r="AG292" s="124"/>
      <c r="AH292" s="139"/>
      <c r="AI292" s="139"/>
      <c r="AJ292" s="139"/>
      <c r="AK292" s="139" t="s">
        <v>104</v>
      </c>
      <c r="AL292" s="139"/>
      <c r="AM292" s="139"/>
      <c r="AN292" s="139"/>
      <c r="AO292" s="139"/>
      <c r="AP292" s="139"/>
      <c r="AQ292" s="139"/>
      <c r="AR292" s="139"/>
      <c r="AS292" s="139"/>
      <c r="AT292" s="144">
        <f t="shared" si="27"/>
        <v>1</v>
      </c>
      <c r="AU292" s="145">
        <f t="shared" si="26"/>
        <v>0</v>
      </c>
      <c r="AV292" s="145">
        <f t="shared" si="26"/>
        <v>0</v>
      </c>
      <c r="AW292" s="145">
        <f t="shared" si="26"/>
        <v>0</v>
      </c>
      <c r="AX292" s="145">
        <f t="shared" si="26"/>
        <v>4464.2857142857138</v>
      </c>
      <c r="AY292" s="145">
        <f t="shared" si="26"/>
        <v>0</v>
      </c>
      <c r="AZ292" s="145">
        <f t="shared" si="26"/>
        <v>0</v>
      </c>
      <c r="BA292" s="145">
        <f t="shared" si="26"/>
        <v>0</v>
      </c>
      <c r="BB292" s="145">
        <f t="shared" si="26"/>
        <v>0</v>
      </c>
      <c r="BC292" s="145">
        <f t="shared" si="26"/>
        <v>0</v>
      </c>
      <c r="BD292" s="145">
        <f t="shared" si="30"/>
        <v>0</v>
      </c>
      <c r="BE292" s="145">
        <f t="shared" si="30"/>
        <v>0</v>
      </c>
      <c r="BF292" s="145">
        <f t="shared" si="30"/>
        <v>0</v>
      </c>
      <c r="BG292" s="146">
        <f t="shared" si="28"/>
        <v>4464.2857142857138</v>
      </c>
      <c r="BH292" s="145" t="b">
        <f t="shared" si="29"/>
        <v>1</v>
      </c>
    </row>
    <row r="293" spans="1:60" ht="65" x14ac:dyDescent="0.3">
      <c r="A293" s="138">
        <v>291</v>
      </c>
      <c r="B293" s="139" t="s">
        <v>212</v>
      </c>
      <c r="C293" s="139" t="s">
        <v>223</v>
      </c>
      <c r="D293" s="140" t="s">
        <v>649</v>
      </c>
      <c r="E293" s="140" t="s">
        <v>650</v>
      </c>
      <c r="F293" s="139" t="s">
        <v>93</v>
      </c>
      <c r="G293" s="139" t="s">
        <v>94</v>
      </c>
      <c r="H293" s="139" t="s">
        <v>651</v>
      </c>
      <c r="I293" s="139" t="s">
        <v>652</v>
      </c>
      <c r="J293" s="139" t="s">
        <v>116</v>
      </c>
      <c r="K293" s="139" t="s">
        <v>214</v>
      </c>
      <c r="L293" s="157" t="s">
        <v>322</v>
      </c>
      <c r="M293" s="142" t="s">
        <v>101</v>
      </c>
      <c r="N293" s="142" t="s">
        <v>278</v>
      </c>
      <c r="O293" s="142">
        <v>4464.2857142857138</v>
      </c>
      <c r="P293" s="152" t="s">
        <v>103</v>
      </c>
      <c r="Q293" s="139" t="s">
        <v>97</v>
      </c>
      <c r="R293" s="139" t="s">
        <v>693</v>
      </c>
      <c r="S293" s="139" t="s">
        <v>301</v>
      </c>
      <c r="T293" s="139" t="s">
        <v>105</v>
      </c>
      <c r="U293" s="139" t="s">
        <v>35</v>
      </c>
      <c r="V293" s="144" t="s">
        <v>104</v>
      </c>
      <c r="W293" s="139"/>
      <c r="X293" s="124"/>
      <c r="Y293" s="124"/>
      <c r="Z293" s="124"/>
      <c r="AA293" s="124"/>
      <c r="AB293" s="124"/>
      <c r="AC293" s="124"/>
      <c r="AD293" s="124"/>
      <c r="AE293" s="124"/>
      <c r="AF293" s="124"/>
      <c r="AG293" s="124"/>
      <c r="AH293" s="139"/>
      <c r="AI293" s="139"/>
      <c r="AJ293" s="139"/>
      <c r="AK293" s="139"/>
      <c r="AL293" s="139" t="s">
        <v>104</v>
      </c>
      <c r="AM293" s="139"/>
      <c r="AN293" s="139"/>
      <c r="AO293" s="139"/>
      <c r="AP293" s="139"/>
      <c r="AQ293" s="139"/>
      <c r="AR293" s="139"/>
      <c r="AS293" s="139"/>
      <c r="AT293" s="144">
        <f t="shared" si="27"/>
        <v>1</v>
      </c>
      <c r="AU293" s="145">
        <f t="shared" si="26"/>
        <v>0</v>
      </c>
      <c r="AV293" s="145">
        <f t="shared" si="26"/>
        <v>0</v>
      </c>
      <c r="AW293" s="145">
        <f t="shared" si="26"/>
        <v>0</v>
      </c>
      <c r="AX293" s="145">
        <f t="shared" si="26"/>
        <v>0</v>
      </c>
      <c r="AY293" s="145">
        <f t="shared" si="26"/>
        <v>4464.2857142857138</v>
      </c>
      <c r="AZ293" s="145">
        <f t="shared" si="26"/>
        <v>0</v>
      </c>
      <c r="BA293" s="145">
        <f t="shared" si="26"/>
        <v>0</v>
      </c>
      <c r="BB293" s="145">
        <f t="shared" si="26"/>
        <v>0</v>
      </c>
      <c r="BC293" s="145">
        <f t="shared" si="26"/>
        <v>0</v>
      </c>
      <c r="BD293" s="145">
        <f t="shared" si="30"/>
        <v>0</v>
      </c>
      <c r="BE293" s="145">
        <f t="shared" si="30"/>
        <v>0</v>
      </c>
      <c r="BF293" s="145">
        <f t="shared" si="30"/>
        <v>0</v>
      </c>
      <c r="BG293" s="146">
        <f t="shared" si="28"/>
        <v>4464.2857142857138</v>
      </c>
      <c r="BH293" s="145" t="b">
        <f t="shared" si="29"/>
        <v>1</v>
      </c>
    </row>
    <row r="294" spans="1:60" ht="65" x14ac:dyDescent="0.3">
      <c r="A294" s="138">
        <v>292</v>
      </c>
      <c r="B294" s="139" t="s">
        <v>212</v>
      </c>
      <c r="C294" s="139" t="s">
        <v>213</v>
      </c>
      <c r="D294" s="140" t="s">
        <v>649</v>
      </c>
      <c r="E294" s="140" t="s">
        <v>650</v>
      </c>
      <c r="F294" s="139" t="s">
        <v>93</v>
      </c>
      <c r="G294" s="139" t="s">
        <v>94</v>
      </c>
      <c r="H294" s="139" t="s">
        <v>651</v>
      </c>
      <c r="I294" s="139" t="s">
        <v>652</v>
      </c>
      <c r="J294" s="139" t="s">
        <v>116</v>
      </c>
      <c r="K294" s="139" t="s">
        <v>214</v>
      </c>
      <c r="L294" s="157" t="s">
        <v>324</v>
      </c>
      <c r="M294" s="142" t="s">
        <v>101</v>
      </c>
      <c r="N294" s="142" t="s">
        <v>278</v>
      </c>
      <c r="O294" s="142">
        <v>4017.8571428571427</v>
      </c>
      <c r="P294" s="152" t="s">
        <v>103</v>
      </c>
      <c r="Q294" s="139" t="s">
        <v>97</v>
      </c>
      <c r="R294" s="139">
        <v>871590811</v>
      </c>
      <c r="S294" s="139" t="s">
        <v>301</v>
      </c>
      <c r="T294" s="139" t="s">
        <v>105</v>
      </c>
      <c r="U294" s="139" t="s">
        <v>38</v>
      </c>
      <c r="V294" s="124"/>
      <c r="W294" s="139"/>
      <c r="X294" s="142" t="s">
        <v>104</v>
      </c>
      <c r="Y294" s="124"/>
      <c r="Z294" s="124"/>
      <c r="AA294" s="124"/>
      <c r="AB294" s="124"/>
      <c r="AC294" s="124"/>
      <c r="AD294" s="124"/>
      <c r="AE294" s="124"/>
      <c r="AF294" s="124"/>
      <c r="AG294" s="124"/>
      <c r="AH294" s="139"/>
      <c r="AI294" s="139"/>
      <c r="AJ294" s="139"/>
      <c r="AK294" s="139"/>
      <c r="AL294" s="139"/>
      <c r="AM294" s="139"/>
      <c r="AN294" s="139" t="s">
        <v>104</v>
      </c>
      <c r="AO294" s="139"/>
      <c r="AP294" s="139"/>
      <c r="AQ294" s="139"/>
      <c r="AR294" s="139"/>
      <c r="AS294" s="139"/>
      <c r="AT294" s="144">
        <f t="shared" si="27"/>
        <v>1</v>
      </c>
      <c r="AU294" s="145">
        <f t="shared" si="26"/>
        <v>0</v>
      </c>
      <c r="AV294" s="145">
        <f t="shared" si="26"/>
        <v>0</v>
      </c>
      <c r="AW294" s="145">
        <f t="shared" si="26"/>
        <v>0</v>
      </c>
      <c r="AX294" s="145">
        <f t="shared" si="26"/>
        <v>0</v>
      </c>
      <c r="AY294" s="145">
        <f t="shared" si="26"/>
        <v>0</v>
      </c>
      <c r="AZ294" s="145">
        <f t="shared" si="26"/>
        <v>0</v>
      </c>
      <c r="BA294" s="145">
        <f t="shared" si="26"/>
        <v>4017.8571428571427</v>
      </c>
      <c r="BB294" s="145">
        <f t="shared" si="26"/>
        <v>0</v>
      </c>
      <c r="BC294" s="145">
        <f t="shared" si="26"/>
        <v>0</v>
      </c>
      <c r="BD294" s="145">
        <f t="shared" si="30"/>
        <v>0</v>
      </c>
      <c r="BE294" s="145">
        <f t="shared" si="30"/>
        <v>0</v>
      </c>
      <c r="BF294" s="145">
        <f t="shared" si="30"/>
        <v>0</v>
      </c>
      <c r="BG294" s="146">
        <f t="shared" si="28"/>
        <v>4017.8571428571427</v>
      </c>
      <c r="BH294" s="145" t="b">
        <f t="shared" si="29"/>
        <v>1</v>
      </c>
    </row>
    <row r="295" spans="1:60" ht="65" x14ac:dyDescent="0.3">
      <c r="A295" s="138">
        <v>293</v>
      </c>
      <c r="B295" s="139" t="s">
        <v>212</v>
      </c>
      <c r="C295" s="139" t="s">
        <v>213</v>
      </c>
      <c r="D295" s="140" t="s">
        <v>649</v>
      </c>
      <c r="E295" s="140" t="s">
        <v>650</v>
      </c>
      <c r="F295" s="139" t="s">
        <v>93</v>
      </c>
      <c r="G295" s="139" t="s">
        <v>94</v>
      </c>
      <c r="H295" s="139" t="s">
        <v>651</v>
      </c>
      <c r="I295" s="139" t="s">
        <v>652</v>
      </c>
      <c r="J295" s="139" t="s">
        <v>116</v>
      </c>
      <c r="K295" s="139" t="s">
        <v>214</v>
      </c>
      <c r="L295" s="157" t="s">
        <v>325</v>
      </c>
      <c r="M295" s="142" t="s">
        <v>101</v>
      </c>
      <c r="N295" s="142" t="s">
        <v>278</v>
      </c>
      <c r="O295" s="142">
        <v>4017.8571428571427</v>
      </c>
      <c r="P295" s="152" t="s">
        <v>103</v>
      </c>
      <c r="Q295" s="139" t="s">
        <v>97</v>
      </c>
      <c r="R295" s="139">
        <v>871590811</v>
      </c>
      <c r="S295" s="139" t="s">
        <v>301</v>
      </c>
      <c r="T295" s="139" t="s">
        <v>105</v>
      </c>
      <c r="U295" s="139" t="s">
        <v>35</v>
      </c>
      <c r="V295" s="144" t="s">
        <v>104</v>
      </c>
      <c r="W295" s="139"/>
      <c r="X295" s="124"/>
      <c r="Y295" s="124"/>
      <c r="Z295" s="124"/>
      <c r="AA295" s="124"/>
      <c r="AB295" s="124"/>
      <c r="AC295" s="124"/>
      <c r="AD295" s="124"/>
      <c r="AE295" s="124"/>
      <c r="AF295" s="124"/>
      <c r="AG295" s="124"/>
      <c r="AH295" s="139"/>
      <c r="AI295" s="139"/>
      <c r="AJ295" s="139"/>
      <c r="AK295" s="139"/>
      <c r="AL295" s="139" t="s">
        <v>104</v>
      </c>
      <c r="AM295" s="139"/>
      <c r="AN295" s="139"/>
      <c r="AO295" s="139"/>
      <c r="AP295" s="139"/>
      <c r="AQ295" s="139"/>
      <c r="AR295" s="139"/>
      <c r="AS295" s="139"/>
      <c r="AT295" s="144">
        <f t="shared" si="27"/>
        <v>1</v>
      </c>
      <c r="AU295" s="145">
        <f t="shared" si="26"/>
        <v>0</v>
      </c>
      <c r="AV295" s="145">
        <f t="shared" si="26"/>
        <v>0</v>
      </c>
      <c r="AW295" s="145">
        <f t="shared" si="26"/>
        <v>0</v>
      </c>
      <c r="AX295" s="145">
        <f t="shared" si="26"/>
        <v>0</v>
      </c>
      <c r="AY295" s="145">
        <f t="shared" si="26"/>
        <v>4017.8571428571427</v>
      </c>
      <c r="AZ295" s="145">
        <f t="shared" si="26"/>
        <v>0</v>
      </c>
      <c r="BA295" s="145">
        <f t="shared" si="26"/>
        <v>0</v>
      </c>
      <c r="BB295" s="145">
        <f t="shared" si="26"/>
        <v>0</v>
      </c>
      <c r="BC295" s="145">
        <f t="shared" si="26"/>
        <v>0</v>
      </c>
      <c r="BD295" s="145">
        <f t="shared" si="30"/>
        <v>0</v>
      </c>
      <c r="BE295" s="145">
        <f t="shared" si="30"/>
        <v>0</v>
      </c>
      <c r="BF295" s="145">
        <f t="shared" si="30"/>
        <v>0</v>
      </c>
      <c r="BG295" s="146">
        <f t="shared" si="28"/>
        <v>4017.8571428571427</v>
      </c>
      <c r="BH295" s="145" t="b">
        <f t="shared" si="29"/>
        <v>1</v>
      </c>
    </row>
    <row r="296" spans="1:60" ht="65" x14ac:dyDescent="0.3">
      <c r="A296" s="138">
        <v>294</v>
      </c>
      <c r="B296" s="139" t="s">
        <v>212</v>
      </c>
      <c r="C296" s="139" t="s">
        <v>223</v>
      </c>
      <c r="D296" s="140" t="s">
        <v>649</v>
      </c>
      <c r="E296" s="140" t="s">
        <v>650</v>
      </c>
      <c r="F296" s="139" t="s">
        <v>93</v>
      </c>
      <c r="G296" s="139" t="s">
        <v>94</v>
      </c>
      <c r="H296" s="139" t="s">
        <v>651</v>
      </c>
      <c r="I296" s="139" t="s">
        <v>652</v>
      </c>
      <c r="J296" s="139" t="s">
        <v>116</v>
      </c>
      <c r="K296" s="139" t="s">
        <v>214</v>
      </c>
      <c r="L296" s="157" t="s">
        <v>326</v>
      </c>
      <c r="M296" s="142" t="s">
        <v>101</v>
      </c>
      <c r="N296" s="142" t="s">
        <v>216</v>
      </c>
      <c r="O296" s="142">
        <v>4000</v>
      </c>
      <c r="P296" s="152" t="s">
        <v>103</v>
      </c>
      <c r="Q296" s="139" t="s">
        <v>97</v>
      </c>
      <c r="R296" s="139" t="s">
        <v>685</v>
      </c>
      <c r="S296" s="139" t="s">
        <v>301</v>
      </c>
      <c r="T296" s="139" t="s">
        <v>99</v>
      </c>
      <c r="U296" s="139" t="s">
        <v>39</v>
      </c>
      <c r="V296" s="124"/>
      <c r="W296" s="139"/>
      <c r="X296" s="124"/>
      <c r="Y296" s="144" t="s">
        <v>104</v>
      </c>
      <c r="Z296" s="124"/>
      <c r="AA296" s="124"/>
      <c r="AB296" s="124"/>
      <c r="AC296" s="124"/>
      <c r="AD296" s="124"/>
      <c r="AE296" s="124"/>
      <c r="AF296" s="124"/>
      <c r="AG296" s="124"/>
      <c r="AH296" s="139"/>
      <c r="AI296" s="139"/>
      <c r="AJ296" s="139"/>
      <c r="AK296" s="139"/>
      <c r="AL296" s="139"/>
      <c r="AM296" s="139"/>
      <c r="AN296" s="139" t="s">
        <v>104</v>
      </c>
      <c r="AO296" s="139"/>
      <c r="AP296" s="139"/>
      <c r="AQ296" s="139"/>
      <c r="AR296" s="139"/>
      <c r="AS296" s="139"/>
      <c r="AT296" s="144">
        <f t="shared" si="27"/>
        <v>1</v>
      </c>
      <c r="AU296" s="145">
        <f t="shared" si="26"/>
        <v>0</v>
      </c>
      <c r="AV296" s="145">
        <f t="shared" si="26"/>
        <v>0</v>
      </c>
      <c r="AW296" s="145">
        <f t="shared" si="26"/>
        <v>0</v>
      </c>
      <c r="AX296" s="145">
        <f t="shared" si="26"/>
        <v>0</v>
      </c>
      <c r="AY296" s="145">
        <f t="shared" si="26"/>
        <v>0</v>
      </c>
      <c r="AZ296" s="145">
        <f t="shared" si="26"/>
        <v>0</v>
      </c>
      <c r="BA296" s="145">
        <f t="shared" si="26"/>
        <v>4000</v>
      </c>
      <c r="BB296" s="145">
        <f t="shared" si="26"/>
        <v>0</v>
      </c>
      <c r="BC296" s="145">
        <f t="shared" si="26"/>
        <v>0</v>
      </c>
      <c r="BD296" s="145">
        <f t="shared" si="30"/>
        <v>0</v>
      </c>
      <c r="BE296" s="145">
        <f t="shared" si="30"/>
        <v>0</v>
      </c>
      <c r="BF296" s="145">
        <f t="shared" si="30"/>
        <v>0</v>
      </c>
      <c r="BG296" s="146">
        <f t="shared" si="28"/>
        <v>4000</v>
      </c>
      <c r="BH296" s="145" t="b">
        <f t="shared" si="29"/>
        <v>1</v>
      </c>
    </row>
    <row r="297" spans="1:60" ht="65" x14ac:dyDescent="0.3">
      <c r="A297" s="138">
        <v>295</v>
      </c>
      <c r="B297" s="139" t="s">
        <v>212</v>
      </c>
      <c r="C297" s="139" t="s">
        <v>223</v>
      </c>
      <c r="D297" s="140" t="s">
        <v>649</v>
      </c>
      <c r="E297" s="140" t="s">
        <v>650</v>
      </c>
      <c r="F297" s="139" t="s">
        <v>93</v>
      </c>
      <c r="G297" s="139" t="s">
        <v>94</v>
      </c>
      <c r="H297" s="139" t="s">
        <v>651</v>
      </c>
      <c r="I297" s="139" t="s">
        <v>652</v>
      </c>
      <c r="J297" s="139" t="s">
        <v>116</v>
      </c>
      <c r="K297" s="139" t="s">
        <v>214</v>
      </c>
      <c r="L297" s="157" t="s">
        <v>328</v>
      </c>
      <c r="M297" s="142" t="s">
        <v>101</v>
      </c>
      <c r="N297" s="142" t="s">
        <v>216</v>
      </c>
      <c r="O297" s="142">
        <v>3607.3767857142857</v>
      </c>
      <c r="P297" s="152" t="s">
        <v>103</v>
      </c>
      <c r="Q297" s="139" t="s">
        <v>97</v>
      </c>
      <c r="R297" s="139">
        <v>491290517</v>
      </c>
      <c r="S297" s="139" t="s">
        <v>301</v>
      </c>
      <c r="T297" s="139" t="s">
        <v>99</v>
      </c>
      <c r="U297" s="139" t="s">
        <v>37</v>
      </c>
      <c r="V297" s="124"/>
      <c r="W297" s="144" t="s">
        <v>104</v>
      </c>
      <c r="X297" s="124"/>
      <c r="Y297" s="124"/>
      <c r="Z297" s="124"/>
      <c r="AA297" s="124"/>
      <c r="AB297" s="124"/>
      <c r="AC297" s="124"/>
      <c r="AD297" s="124"/>
      <c r="AE297" s="124"/>
      <c r="AF297" s="124"/>
      <c r="AG297" s="124"/>
      <c r="AH297" s="139"/>
      <c r="AI297" s="139"/>
      <c r="AJ297" s="139"/>
      <c r="AK297" s="139"/>
      <c r="AL297" s="139" t="s">
        <v>104</v>
      </c>
      <c r="AM297" s="139"/>
      <c r="AN297" s="139"/>
      <c r="AO297" s="139"/>
      <c r="AP297" s="139"/>
      <c r="AQ297" s="139"/>
      <c r="AR297" s="139"/>
      <c r="AS297" s="139"/>
      <c r="AT297" s="144">
        <f t="shared" si="27"/>
        <v>1</v>
      </c>
      <c r="AU297" s="145">
        <f t="shared" si="26"/>
        <v>0</v>
      </c>
      <c r="AV297" s="145">
        <f t="shared" si="26"/>
        <v>0</v>
      </c>
      <c r="AW297" s="145">
        <f t="shared" si="26"/>
        <v>0</v>
      </c>
      <c r="AX297" s="145">
        <f t="shared" si="26"/>
        <v>0</v>
      </c>
      <c r="AY297" s="145">
        <f t="shared" si="26"/>
        <v>3607.3767857142857</v>
      </c>
      <c r="AZ297" s="145">
        <f t="shared" si="26"/>
        <v>0</v>
      </c>
      <c r="BA297" s="145">
        <f t="shared" si="26"/>
        <v>0</v>
      </c>
      <c r="BB297" s="145">
        <f t="shared" si="26"/>
        <v>0</v>
      </c>
      <c r="BC297" s="145">
        <f t="shared" si="26"/>
        <v>0</v>
      </c>
      <c r="BD297" s="145">
        <f t="shared" si="30"/>
        <v>0</v>
      </c>
      <c r="BE297" s="145">
        <f t="shared" si="30"/>
        <v>0</v>
      </c>
      <c r="BF297" s="145">
        <f t="shared" si="30"/>
        <v>0</v>
      </c>
      <c r="BG297" s="146">
        <f t="shared" si="28"/>
        <v>3607.3767857142857</v>
      </c>
      <c r="BH297" s="145" t="b">
        <f t="shared" si="29"/>
        <v>1</v>
      </c>
    </row>
    <row r="298" spans="1:60" ht="65" x14ac:dyDescent="0.3">
      <c r="A298" s="138">
        <v>296</v>
      </c>
      <c r="B298" s="139" t="s">
        <v>212</v>
      </c>
      <c r="C298" s="139" t="s">
        <v>223</v>
      </c>
      <c r="D298" s="140" t="s">
        <v>649</v>
      </c>
      <c r="E298" s="140" t="s">
        <v>650</v>
      </c>
      <c r="F298" s="139" t="s">
        <v>93</v>
      </c>
      <c r="G298" s="139" t="s">
        <v>94</v>
      </c>
      <c r="H298" s="139" t="s">
        <v>651</v>
      </c>
      <c r="I298" s="139" t="s">
        <v>652</v>
      </c>
      <c r="J298" s="139" t="s">
        <v>116</v>
      </c>
      <c r="K298" s="139" t="s">
        <v>214</v>
      </c>
      <c r="L298" s="157" t="s">
        <v>329</v>
      </c>
      <c r="M298" s="142" t="s">
        <v>101</v>
      </c>
      <c r="N298" s="142" t="s">
        <v>232</v>
      </c>
      <c r="O298" s="142">
        <v>3174.1976785714278</v>
      </c>
      <c r="P298" s="152" t="s">
        <v>103</v>
      </c>
      <c r="Q298" s="139" t="s">
        <v>97</v>
      </c>
      <c r="R298" s="139">
        <v>871520012</v>
      </c>
      <c r="S298" s="139" t="s">
        <v>301</v>
      </c>
      <c r="T298" s="139" t="s">
        <v>105</v>
      </c>
      <c r="U298" s="139" t="s">
        <v>35</v>
      </c>
      <c r="V298" s="144" t="s">
        <v>104</v>
      </c>
      <c r="W298" s="139"/>
      <c r="X298" s="124"/>
      <c r="Y298" s="124"/>
      <c r="Z298" s="124"/>
      <c r="AA298" s="124"/>
      <c r="AB298" s="124"/>
      <c r="AC298" s="124"/>
      <c r="AD298" s="124"/>
      <c r="AE298" s="124"/>
      <c r="AF298" s="124"/>
      <c r="AG298" s="124"/>
      <c r="AH298" s="139"/>
      <c r="AI298" s="139"/>
      <c r="AJ298" s="139"/>
      <c r="AK298" s="139"/>
      <c r="AL298" s="139" t="s">
        <v>104</v>
      </c>
      <c r="AM298" s="139"/>
      <c r="AN298" s="139"/>
      <c r="AO298" s="139"/>
      <c r="AP298" s="139"/>
      <c r="AQ298" s="139"/>
      <c r="AR298" s="139"/>
      <c r="AS298" s="139"/>
      <c r="AT298" s="144">
        <f t="shared" si="27"/>
        <v>1</v>
      </c>
      <c r="AU298" s="145">
        <f t="shared" si="26"/>
        <v>0</v>
      </c>
      <c r="AV298" s="145">
        <f t="shared" si="26"/>
        <v>0</v>
      </c>
      <c r="AW298" s="145">
        <f t="shared" si="26"/>
        <v>0</v>
      </c>
      <c r="AX298" s="145">
        <f t="shared" si="26"/>
        <v>0</v>
      </c>
      <c r="AY298" s="145">
        <f t="shared" si="26"/>
        <v>3174.1976785714278</v>
      </c>
      <c r="AZ298" s="145">
        <f t="shared" si="26"/>
        <v>0</v>
      </c>
      <c r="BA298" s="145">
        <f t="shared" si="26"/>
        <v>0</v>
      </c>
      <c r="BB298" s="145">
        <f t="shared" si="26"/>
        <v>0</v>
      </c>
      <c r="BC298" s="145">
        <f t="shared" si="26"/>
        <v>0</v>
      </c>
      <c r="BD298" s="145">
        <f t="shared" si="30"/>
        <v>0</v>
      </c>
      <c r="BE298" s="145">
        <f t="shared" si="30"/>
        <v>0</v>
      </c>
      <c r="BF298" s="145">
        <f t="shared" si="30"/>
        <v>0</v>
      </c>
      <c r="BG298" s="146">
        <f t="shared" si="28"/>
        <v>3174.1976785714278</v>
      </c>
      <c r="BH298" s="145" t="b">
        <f t="shared" si="29"/>
        <v>1</v>
      </c>
    </row>
    <row r="299" spans="1:60" ht="65" x14ac:dyDescent="0.3">
      <c r="A299" s="138">
        <v>297</v>
      </c>
      <c r="B299" s="139" t="s">
        <v>212</v>
      </c>
      <c r="C299" s="139" t="s">
        <v>213</v>
      </c>
      <c r="D299" s="140" t="s">
        <v>649</v>
      </c>
      <c r="E299" s="140" t="s">
        <v>650</v>
      </c>
      <c r="F299" s="139" t="s">
        <v>93</v>
      </c>
      <c r="G299" s="139" t="s">
        <v>94</v>
      </c>
      <c r="H299" s="139" t="s">
        <v>651</v>
      </c>
      <c r="I299" s="139" t="s">
        <v>652</v>
      </c>
      <c r="J299" s="139" t="s">
        <v>116</v>
      </c>
      <c r="K299" s="139" t="s">
        <v>214</v>
      </c>
      <c r="L299" s="157" t="s">
        <v>332</v>
      </c>
      <c r="M299" s="142" t="s">
        <v>101</v>
      </c>
      <c r="N299" s="142" t="s">
        <v>278</v>
      </c>
      <c r="O299" s="142">
        <v>1785.7142857142856</v>
      </c>
      <c r="P299" s="152" t="s">
        <v>103</v>
      </c>
      <c r="Q299" s="139" t="s">
        <v>97</v>
      </c>
      <c r="R299" s="139" t="s">
        <v>694</v>
      </c>
      <c r="S299" s="139" t="s">
        <v>301</v>
      </c>
      <c r="T299" s="139" t="s">
        <v>105</v>
      </c>
      <c r="U299" s="139" t="s">
        <v>37</v>
      </c>
      <c r="V299" s="124"/>
      <c r="W299" s="144" t="s">
        <v>104</v>
      </c>
      <c r="X299" s="124"/>
      <c r="Y299" s="124"/>
      <c r="Z299" s="124"/>
      <c r="AA299" s="124"/>
      <c r="AB299" s="124"/>
      <c r="AC299" s="124"/>
      <c r="AD299" s="124"/>
      <c r="AE299" s="124"/>
      <c r="AF299" s="124"/>
      <c r="AG299" s="124"/>
      <c r="AH299" s="139"/>
      <c r="AI299" s="139"/>
      <c r="AJ299" s="139"/>
      <c r="AK299" s="139"/>
      <c r="AL299" s="139" t="s">
        <v>104</v>
      </c>
      <c r="AM299" s="139"/>
      <c r="AN299" s="139"/>
      <c r="AO299" s="139"/>
      <c r="AP299" s="139"/>
      <c r="AQ299" s="139"/>
      <c r="AR299" s="139"/>
      <c r="AS299" s="139"/>
      <c r="AT299" s="144">
        <f t="shared" si="27"/>
        <v>1</v>
      </c>
      <c r="AU299" s="145">
        <f t="shared" si="26"/>
        <v>0</v>
      </c>
      <c r="AV299" s="145">
        <f t="shared" si="26"/>
        <v>0</v>
      </c>
      <c r="AW299" s="145">
        <f t="shared" si="26"/>
        <v>0</v>
      </c>
      <c r="AX299" s="145">
        <f t="shared" si="26"/>
        <v>0</v>
      </c>
      <c r="AY299" s="145">
        <f t="shared" si="26"/>
        <v>1785.7142857142856</v>
      </c>
      <c r="AZ299" s="145">
        <f t="shared" si="26"/>
        <v>0</v>
      </c>
      <c r="BA299" s="145">
        <f t="shared" si="26"/>
        <v>0</v>
      </c>
      <c r="BB299" s="145">
        <f t="shared" si="26"/>
        <v>0</v>
      </c>
      <c r="BC299" s="145">
        <f t="shared" si="26"/>
        <v>0</v>
      </c>
      <c r="BD299" s="145">
        <f t="shared" si="30"/>
        <v>0</v>
      </c>
      <c r="BE299" s="145">
        <f t="shared" si="30"/>
        <v>0</v>
      </c>
      <c r="BF299" s="145">
        <f t="shared" si="30"/>
        <v>0</v>
      </c>
      <c r="BG299" s="146">
        <f t="shared" si="28"/>
        <v>1785.7142857142856</v>
      </c>
      <c r="BH299" s="145" t="b">
        <f t="shared" si="29"/>
        <v>1</v>
      </c>
    </row>
    <row r="300" spans="1:60" ht="65" x14ac:dyDescent="0.3">
      <c r="A300" s="138">
        <v>298</v>
      </c>
      <c r="B300" s="139" t="s">
        <v>212</v>
      </c>
      <c r="C300" s="139" t="s">
        <v>213</v>
      </c>
      <c r="D300" s="140" t="s">
        <v>649</v>
      </c>
      <c r="E300" s="140" t="s">
        <v>650</v>
      </c>
      <c r="F300" s="139" t="s">
        <v>93</v>
      </c>
      <c r="G300" s="139" t="s">
        <v>94</v>
      </c>
      <c r="H300" s="139" t="s">
        <v>651</v>
      </c>
      <c r="I300" s="139" t="s">
        <v>652</v>
      </c>
      <c r="J300" s="139" t="s">
        <v>116</v>
      </c>
      <c r="K300" s="139" t="s">
        <v>214</v>
      </c>
      <c r="L300" s="157" t="s">
        <v>334</v>
      </c>
      <c r="M300" s="142" t="s">
        <v>101</v>
      </c>
      <c r="N300" s="142" t="s">
        <v>240</v>
      </c>
      <c r="O300" s="142">
        <v>1414.6767857142854</v>
      </c>
      <c r="P300" s="152" t="s">
        <v>103</v>
      </c>
      <c r="Q300" s="139" t="s">
        <v>97</v>
      </c>
      <c r="R300" s="139">
        <v>432404024</v>
      </c>
      <c r="S300" s="139" t="s">
        <v>301</v>
      </c>
      <c r="T300" s="139" t="s">
        <v>99</v>
      </c>
      <c r="U300" s="139" t="s">
        <v>38</v>
      </c>
      <c r="V300" s="124"/>
      <c r="W300" s="139"/>
      <c r="X300" s="142" t="s">
        <v>104</v>
      </c>
      <c r="Y300" s="124"/>
      <c r="Z300" s="124"/>
      <c r="AA300" s="124"/>
      <c r="AB300" s="124"/>
      <c r="AC300" s="124"/>
      <c r="AD300" s="124"/>
      <c r="AE300" s="124"/>
      <c r="AF300" s="124"/>
      <c r="AG300" s="124"/>
      <c r="AH300" s="139"/>
      <c r="AI300" s="139"/>
      <c r="AJ300" s="139"/>
      <c r="AK300" s="139"/>
      <c r="AL300" s="139"/>
      <c r="AM300" s="139" t="s">
        <v>104</v>
      </c>
      <c r="AN300" s="139"/>
      <c r="AO300" s="139"/>
      <c r="AP300" s="139"/>
      <c r="AQ300" s="139"/>
      <c r="AR300" s="139"/>
      <c r="AS300" s="139"/>
      <c r="AT300" s="144">
        <f t="shared" si="27"/>
        <v>1</v>
      </c>
      <c r="AU300" s="145">
        <f t="shared" si="26"/>
        <v>0</v>
      </c>
      <c r="AV300" s="145">
        <f t="shared" si="26"/>
        <v>0</v>
      </c>
      <c r="AW300" s="145">
        <f t="shared" si="26"/>
        <v>0</v>
      </c>
      <c r="AX300" s="145">
        <f t="shared" si="26"/>
        <v>0</v>
      </c>
      <c r="AY300" s="145">
        <f t="shared" si="26"/>
        <v>0</v>
      </c>
      <c r="AZ300" s="145">
        <f t="shared" si="26"/>
        <v>1414.6767857142854</v>
      </c>
      <c r="BA300" s="145">
        <f t="shared" si="26"/>
        <v>0</v>
      </c>
      <c r="BB300" s="145">
        <f t="shared" si="26"/>
        <v>0</v>
      </c>
      <c r="BC300" s="145">
        <f t="shared" si="26"/>
        <v>0</v>
      </c>
      <c r="BD300" s="145">
        <f t="shared" si="30"/>
        <v>0</v>
      </c>
      <c r="BE300" s="145">
        <f t="shared" si="30"/>
        <v>0</v>
      </c>
      <c r="BF300" s="145">
        <f t="shared" si="30"/>
        <v>0</v>
      </c>
      <c r="BG300" s="146">
        <f t="shared" si="28"/>
        <v>1414.6767857142854</v>
      </c>
      <c r="BH300" s="145" t="b">
        <f t="shared" si="29"/>
        <v>1</v>
      </c>
    </row>
    <row r="301" spans="1:60" ht="65" x14ac:dyDescent="0.3">
      <c r="A301" s="138">
        <v>299</v>
      </c>
      <c r="B301" s="139" t="s">
        <v>212</v>
      </c>
      <c r="C301" s="139" t="s">
        <v>213</v>
      </c>
      <c r="D301" s="140" t="s">
        <v>649</v>
      </c>
      <c r="E301" s="140" t="s">
        <v>650</v>
      </c>
      <c r="F301" s="139" t="s">
        <v>93</v>
      </c>
      <c r="G301" s="139" t="s">
        <v>94</v>
      </c>
      <c r="H301" s="139" t="s">
        <v>651</v>
      </c>
      <c r="I301" s="139" t="s">
        <v>652</v>
      </c>
      <c r="J301" s="139" t="s">
        <v>116</v>
      </c>
      <c r="K301" s="139" t="s">
        <v>214</v>
      </c>
      <c r="L301" s="157" t="s">
        <v>335</v>
      </c>
      <c r="M301" s="142" t="s">
        <v>101</v>
      </c>
      <c r="N301" s="142" t="s">
        <v>178</v>
      </c>
      <c r="O301" s="142">
        <v>1339.5760714285714</v>
      </c>
      <c r="P301" s="152" t="s">
        <v>103</v>
      </c>
      <c r="Q301" s="139" t="s">
        <v>97</v>
      </c>
      <c r="R301" s="139" t="s">
        <v>695</v>
      </c>
      <c r="S301" s="139" t="s">
        <v>301</v>
      </c>
      <c r="T301" s="139" t="s">
        <v>99</v>
      </c>
      <c r="U301" s="139" t="s">
        <v>36</v>
      </c>
      <c r="V301" s="144" t="s">
        <v>104</v>
      </c>
      <c r="W301" s="139"/>
      <c r="X301" s="124"/>
      <c r="Y301" s="124"/>
      <c r="Z301" s="124"/>
      <c r="AA301" s="124"/>
      <c r="AB301" s="124"/>
      <c r="AC301" s="124"/>
      <c r="AD301" s="124"/>
      <c r="AE301" s="124"/>
      <c r="AF301" s="124"/>
      <c r="AG301" s="124"/>
      <c r="AH301" s="139"/>
      <c r="AI301" s="139"/>
      <c r="AJ301" s="139"/>
      <c r="AK301" s="139" t="s">
        <v>104</v>
      </c>
      <c r="AL301" s="139"/>
      <c r="AM301" s="139"/>
      <c r="AN301" s="139"/>
      <c r="AO301" s="139"/>
      <c r="AP301" s="139"/>
      <c r="AQ301" s="139"/>
      <c r="AR301" s="139"/>
      <c r="AS301" s="139"/>
      <c r="AT301" s="144">
        <f t="shared" si="27"/>
        <v>1</v>
      </c>
      <c r="AU301" s="145">
        <f t="shared" si="26"/>
        <v>0</v>
      </c>
      <c r="AV301" s="145">
        <f t="shared" si="26"/>
        <v>0</v>
      </c>
      <c r="AW301" s="145">
        <f t="shared" si="26"/>
        <v>0</v>
      </c>
      <c r="AX301" s="145">
        <f t="shared" si="26"/>
        <v>1339.5760714285714</v>
      </c>
      <c r="AY301" s="145">
        <f t="shared" si="26"/>
        <v>0</v>
      </c>
      <c r="AZ301" s="145">
        <f t="shared" si="26"/>
        <v>0</v>
      </c>
      <c r="BA301" s="145">
        <f t="shared" si="26"/>
        <v>0</v>
      </c>
      <c r="BB301" s="145">
        <f t="shared" si="26"/>
        <v>0</v>
      </c>
      <c r="BC301" s="145">
        <f t="shared" si="26"/>
        <v>0</v>
      </c>
      <c r="BD301" s="145">
        <f t="shared" si="30"/>
        <v>0</v>
      </c>
      <c r="BE301" s="145">
        <f t="shared" si="30"/>
        <v>0</v>
      </c>
      <c r="BF301" s="145">
        <f t="shared" si="30"/>
        <v>0</v>
      </c>
      <c r="BG301" s="146">
        <f t="shared" si="28"/>
        <v>1339.5760714285714</v>
      </c>
      <c r="BH301" s="145" t="b">
        <f t="shared" si="29"/>
        <v>1</v>
      </c>
    </row>
    <row r="302" spans="1:60" ht="65" x14ac:dyDescent="0.3">
      <c r="A302" s="138">
        <v>300</v>
      </c>
      <c r="B302" s="139" t="s">
        <v>212</v>
      </c>
      <c r="C302" s="139" t="s">
        <v>223</v>
      </c>
      <c r="D302" s="140" t="s">
        <v>649</v>
      </c>
      <c r="E302" s="140" t="s">
        <v>650</v>
      </c>
      <c r="F302" s="139" t="s">
        <v>93</v>
      </c>
      <c r="G302" s="139" t="s">
        <v>94</v>
      </c>
      <c r="H302" s="139" t="s">
        <v>651</v>
      </c>
      <c r="I302" s="139" t="s">
        <v>652</v>
      </c>
      <c r="J302" s="139" t="s">
        <v>116</v>
      </c>
      <c r="K302" s="139" t="s">
        <v>214</v>
      </c>
      <c r="L302" s="157" t="s">
        <v>696</v>
      </c>
      <c r="M302" s="142" t="s">
        <v>101</v>
      </c>
      <c r="N302" s="142" t="s">
        <v>216</v>
      </c>
      <c r="O302" s="142">
        <v>1269.2839285714283</v>
      </c>
      <c r="P302" s="152" t="s">
        <v>103</v>
      </c>
      <c r="Q302" s="139" t="s">
        <v>97</v>
      </c>
      <c r="R302" s="139" t="s">
        <v>697</v>
      </c>
      <c r="S302" s="139" t="s">
        <v>301</v>
      </c>
      <c r="T302" s="139" t="s">
        <v>99</v>
      </c>
      <c r="U302" s="139" t="s">
        <v>38</v>
      </c>
      <c r="V302" s="124"/>
      <c r="W302" s="139"/>
      <c r="X302" s="142" t="s">
        <v>104</v>
      </c>
      <c r="Y302" s="124"/>
      <c r="Z302" s="124"/>
      <c r="AA302" s="124"/>
      <c r="AB302" s="124"/>
      <c r="AC302" s="124"/>
      <c r="AD302" s="124"/>
      <c r="AE302" s="124"/>
      <c r="AF302" s="124"/>
      <c r="AG302" s="124"/>
      <c r="AH302" s="139"/>
      <c r="AI302" s="139"/>
      <c r="AJ302" s="139"/>
      <c r="AK302" s="139"/>
      <c r="AL302" s="139"/>
      <c r="AM302" s="139" t="s">
        <v>104</v>
      </c>
      <c r="AN302" s="139"/>
      <c r="AO302" s="139"/>
      <c r="AP302" s="139"/>
      <c r="AQ302" s="139"/>
      <c r="AR302" s="139"/>
      <c r="AS302" s="139"/>
      <c r="AT302" s="144">
        <f t="shared" si="27"/>
        <v>1</v>
      </c>
      <c r="AU302" s="145">
        <f t="shared" si="26"/>
        <v>0</v>
      </c>
      <c r="AV302" s="145">
        <f t="shared" si="26"/>
        <v>0</v>
      </c>
      <c r="AW302" s="145">
        <f t="shared" si="26"/>
        <v>0</v>
      </c>
      <c r="AX302" s="145">
        <f t="shared" si="26"/>
        <v>0</v>
      </c>
      <c r="AY302" s="145">
        <f t="shared" si="26"/>
        <v>0</v>
      </c>
      <c r="AZ302" s="145">
        <f t="shared" si="26"/>
        <v>1269.2839285714283</v>
      </c>
      <c r="BA302" s="145">
        <f t="shared" si="26"/>
        <v>0</v>
      </c>
      <c r="BB302" s="145">
        <f t="shared" si="26"/>
        <v>0</v>
      </c>
      <c r="BC302" s="145">
        <f t="shared" si="26"/>
        <v>0</v>
      </c>
      <c r="BD302" s="145">
        <f t="shared" si="30"/>
        <v>0</v>
      </c>
      <c r="BE302" s="145">
        <f t="shared" si="30"/>
        <v>0</v>
      </c>
      <c r="BF302" s="145">
        <f t="shared" si="30"/>
        <v>0</v>
      </c>
      <c r="BG302" s="146">
        <f t="shared" si="28"/>
        <v>1269.2839285714283</v>
      </c>
      <c r="BH302" s="145" t="b">
        <f t="shared" si="29"/>
        <v>1</v>
      </c>
    </row>
    <row r="303" spans="1:60" ht="65" x14ac:dyDescent="0.3">
      <c r="A303" s="138">
        <v>301</v>
      </c>
      <c r="B303" s="139" t="s">
        <v>212</v>
      </c>
      <c r="C303" s="139" t="s">
        <v>223</v>
      </c>
      <c r="D303" s="140" t="s">
        <v>649</v>
      </c>
      <c r="E303" s="140" t="s">
        <v>650</v>
      </c>
      <c r="F303" s="139" t="s">
        <v>93</v>
      </c>
      <c r="G303" s="139" t="s">
        <v>94</v>
      </c>
      <c r="H303" s="139" t="s">
        <v>651</v>
      </c>
      <c r="I303" s="139" t="s">
        <v>652</v>
      </c>
      <c r="J303" s="139" t="s">
        <v>116</v>
      </c>
      <c r="K303" s="139" t="s">
        <v>214</v>
      </c>
      <c r="L303" s="157" t="s">
        <v>339</v>
      </c>
      <c r="M303" s="142" t="s">
        <v>101</v>
      </c>
      <c r="N303" s="142" t="s">
        <v>240</v>
      </c>
      <c r="O303" s="142">
        <v>1021.7714285714285</v>
      </c>
      <c r="P303" s="152" t="s">
        <v>103</v>
      </c>
      <c r="Q303" s="139" t="s">
        <v>97</v>
      </c>
      <c r="R303" s="139">
        <v>871590611</v>
      </c>
      <c r="S303" s="139" t="s">
        <v>301</v>
      </c>
      <c r="T303" s="139" t="s">
        <v>99</v>
      </c>
      <c r="U303" s="139" t="s">
        <v>38</v>
      </c>
      <c r="V303" s="124"/>
      <c r="W303" s="139"/>
      <c r="X303" s="142" t="s">
        <v>104</v>
      </c>
      <c r="Y303" s="124"/>
      <c r="Z303" s="124"/>
      <c r="AA303" s="124"/>
      <c r="AB303" s="124"/>
      <c r="AC303" s="124"/>
      <c r="AD303" s="124"/>
      <c r="AE303" s="124"/>
      <c r="AF303" s="124"/>
      <c r="AG303" s="124"/>
      <c r="AH303" s="139"/>
      <c r="AI303" s="139"/>
      <c r="AJ303" s="139"/>
      <c r="AK303" s="139"/>
      <c r="AL303" s="139"/>
      <c r="AM303" s="139" t="s">
        <v>104</v>
      </c>
      <c r="AN303" s="139"/>
      <c r="AO303" s="139"/>
      <c r="AP303" s="139"/>
      <c r="AQ303" s="139"/>
      <c r="AR303" s="139"/>
      <c r="AS303" s="139"/>
      <c r="AT303" s="144">
        <f t="shared" si="27"/>
        <v>1</v>
      </c>
      <c r="AU303" s="145">
        <f t="shared" si="26"/>
        <v>0</v>
      </c>
      <c r="AV303" s="145">
        <f t="shared" si="26"/>
        <v>0</v>
      </c>
      <c r="AW303" s="145">
        <f t="shared" si="26"/>
        <v>0</v>
      </c>
      <c r="AX303" s="145">
        <f t="shared" si="26"/>
        <v>0</v>
      </c>
      <c r="AY303" s="145">
        <f t="shared" si="26"/>
        <v>0</v>
      </c>
      <c r="AZ303" s="145">
        <f t="shared" si="26"/>
        <v>1021.7714285714285</v>
      </c>
      <c r="BA303" s="145">
        <f t="shared" si="26"/>
        <v>0</v>
      </c>
      <c r="BB303" s="145">
        <f t="shared" si="26"/>
        <v>0</v>
      </c>
      <c r="BC303" s="145">
        <f t="shared" si="26"/>
        <v>0</v>
      </c>
      <c r="BD303" s="145">
        <f t="shared" si="30"/>
        <v>0</v>
      </c>
      <c r="BE303" s="145">
        <f t="shared" si="30"/>
        <v>0</v>
      </c>
      <c r="BF303" s="145">
        <f t="shared" si="30"/>
        <v>0</v>
      </c>
      <c r="BG303" s="146">
        <f t="shared" si="28"/>
        <v>1021.7714285714285</v>
      </c>
      <c r="BH303" s="145" t="b">
        <f t="shared" si="29"/>
        <v>1</v>
      </c>
    </row>
    <row r="304" spans="1:60" ht="65" x14ac:dyDescent="0.3">
      <c r="A304" s="138">
        <v>302</v>
      </c>
      <c r="B304" s="139" t="s">
        <v>212</v>
      </c>
      <c r="C304" s="139" t="s">
        <v>213</v>
      </c>
      <c r="D304" s="140" t="s">
        <v>649</v>
      </c>
      <c r="E304" s="140" t="s">
        <v>650</v>
      </c>
      <c r="F304" s="139" t="s">
        <v>93</v>
      </c>
      <c r="G304" s="139" t="s">
        <v>94</v>
      </c>
      <c r="H304" s="139" t="s">
        <v>651</v>
      </c>
      <c r="I304" s="139" t="s">
        <v>652</v>
      </c>
      <c r="J304" s="139" t="s">
        <v>116</v>
      </c>
      <c r="K304" s="139" t="s">
        <v>214</v>
      </c>
      <c r="L304" s="157" t="s">
        <v>342</v>
      </c>
      <c r="M304" s="142" t="s">
        <v>101</v>
      </c>
      <c r="N304" s="142" t="s">
        <v>232</v>
      </c>
      <c r="O304" s="142">
        <v>692.91071428571422</v>
      </c>
      <c r="P304" s="152" t="s">
        <v>103</v>
      </c>
      <c r="Q304" s="139" t="s">
        <v>97</v>
      </c>
      <c r="R304" s="139" t="s">
        <v>698</v>
      </c>
      <c r="S304" s="139" t="s">
        <v>301</v>
      </c>
      <c r="T304" s="139" t="s">
        <v>105</v>
      </c>
      <c r="U304" s="139" t="s">
        <v>36</v>
      </c>
      <c r="V304" s="144" t="s">
        <v>104</v>
      </c>
      <c r="W304" s="139"/>
      <c r="X304" s="124"/>
      <c r="Y304" s="124"/>
      <c r="Z304" s="124"/>
      <c r="AA304" s="124"/>
      <c r="AB304" s="124"/>
      <c r="AC304" s="124"/>
      <c r="AD304" s="124"/>
      <c r="AE304" s="124"/>
      <c r="AF304" s="124"/>
      <c r="AG304" s="124"/>
      <c r="AH304" s="139"/>
      <c r="AI304" s="139"/>
      <c r="AJ304" s="139"/>
      <c r="AK304" s="139"/>
      <c r="AL304" s="139" t="s">
        <v>104</v>
      </c>
      <c r="AM304" s="139"/>
      <c r="AN304" s="139"/>
      <c r="AO304" s="139"/>
      <c r="AP304" s="139"/>
      <c r="AQ304" s="139"/>
      <c r="AR304" s="139"/>
      <c r="AS304" s="139"/>
      <c r="AT304" s="144">
        <f t="shared" si="27"/>
        <v>1</v>
      </c>
      <c r="AU304" s="145">
        <f t="shared" si="26"/>
        <v>0</v>
      </c>
      <c r="AV304" s="145">
        <f t="shared" si="26"/>
        <v>0</v>
      </c>
      <c r="AW304" s="145">
        <f t="shared" si="26"/>
        <v>0</v>
      </c>
      <c r="AX304" s="145">
        <f t="shared" si="26"/>
        <v>0</v>
      </c>
      <c r="AY304" s="145">
        <f t="shared" si="26"/>
        <v>692.91071428571422</v>
      </c>
      <c r="AZ304" s="145">
        <f t="shared" si="26"/>
        <v>0</v>
      </c>
      <c r="BA304" s="145">
        <f t="shared" si="26"/>
        <v>0</v>
      </c>
      <c r="BB304" s="145">
        <f t="shared" si="26"/>
        <v>0</v>
      </c>
      <c r="BC304" s="145">
        <f t="shared" si="26"/>
        <v>0</v>
      </c>
      <c r="BD304" s="145">
        <f t="shared" si="30"/>
        <v>0</v>
      </c>
      <c r="BE304" s="145">
        <f t="shared" si="30"/>
        <v>0</v>
      </c>
      <c r="BF304" s="145">
        <f t="shared" si="30"/>
        <v>0</v>
      </c>
      <c r="BG304" s="146">
        <f t="shared" si="28"/>
        <v>692.91071428571422</v>
      </c>
      <c r="BH304" s="145" t="b">
        <f t="shared" si="29"/>
        <v>1</v>
      </c>
    </row>
    <row r="305" spans="1:60" ht="65" x14ac:dyDescent="0.3">
      <c r="A305" s="138">
        <v>303</v>
      </c>
      <c r="B305" s="139" t="s">
        <v>212</v>
      </c>
      <c r="C305" s="139" t="s">
        <v>213</v>
      </c>
      <c r="D305" s="140" t="s">
        <v>649</v>
      </c>
      <c r="E305" s="140" t="s">
        <v>650</v>
      </c>
      <c r="F305" s="139" t="s">
        <v>93</v>
      </c>
      <c r="G305" s="139" t="s">
        <v>94</v>
      </c>
      <c r="H305" s="139" t="s">
        <v>651</v>
      </c>
      <c r="I305" s="139" t="s">
        <v>652</v>
      </c>
      <c r="J305" s="139" t="s">
        <v>116</v>
      </c>
      <c r="K305" s="139" t="s">
        <v>214</v>
      </c>
      <c r="L305" s="157" t="s">
        <v>343</v>
      </c>
      <c r="M305" s="142" t="s">
        <v>101</v>
      </c>
      <c r="N305" s="142" t="s">
        <v>216</v>
      </c>
      <c r="O305" s="142">
        <v>622.85714285714266</v>
      </c>
      <c r="P305" s="152" t="s">
        <v>103</v>
      </c>
      <c r="Q305" s="139" t="s">
        <v>97</v>
      </c>
      <c r="R305" s="139" t="s">
        <v>699</v>
      </c>
      <c r="S305" s="139" t="s">
        <v>301</v>
      </c>
      <c r="T305" s="139" t="s">
        <v>99</v>
      </c>
      <c r="U305" s="139" t="s">
        <v>36</v>
      </c>
      <c r="V305" s="144" t="s">
        <v>104</v>
      </c>
      <c r="W305" s="139"/>
      <c r="X305" s="124"/>
      <c r="Y305" s="124"/>
      <c r="Z305" s="124"/>
      <c r="AA305" s="124"/>
      <c r="AB305" s="124"/>
      <c r="AC305" s="124"/>
      <c r="AD305" s="124"/>
      <c r="AE305" s="124"/>
      <c r="AF305" s="124"/>
      <c r="AG305" s="124"/>
      <c r="AH305" s="139"/>
      <c r="AI305" s="139"/>
      <c r="AJ305" s="139"/>
      <c r="AK305" s="139"/>
      <c r="AL305" s="139" t="s">
        <v>104</v>
      </c>
      <c r="AM305" s="139"/>
      <c r="AN305" s="139"/>
      <c r="AO305" s="139"/>
      <c r="AP305" s="139"/>
      <c r="AQ305" s="139"/>
      <c r="AR305" s="139"/>
      <c r="AS305" s="139"/>
      <c r="AT305" s="144">
        <f t="shared" si="27"/>
        <v>1</v>
      </c>
      <c r="AU305" s="145">
        <f t="shared" si="26"/>
        <v>0</v>
      </c>
      <c r="AV305" s="145">
        <f t="shared" si="26"/>
        <v>0</v>
      </c>
      <c r="AW305" s="145">
        <f t="shared" si="26"/>
        <v>0</v>
      </c>
      <c r="AX305" s="145">
        <f t="shared" si="26"/>
        <v>0</v>
      </c>
      <c r="AY305" s="145">
        <f t="shared" si="26"/>
        <v>622.85714285714266</v>
      </c>
      <c r="AZ305" s="145">
        <f t="shared" si="26"/>
        <v>0</v>
      </c>
      <c r="BA305" s="145">
        <f t="shared" si="26"/>
        <v>0</v>
      </c>
      <c r="BB305" s="145">
        <f t="shared" si="26"/>
        <v>0</v>
      </c>
      <c r="BC305" s="145">
        <f t="shared" si="26"/>
        <v>0</v>
      </c>
      <c r="BD305" s="145">
        <f t="shared" si="30"/>
        <v>0</v>
      </c>
      <c r="BE305" s="145">
        <f t="shared" si="30"/>
        <v>0</v>
      </c>
      <c r="BF305" s="145">
        <f t="shared" si="30"/>
        <v>0</v>
      </c>
      <c r="BG305" s="146">
        <f t="shared" si="28"/>
        <v>622.85714285714266</v>
      </c>
      <c r="BH305" s="145" t="b">
        <f t="shared" si="29"/>
        <v>1</v>
      </c>
    </row>
    <row r="306" spans="1:60" ht="65" x14ac:dyDescent="0.3">
      <c r="A306" s="138">
        <v>304</v>
      </c>
      <c r="B306" s="139" t="s">
        <v>212</v>
      </c>
      <c r="C306" s="139" t="s">
        <v>223</v>
      </c>
      <c r="D306" s="140" t="s">
        <v>649</v>
      </c>
      <c r="E306" s="140" t="s">
        <v>650</v>
      </c>
      <c r="F306" s="139" t="s">
        <v>93</v>
      </c>
      <c r="G306" s="139" t="s">
        <v>94</v>
      </c>
      <c r="H306" s="139" t="s">
        <v>651</v>
      </c>
      <c r="I306" s="139" t="s">
        <v>652</v>
      </c>
      <c r="J306" s="139" t="s">
        <v>116</v>
      </c>
      <c r="K306" s="139" t="s">
        <v>214</v>
      </c>
      <c r="L306" s="157" t="s">
        <v>344</v>
      </c>
      <c r="M306" s="142" t="s">
        <v>101</v>
      </c>
      <c r="N306" s="142" t="s">
        <v>216</v>
      </c>
      <c r="O306" s="142">
        <v>501.29321428571421</v>
      </c>
      <c r="P306" s="152" t="s">
        <v>103</v>
      </c>
      <c r="Q306" s="139" t="s">
        <v>97</v>
      </c>
      <c r="R306" s="139" t="s">
        <v>674</v>
      </c>
      <c r="S306" s="139" t="s">
        <v>301</v>
      </c>
      <c r="T306" s="139" t="s">
        <v>99</v>
      </c>
      <c r="U306" s="139" t="s">
        <v>37</v>
      </c>
      <c r="V306" s="124"/>
      <c r="W306" s="144" t="s">
        <v>104</v>
      </c>
      <c r="X306" s="124"/>
      <c r="Y306" s="124"/>
      <c r="Z306" s="124"/>
      <c r="AA306" s="124"/>
      <c r="AB306" s="124"/>
      <c r="AC306" s="124"/>
      <c r="AD306" s="124"/>
      <c r="AE306" s="124"/>
      <c r="AF306" s="124"/>
      <c r="AG306" s="124"/>
      <c r="AH306" s="139"/>
      <c r="AI306" s="139"/>
      <c r="AJ306" s="139"/>
      <c r="AK306" s="139"/>
      <c r="AL306" s="139" t="s">
        <v>104</v>
      </c>
      <c r="AM306" s="139"/>
      <c r="AN306" s="139"/>
      <c r="AO306" s="139"/>
      <c r="AP306" s="139"/>
      <c r="AQ306" s="139"/>
      <c r="AR306" s="139"/>
      <c r="AS306" s="139"/>
      <c r="AT306" s="144">
        <f t="shared" si="27"/>
        <v>1</v>
      </c>
      <c r="AU306" s="145">
        <f t="shared" si="26"/>
        <v>0</v>
      </c>
      <c r="AV306" s="145">
        <f t="shared" si="26"/>
        <v>0</v>
      </c>
      <c r="AW306" s="145">
        <f t="shared" si="26"/>
        <v>0</v>
      </c>
      <c r="AX306" s="145">
        <f t="shared" si="26"/>
        <v>0</v>
      </c>
      <c r="AY306" s="145">
        <f t="shared" si="26"/>
        <v>501.29321428571421</v>
      </c>
      <c r="AZ306" s="145">
        <f t="shared" si="26"/>
        <v>0</v>
      </c>
      <c r="BA306" s="145">
        <f t="shared" si="26"/>
        <v>0</v>
      </c>
      <c r="BB306" s="145">
        <f t="shared" si="26"/>
        <v>0</v>
      </c>
      <c r="BC306" s="145">
        <f t="shared" si="26"/>
        <v>0</v>
      </c>
      <c r="BD306" s="145">
        <f t="shared" si="30"/>
        <v>0</v>
      </c>
      <c r="BE306" s="145">
        <f t="shared" si="30"/>
        <v>0</v>
      </c>
      <c r="BF306" s="145">
        <f t="shared" si="30"/>
        <v>0</v>
      </c>
      <c r="BG306" s="146">
        <f t="shared" si="28"/>
        <v>501.29321428571421</v>
      </c>
      <c r="BH306" s="145" t="b">
        <f t="shared" si="29"/>
        <v>1</v>
      </c>
    </row>
    <row r="307" spans="1:60" ht="65" x14ac:dyDescent="0.3">
      <c r="A307" s="138">
        <v>305</v>
      </c>
      <c r="B307" s="139" t="s">
        <v>212</v>
      </c>
      <c r="C307" s="139" t="s">
        <v>223</v>
      </c>
      <c r="D307" s="140" t="s">
        <v>649</v>
      </c>
      <c r="E307" s="140" t="s">
        <v>650</v>
      </c>
      <c r="F307" s="139" t="s">
        <v>93</v>
      </c>
      <c r="G307" s="139" t="s">
        <v>94</v>
      </c>
      <c r="H307" s="139" t="s">
        <v>651</v>
      </c>
      <c r="I307" s="139" t="s">
        <v>652</v>
      </c>
      <c r="J307" s="139" t="s">
        <v>116</v>
      </c>
      <c r="K307" s="139" t="s">
        <v>214</v>
      </c>
      <c r="L307" s="157" t="s">
        <v>347</v>
      </c>
      <c r="M307" s="142" t="s">
        <v>101</v>
      </c>
      <c r="N307" s="142" t="s">
        <v>278</v>
      </c>
      <c r="O307" s="142">
        <v>288.92857142857139</v>
      </c>
      <c r="P307" s="152" t="s">
        <v>103</v>
      </c>
      <c r="Q307" s="139" t="s">
        <v>97</v>
      </c>
      <c r="R307" s="139" t="s">
        <v>680</v>
      </c>
      <c r="S307" s="139" t="s">
        <v>301</v>
      </c>
      <c r="T307" s="139" t="s">
        <v>105</v>
      </c>
      <c r="U307" s="139" t="s">
        <v>35</v>
      </c>
      <c r="V307" s="144" t="s">
        <v>104</v>
      </c>
      <c r="W307" s="139"/>
      <c r="X307" s="124"/>
      <c r="Y307" s="124"/>
      <c r="Z307" s="124"/>
      <c r="AA307" s="124"/>
      <c r="AB307" s="124"/>
      <c r="AC307" s="124"/>
      <c r="AD307" s="124"/>
      <c r="AE307" s="124"/>
      <c r="AF307" s="124"/>
      <c r="AG307" s="124"/>
      <c r="AH307" s="139"/>
      <c r="AI307" s="139"/>
      <c r="AJ307" s="139"/>
      <c r="AK307" s="139" t="s">
        <v>104</v>
      </c>
      <c r="AL307" s="139"/>
      <c r="AM307" s="139"/>
      <c r="AN307" s="139"/>
      <c r="AO307" s="139"/>
      <c r="AP307" s="139"/>
      <c r="AQ307" s="139"/>
      <c r="AR307" s="139"/>
      <c r="AS307" s="139"/>
      <c r="AT307" s="144">
        <f t="shared" si="27"/>
        <v>1</v>
      </c>
      <c r="AU307" s="145">
        <f t="shared" si="26"/>
        <v>0</v>
      </c>
      <c r="AV307" s="145">
        <f t="shared" si="26"/>
        <v>0</v>
      </c>
      <c r="AW307" s="145">
        <f t="shared" si="26"/>
        <v>0</v>
      </c>
      <c r="AX307" s="145">
        <f t="shared" ref="AX307:BC334" si="31">IF(AK307="X",$O307/$AT307,0)</f>
        <v>288.92857142857139</v>
      </c>
      <c r="AY307" s="145">
        <f t="shared" si="31"/>
        <v>0</v>
      </c>
      <c r="AZ307" s="145">
        <f t="shared" si="31"/>
        <v>0</v>
      </c>
      <c r="BA307" s="145">
        <f t="shared" si="31"/>
        <v>0</v>
      </c>
      <c r="BB307" s="145">
        <f t="shared" si="31"/>
        <v>0</v>
      </c>
      <c r="BC307" s="145">
        <f t="shared" si="31"/>
        <v>0</v>
      </c>
      <c r="BD307" s="145">
        <f t="shared" si="30"/>
        <v>0</v>
      </c>
      <c r="BE307" s="145">
        <f t="shared" si="30"/>
        <v>0</v>
      </c>
      <c r="BF307" s="145">
        <f t="shared" si="30"/>
        <v>0</v>
      </c>
      <c r="BG307" s="146">
        <f t="shared" si="28"/>
        <v>288.92857142857139</v>
      </c>
      <c r="BH307" s="145" t="b">
        <f t="shared" si="29"/>
        <v>1</v>
      </c>
    </row>
    <row r="308" spans="1:60" ht="52" x14ac:dyDescent="0.3">
      <c r="A308" s="138">
        <v>306</v>
      </c>
      <c r="B308" s="139" t="s">
        <v>171</v>
      </c>
      <c r="C308" s="139" t="s">
        <v>176</v>
      </c>
      <c r="D308" s="140" t="s">
        <v>649</v>
      </c>
      <c r="E308" s="140" t="s">
        <v>650</v>
      </c>
      <c r="F308" s="139" t="s">
        <v>654</v>
      </c>
      <c r="G308" s="139" t="s">
        <v>191</v>
      </c>
      <c r="H308" s="139" t="s">
        <v>657</v>
      </c>
      <c r="I308" s="139" t="s">
        <v>520</v>
      </c>
      <c r="J308" s="139" t="s">
        <v>169</v>
      </c>
      <c r="K308" s="139" t="s">
        <v>170</v>
      </c>
      <c r="L308" s="157" t="s">
        <v>700</v>
      </c>
      <c r="M308" s="142" t="s">
        <v>186</v>
      </c>
      <c r="N308" s="142" t="s">
        <v>477</v>
      </c>
      <c r="O308" s="142">
        <v>0</v>
      </c>
      <c r="P308" s="152" t="s">
        <v>188</v>
      </c>
      <c r="Q308" s="139" t="s">
        <v>118</v>
      </c>
      <c r="R308" s="139"/>
      <c r="S308" s="139"/>
      <c r="T308" s="139"/>
      <c r="U308" s="139"/>
      <c r="V308" s="144" t="s">
        <v>104</v>
      </c>
      <c r="W308" s="139"/>
      <c r="X308" s="124"/>
      <c r="Y308" s="124"/>
      <c r="Z308" s="124"/>
      <c r="AA308" s="124"/>
      <c r="AB308" s="124"/>
      <c r="AC308" s="124"/>
      <c r="AD308" s="124"/>
      <c r="AE308" s="124"/>
      <c r="AF308" s="124"/>
      <c r="AG308" s="124"/>
      <c r="AH308" s="139"/>
      <c r="AI308" s="139"/>
      <c r="AJ308" s="139"/>
      <c r="AK308" s="139" t="s">
        <v>104</v>
      </c>
      <c r="AL308" s="139" t="s">
        <v>104</v>
      </c>
      <c r="AM308" s="139" t="s">
        <v>104</v>
      </c>
      <c r="AN308" s="139"/>
      <c r="AO308" s="139"/>
      <c r="AP308" s="139"/>
      <c r="AQ308" s="139"/>
      <c r="AR308" s="139"/>
      <c r="AS308" s="139"/>
      <c r="AT308" s="144">
        <f t="shared" si="27"/>
        <v>3</v>
      </c>
      <c r="AU308" s="145">
        <f t="shared" ref="AU308:AW309" si="32">IF(AH308="X",$O308/$AT308,0)</f>
        <v>0</v>
      </c>
      <c r="AV308" s="145">
        <f t="shared" si="32"/>
        <v>0</v>
      </c>
      <c r="AW308" s="145">
        <f t="shared" si="32"/>
        <v>0</v>
      </c>
      <c r="AX308" s="145">
        <f t="shared" si="31"/>
        <v>0</v>
      </c>
      <c r="AY308" s="145">
        <f t="shared" si="31"/>
        <v>0</v>
      </c>
      <c r="AZ308" s="145">
        <f t="shared" si="31"/>
        <v>0</v>
      </c>
      <c r="BA308" s="145">
        <f t="shared" si="31"/>
        <v>0</v>
      </c>
      <c r="BB308" s="145">
        <f t="shared" si="31"/>
        <v>0</v>
      </c>
      <c r="BC308" s="145">
        <f t="shared" si="31"/>
        <v>0</v>
      </c>
      <c r="BD308" s="145">
        <f t="shared" si="30"/>
        <v>0</v>
      </c>
      <c r="BE308" s="145">
        <f t="shared" si="30"/>
        <v>0</v>
      </c>
      <c r="BF308" s="145">
        <f t="shared" si="30"/>
        <v>0</v>
      </c>
      <c r="BG308" s="146">
        <f t="shared" si="28"/>
        <v>0</v>
      </c>
      <c r="BH308" s="145" t="b">
        <f t="shared" si="29"/>
        <v>1</v>
      </c>
    </row>
    <row r="309" spans="1:60" ht="65" x14ac:dyDescent="0.3">
      <c r="A309" s="138">
        <v>307</v>
      </c>
      <c r="B309" s="139" t="s">
        <v>171</v>
      </c>
      <c r="C309" s="139" t="s">
        <v>205</v>
      </c>
      <c r="D309" s="140" t="s">
        <v>649</v>
      </c>
      <c r="E309" s="140" t="s">
        <v>650</v>
      </c>
      <c r="F309" s="139" t="s">
        <v>654</v>
      </c>
      <c r="G309" s="139" t="s">
        <v>183</v>
      </c>
      <c r="H309" s="139" t="s">
        <v>655</v>
      </c>
      <c r="I309" s="139" t="s">
        <v>542</v>
      </c>
      <c r="J309" s="139" t="s">
        <v>169</v>
      </c>
      <c r="K309" s="139" t="s">
        <v>170</v>
      </c>
      <c r="L309" s="157" t="s">
        <v>701</v>
      </c>
      <c r="M309" s="142" t="s">
        <v>186</v>
      </c>
      <c r="N309" s="142" t="s">
        <v>187</v>
      </c>
      <c r="O309" s="142">
        <v>0</v>
      </c>
      <c r="P309" s="152" t="s">
        <v>188</v>
      </c>
      <c r="Q309" s="139" t="s">
        <v>118</v>
      </c>
      <c r="R309" s="139"/>
      <c r="S309" s="139"/>
      <c r="T309" s="139"/>
      <c r="U309" s="139"/>
      <c r="V309" s="144" t="s">
        <v>104</v>
      </c>
      <c r="W309" s="139"/>
      <c r="X309" s="124"/>
      <c r="Y309" s="124"/>
      <c r="Z309" s="124"/>
      <c r="AA309" s="124"/>
      <c r="AB309" s="124"/>
      <c r="AC309" s="124"/>
      <c r="AD309" s="124"/>
      <c r="AE309" s="124"/>
      <c r="AF309" s="124"/>
      <c r="AG309" s="124"/>
      <c r="AH309" s="139"/>
      <c r="AI309" s="139"/>
      <c r="AJ309" s="139"/>
      <c r="AK309" s="139" t="s">
        <v>104</v>
      </c>
      <c r="AL309" s="139" t="s">
        <v>104</v>
      </c>
      <c r="AM309" s="139" t="s">
        <v>104</v>
      </c>
      <c r="AN309" s="139"/>
      <c r="AO309" s="139"/>
      <c r="AP309" s="139"/>
      <c r="AQ309" s="139"/>
      <c r="AR309" s="139"/>
      <c r="AS309" s="139"/>
      <c r="AT309" s="144">
        <f t="shared" si="27"/>
        <v>3</v>
      </c>
      <c r="AU309" s="145">
        <f t="shared" si="32"/>
        <v>0</v>
      </c>
      <c r="AV309" s="145">
        <f t="shared" si="32"/>
        <v>0</v>
      </c>
      <c r="AW309" s="145">
        <f t="shared" si="32"/>
        <v>0</v>
      </c>
      <c r="AX309" s="145">
        <f t="shared" si="31"/>
        <v>0</v>
      </c>
      <c r="AY309" s="145">
        <f t="shared" si="31"/>
        <v>0</v>
      </c>
      <c r="AZ309" s="145">
        <f t="shared" si="31"/>
        <v>0</v>
      </c>
      <c r="BA309" s="145">
        <f t="shared" si="31"/>
        <v>0</v>
      </c>
      <c r="BB309" s="145">
        <f t="shared" si="31"/>
        <v>0</v>
      </c>
      <c r="BC309" s="145">
        <f t="shared" si="31"/>
        <v>0</v>
      </c>
      <c r="BD309" s="145">
        <f t="shared" si="30"/>
        <v>0</v>
      </c>
      <c r="BE309" s="145">
        <f t="shared" si="30"/>
        <v>0</v>
      </c>
      <c r="BF309" s="145">
        <f t="shared" si="30"/>
        <v>0</v>
      </c>
      <c r="BG309" s="146">
        <f t="shared" si="28"/>
        <v>0</v>
      </c>
      <c r="BH309" s="145" t="b">
        <f t="shared" si="29"/>
        <v>1</v>
      </c>
    </row>
    <row r="310" spans="1:60" ht="15.5" x14ac:dyDescent="0.35">
      <c r="N310" s="159" t="s">
        <v>702</v>
      </c>
      <c r="O310" s="160">
        <f>SUM(O3:O309)</f>
        <v>82120664.810082048</v>
      </c>
      <c r="AU310" s="161">
        <f>SUM(AU3:AU309)</f>
        <v>3107751.9516135356</v>
      </c>
      <c r="AV310" s="161">
        <f t="shared" ref="AV310:BF310" si="33">SUM(AV3:AV309)</f>
        <v>4838349.4548235368</v>
      </c>
      <c r="AW310" s="161">
        <f t="shared" si="33"/>
        <v>4765669.4548235368</v>
      </c>
      <c r="AX310" s="161">
        <f t="shared" si="33"/>
        <v>8046833.1094444888</v>
      </c>
      <c r="AY310" s="161">
        <f t="shared" si="33"/>
        <v>5388704.8953250824</v>
      </c>
      <c r="AZ310" s="161">
        <f t="shared" si="33"/>
        <v>10985022.30547538</v>
      </c>
      <c r="BA310" s="161">
        <f t="shared" si="33"/>
        <v>7667574.6275221277</v>
      </c>
      <c r="BB310" s="161">
        <f t="shared" si="33"/>
        <v>6797603.383023913</v>
      </c>
      <c r="BC310" s="161">
        <f t="shared" si="33"/>
        <v>7499301.5863048648</v>
      </c>
      <c r="BD310" s="161">
        <f t="shared" si="33"/>
        <v>9426050.8023361135</v>
      </c>
      <c r="BE310" s="161">
        <f t="shared" si="33"/>
        <v>5254021.857789984</v>
      </c>
      <c r="BF310" s="161">
        <f t="shared" si="33"/>
        <v>8343781.3815995073</v>
      </c>
      <c r="BG310" s="162">
        <f>SUM(BG3:BG309)</f>
        <v>82120664.810082048</v>
      </c>
      <c r="BH310" s="145" t="b">
        <f t="shared" si="29"/>
        <v>1</v>
      </c>
    </row>
    <row r="338" spans="15:15" x14ac:dyDescent="0.3">
      <c r="O338" s="163">
        <f>O75/6</f>
        <v>60017.858333333337</v>
      </c>
    </row>
  </sheetData>
  <autoFilter ref="A2:BH336" xr:uid="{D229DD5A-0FF0-4CD4-8E40-B590C890CFBE}"/>
  <mergeCells count="7">
    <mergeCell ref="AU1:BF1"/>
    <mergeCell ref="B1:C1"/>
    <mergeCell ref="D1:L1"/>
    <mergeCell ref="M1:N1"/>
    <mergeCell ref="O1:P1"/>
    <mergeCell ref="Q1:AG1"/>
    <mergeCell ref="AH1:AS1"/>
  </mergeCells>
  <conditionalFormatting sqref="L3:L75">
    <cfRule type="cellIs" dxfId="257" priority="107" operator="greaterThan">
      <formula>0</formula>
    </cfRule>
  </conditionalFormatting>
  <conditionalFormatting sqref="L76">
    <cfRule type="cellIs" dxfId="256" priority="106" operator="greaterThan">
      <formula>0</formula>
    </cfRule>
  </conditionalFormatting>
  <conditionalFormatting sqref="N3:N72">
    <cfRule type="cellIs" dxfId="255" priority="105" operator="equal">
      <formula>0</formula>
    </cfRule>
  </conditionalFormatting>
  <conditionalFormatting sqref="N73:N74">
    <cfRule type="cellIs" dxfId="254" priority="104" operator="equal">
      <formula>0</formula>
    </cfRule>
  </conditionalFormatting>
  <conditionalFormatting sqref="N76">
    <cfRule type="cellIs" dxfId="253" priority="103" operator="equal">
      <formula>0</formula>
    </cfRule>
  </conditionalFormatting>
  <conditionalFormatting sqref="P3:P72">
    <cfRule type="cellIs" dxfId="252" priority="102" operator="equal">
      <formula>0</formula>
    </cfRule>
  </conditionalFormatting>
  <conditionalFormatting sqref="P3:P76">
    <cfRule type="containsText" dxfId="251" priority="101" operator="containsText" text="MUNICIPALES">
      <formula>NOT(ISERROR(SEARCH("MUNICIPALES",P3)))</formula>
    </cfRule>
  </conditionalFormatting>
  <conditionalFormatting sqref="P3:P76">
    <cfRule type="containsText" dxfId="250" priority="100" operator="containsText" text="PROPIOS">
      <formula>NOT(ISERROR(SEARCH("PROPIOS",P3)))</formula>
    </cfRule>
  </conditionalFormatting>
  <conditionalFormatting sqref="P73">
    <cfRule type="cellIs" dxfId="249" priority="99" operator="equal">
      <formula>0</formula>
    </cfRule>
  </conditionalFormatting>
  <conditionalFormatting sqref="P74">
    <cfRule type="cellIs" dxfId="248" priority="98" operator="equal">
      <formula>0</formula>
    </cfRule>
  </conditionalFormatting>
  <conditionalFormatting sqref="P75">
    <cfRule type="cellIs" dxfId="247" priority="97" operator="equal">
      <formula>0</formula>
    </cfRule>
  </conditionalFormatting>
  <conditionalFormatting sqref="AH75:AS75 AH3:AS72">
    <cfRule type="cellIs" dxfId="246" priority="96" operator="equal">
      <formula>"X"</formula>
    </cfRule>
  </conditionalFormatting>
  <conditionalFormatting sqref="AH73:AS74">
    <cfRule type="cellIs" dxfId="245" priority="95" operator="equal">
      <formula>"X"</formula>
    </cfRule>
  </conditionalFormatting>
  <conditionalFormatting sqref="AH76:AS76">
    <cfRule type="cellIs" dxfId="244" priority="94" operator="equal">
      <formula>"X"</formula>
    </cfRule>
  </conditionalFormatting>
  <conditionalFormatting sqref="L177:L180 L182 L77:L78">
    <cfRule type="cellIs" dxfId="243" priority="93" operator="greaterThan">
      <formula>0</formula>
    </cfRule>
  </conditionalFormatting>
  <conditionalFormatting sqref="L79:L136 L138:L173">
    <cfRule type="cellIs" dxfId="242" priority="92" operator="greaterThan">
      <formula>0</formula>
    </cfRule>
  </conditionalFormatting>
  <conditionalFormatting sqref="L174:L175">
    <cfRule type="cellIs" dxfId="241" priority="91" operator="greaterThan">
      <formula>0</formula>
    </cfRule>
  </conditionalFormatting>
  <conditionalFormatting sqref="L176">
    <cfRule type="cellIs" dxfId="240" priority="90" operator="greaterThan">
      <formula>0</formula>
    </cfRule>
  </conditionalFormatting>
  <conditionalFormatting sqref="L181">
    <cfRule type="cellIs" dxfId="239" priority="89" operator="greaterThan">
      <formula>0</formula>
    </cfRule>
  </conditionalFormatting>
  <conditionalFormatting sqref="N77:N131">
    <cfRule type="cellIs" dxfId="238" priority="88" operator="equal">
      <formula>0</formula>
    </cfRule>
  </conditionalFormatting>
  <conditionalFormatting sqref="N144 N132:N136 N138:N142">
    <cfRule type="cellIs" dxfId="237" priority="87" operator="equal">
      <formula>0</formula>
    </cfRule>
  </conditionalFormatting>
  <conditionalFormatting sqref="N143">
    <cfRule type="cellIs" dxfId="236" priority="86" operator="equal">
      <formula>0</formula>
    </cfRule>
  </conditionalFormatting>
  <conditionalFormatting sqref="N145">
    <cfRule type="cellIs" dxfId="235" priority="85" operator="equal">
      <formula>0</formula>
    </cfRule>
  </conditionalFormatting>
  <conditionalFormatting sqref="N146">
    <cfRule type="cellIs" dxfId="234" priority="84" operator="equal">
      <formula>0</formula>
    </cfRule>
  </conditionalFormatting>
  <conditionalFormatting sqref="N150">
    <cfRule type="cellIs" dxfId="233" priority="83" operator="equal">
      <formula>0</formula>
    </cfRule>
  </conditionalFormatting>
  <conditionalFormatting sqref="N182">
    <cfRule type="cellIs" dxfId="232" priority="82" operator="equal">
      <formula>0</formula>
    </cfRule>
  </conditionalFormatting>
  <conditionalFormatting sqref="P184:P185">
    <cfRule type="cellIs" dxfId="231" priority="70" operator="equal">
      <formula>0</formula>
    </cfRule>
  </conditionalFormatting>
  <conditionalFormatting sqref="N183:N215">
    <cfRule type="cellIs" dxfId="230" priority="71" operator="equal">
      <formula>0</formula>
    </cfRule>
  </conditionalFormatting>
  <conditionalFormatting sqref="P184:P185">
    <cfRule type="containsText" dxfId="229" priority="69" operator="containsText" text="MUNICIPALES">
      <formula>NOT(ISERROR(SEARCH("MUNICIPALES",P184)))</formula>
    </cfRule>
  </conditionalFormatting>
  <conditionalFormatting sqref="P184:P185">
    <cfRule type="containsText" dxfId="228" priority="68" operator="containsText" text="PROPIOS">
      <formula>NOT(ISERROR(SEARCH("PROPIOS",P184)))</formula>
    </cfRule>
  </conditionalFormatting>
  <conditionalFormatting sqref="AK178:AS178 AH179 AH182:AS182 AH147:AS177 AH77:AS131">
    <cfRule type="cellIs" dxfId="227" priority="81" operator="equal">
      <formula>"X"</formula>
    </cfRule>
  </conditionalFormatting>
  <conditionalFormatting sqref="AH132:AS136 AH138:AS146">
    <cfRule type="cellIs" dxfId="226" priority="80" operator="equal">
      <formula>"X"</formula>
    </cfRule>
  </conditionalFormatting>
  <conditionalFormatting sqref="AH178:AJ178">
    <cfRule type="cellIs" dxfId="225" priority="79" operator="equal">
      <formula>"X"</formula>
    </cfRule>
  </conditionalFormatting>
  <conditionalFormatting sqref="AI179:AS179">
    <cfRule type="cellIs" dxfId="224" priority="78" operator="equal">
      <formula>"X"</formula>
    </cfRule>
  </conditionalFormatting>
  <conditionalFormatting sqref="AH180">
    <cfRule type="cellIs" dxfId="223" priority="77" operator="equal">
      <formula>"X"</formula>
    </cfRule>
  </conditionalFormatting>
  <conditionalFormatting sqref="AI180:AS180">
    <cfRule type="cellIs" dxfId="222" priority="76" operator="equal">
      <formula>"X"</formula>
    </cfRule>
  </conditionalFormatting>
  <conditionalFormatting sqref="AH181">
    <cfRule type="cellIs" dxfId="221" priority="75" operator="equal">
      <formula>"X"</formula>
    </cfRule>
  </conditionalFormatting>
  <conditionalFormatting sqref="AI181:AS181">
    <cfRule type="cellIs" dxfId="220" priority="74" operator="equal">
      <formula>"X"</formula>
    </cfRule>
  </conditionalFormatting>
  <conditionalFormatting sqref="L183:L184">
    <cfRule type="cellIs" dxfId="219" priority="73" operator="greaterThan">
      <formula>0</formula>
    </cfRule>
  </conditionalFormatting>
  <conditionalFormatting sqref="L185:L214">
    <cfRule type="cellIs" dxfId="218" priority="72" operator="greaterThan">
      <formula>0</formula>
    </cfRule>
  </conditionalFormatting>
  <conditionalFormatting sqref="AH183:AS183 AH186:AS215">
    <cfRule type="cellIs" dxfId="217" priority="67" operator="equal">
      <formula>"X"</formula>
    </cfRule>
  </conditionalFormatting>
  <conditionalFormatting sqref="P133">
    <cfRule type="cellIs" dxfId="216" priority="63" operator="equal">
      <formula>0</formula>
    </cfRule>
  </conditionalFormatting>
  <conditionalFormatting sqref="P141:P146">
    <cfRule type="cellIs" dxfId="215" priority="58" operator="equal">
      <formula>0</formula>
    </cfRule>
  </conditionalFormatting>
  <conditionalFormatting sqref="P139">
    <cfRule type="cellIs" dxfId="214" priority="57" operator="equal">
      <formula>0</formula>
    </cfRule>
  </conditionalFormatting>
  <conditionalFormatting sqref="P148">
    <cfRule type="cellIs" dxfId="213" priority="54" operator="equal">
      <formula>0</formula>
    </cfRule>
  </conditionalFormatting>
  <conditionalFormatting sqref="P77:P132">
    <cfRule type="cellIs" dxfId="212" priority="66" operator="equal">
      <formula>0</formula>
    </cfRule>
  </conditionalFormatting>
  <conditionalFormatting sqref="P183 P77:P136 P138:P178">
    <cfRule type="containsText" dxfId="211" priority="65" operator="containsText" text="MUNICIPALES">
      <formula>NOT(ISERROR(SEARCH("MUNICIPALES",P77)))</formula>
    </cfRule>
  </conditionalFormatting>
  <conditionalFormatting sqref="P183 P77:P136 P138:P178">
    <cfRule type="containsText" dxfId="210" priority="64" operator="containsText" text="PROPIOS">
      <formula>NOT(ISERROR(SEARCH("PROPIOS",P77)))</formula>
    </cfRule>
  </conditionalFormatting>
  <conditionalFormatting sqref="P134:P135">
    <cfRule type="cellIs" dxfId="209" priority="62" operator="equal">
      <formula>0</formula>
    </cfRule>
  </conditionalFormatting>
  <conditionalFormatting sqref="P136">
    <cfRule type="cellIs" dxfId="208" priority="61" operator="equal">
      <formula>0</formula>
    </cfRule>
  </conditionalFormatting>
  <conditionalFormatting sqref="P138">
    <cfRule type="cellIs" dxfId="207" priority="60" operator="equal">
      <formula>0</formula>
    </cfRule>
  </conditionalFormatting>
  <conditionalFormatting sqref="P140">
    <cfRule type="cellIs" dxfId="206" priority="59" operator="equal">
      <formula>0</formula>
    </cfRule>
  </conditionalFormatting>
  <conditionalFormatting sqref="P147">
    <cfRule type="cellIs" dxfId="205" priority="56" operator="equal">
      <formula>0</formula>
    </cfRule>
  </conditionalFormatting>
  <conditionalFormatting sqref="P147">
    <cfRule type="cellIs" dxfId="204" priority="55" operator="equal">
      <formula>0</formula>
    </cfRule>
  </conditionalFormatting>
  <conditionalFormatting sqref="P149">
    <cfRule type="cellIs" dxfId="203" priority="53" operator="equal">
      <formula>0</formula>
    </cfRule>
  </conditionalFormatting>
  <conditionalFormatting sqref="P150">
    <cfRule type="cellIs" dxfId="202" priority="52" operator="equal">
      <formula>0</formula>
    </cfRule>
  </conditionalFormatting>
  <conditionalFormatting sqref="P151">
    <cfRule type="cellIs" dxfId="201" priority="51" operator="equal">
      <formula>0</formula>
    </cfRule>
  </conditionalFormatting>
  <conditionalFormatting sqref="P152:P160">
    <cfRule type="cellIs" dxfId="200" priority="50" operator="equal">
      <formula>0</formula>
    </cfRule>
  </conditionalFormatting>
  <conditionalFormatting sqref="P161">
    <cfRule type="cellIs" dxfId="199" priority="49" operator="equal">
      <formula>0</formula>
    </cfRule>
  </conditionalFormatting>
  <conditionalFormatting sqref="P162:P168">
    <cfRule type="cellIs" dxfId="198" priority="48" operator="equal">
      <formula>0</formula>
    </cfRule>
  </conditionalFormatting>
  <conditionalFormatting sqref="P169:P171">
    <cfRule type="cellIs" dxfId="197" priority="47" operator="equal">
      <formula>0</formula>
    </cfRule>
  </conditionalFormatting>
  <conditionalFormatting sqref="P173">
    <cfRule type="cellIs" dxfId="196" priority="46" operator="equal">
      <formula>0</formula>
    </cfRule>
  </conditionalFormatting>
  <conditionalFormatting sqref="P174">
    <cfRule type="cellIs" dxfId="195" priority="45" operator="equal">
      <formula>0</formula>
    </cfRule>
  </conditionalFormatting>
  <conditionalFormatting sqref="P172">
    <cfRule type="cellIs" dxfId="194" priority="44" operator="equal">
      <formula>0</formula>
    </cfRule>
  </conditionalFormatting>
  <conditionalFormatting sqref="P179">
    <cfRule type="containsText" dxfId="193" priority="43" operator="containsText" text="MUNICIPALES">
      <formula>NOT(ISERROR(SEARCH("MUNICIPALES",P179)))</formula>
    </cfRule>
  </conditionalFormatting>
  <conditionalFormatting sqref="P179">
    <cfRule type="containsText" dxfId="192" priority="42" operator="containsText" text="PROPIOS">
      <formula>NOT(ISERROR(SEARCH("PROPIOS",P179)))</formula>
    </cfRule>
  </conditionalFormatting>
  <conditionalFormatting sqref="P180">
    <cfRule type="containsText" dxfId="191" priority="41" operator="containsText" text="MUNICIPALES">
      <formula>NOT(ISERROR(SEARCH("MUNICIPALES",P180)))</formula>
    </cfRule>
  </conditionalFormatting>
  <conditionalFormatting sqref="P180">
    <cfRule type="containsText" dxfId="190" priority="40" operator="containsText" text="PROPIOS">
      <formula>NOT(ISERROR(SEARCH("PROPIOS",P180)))</formula>
    </cfRule>
  </conditionalFormatting>
  <conditionalFormatting sqref="P181">
    <cfRule type="containsText" dxfId="189" priority="39" operator="containsText" text="MUNICIPALES">
      <formula>NOT(ISERROR(SEARCH("MUNICIPALES",P181)))</formula>
    </cfRule>
  </conditionalFormatting>
  <conditionalFormatting sqref="P181">
    <cfRule type="containsText" dxfId="188" priority="38" operator="containsText" text="PROPIOS">
      <formula>NOT(ISERROR(SEARCH("PROPIOS",P181)))</formula>
    </cfRule>
  </conditionalFormatting>
  <conditionalFormatting sqref="P182">
    <cfRule type="containsText" dxfId="187" priority="37" operator="containsText" text="MUNICIPALES">
      <formula>NOT(ISERROR(SEARCH("MUNICIPALES",P182)))</formula>
    </cfRule>
  </conditionalFormatting>
  <conditionalFormatting sqref="P182">
    <cfRule type="containsText" dxfId="186" priority="36" operator="containsText" text="PROPIOS">
      <formula>NOT(ISERROR(SEARCH("PROPIOS",P182)))</formula>
    </cfRule>
  </conditionalFormatting>
  <conditionalFormatting sqref="AH184:AS185">
    <cfRule type="cellIs" dxfId="185" priority="35" operator="equal">
      <formula>"X"</formula>
    </cfRule>
  </conditionalFormatting>
  <conditionalFormatting sqref="P186:P210">
    <cfRule type="cellIs" dxfId="184" priority="34" operator="equal">
      <formula>0</formula>
    </cfRule>
  </conditionalFormatting>
  <conditionalFormatting sqref="P186:P211">
    <cfRule type="containsText" dxfId="183" priority="33" operator="containsText" text="MUNICIPALES">
      <formula>NOT(ISERROR(SEARCH("MUNICIPALES",P186)))</formula>
    </cfRule>
  </conditionalFormatting>
  <conditionalFormatting sqref="P186:P211">
    <cfRule type="containsText" dxfId="182" priority="32" operator="containsText" text="PROPIOS">
      <formula>NOT(ISERROR(SEARCH("PROPIOS",P186)))</formula>
    </cfRule>
  </conditionalFormatting>
  <conditionalFormatting sqref="P211">
    <cfRule type="cellIs" dxfId="181" priority="31" operator="equal">
      <formula>0</formula>
    </cfRule>
  </conditionalFormatting>
  <conditionalFormatting sqref="P212:P214">
    <cfRule type="cellIs" dxfId="180" priority="30" operator="equal">
      <formula>0</formula>
    </cfRule>
  </conditionalFormatting>
  <conditionalFormatting sqref="P212:P214">
    <cfRule type="containsText" dxfId="179" priority="29" operator="containsText" text="MUNICIPALES">
      <formula>NOT(ISERROR(SEARCH("MUNICIPALES",P212)))</formula>
    </cfRule>
  </conditionalFormatting>
  <conditionalFormatting sqref="P212:P214">
    <cfRule type="containsText" dxfId="178" priority="28" operator="containsText" text="PROPIOS">
      <formula>NOT(ISERROR(SEARCH("PROPIOS",P212)))</formula>
    </cfRule>
  </conditionalFormatting>
  <conditionalFormatting sqref="L215">
    <cfRule type="cellIs" dxfId="177" priority="27" operator="greaterThan">
      <formula>0</formula>
    </cfRule>
  </conditionalFormatting>
  <conditionalFormatting sqref="P215">
    <cfRule type="cellIs" dxfId="176" priority="26" operator="equal">
      <formula>0</formula>
    </cfRule>
  </conditionalFormatting>
  <conditionalFormatting sqref="P215">
    <cfRule type="containsText" dxfId="175" priority="25" operator="containsText" text="MUNICIPALES">
      <formula>NOT(ISERROR(SEARCH("MUNICIPALES",P215)))</formula>
    </cfRule>
  </conditionalFormatting>
  <conditionalFormatting sqref="P215">
    <cfRule type="containsText" dxfId="174" priority="24" operator="containsText" text="PROPIOS">
      <formula>NOT(ISERROR(SEARCH("PROPIOS",P215)))</formula>
    </cfRule>
  </conditionalFormatting>
  <conditionalFormatting sqref="N216:N304">
    <cfRule type="cellIs" dxfId="173" priority="23" operator="equal">
      <formula>0</formula>
    </cfRule>
  </conditionalFormatting>
  <conditionalFormatting sqref="AH216:AS304">
    <cfRule type="cellIs" dxfId="172" priority="22" operator="equal">
      <formula>"X"</formula>
    </cfRule>
  </conditionalFormatting>
  <conditionalFormatting sqref="L216:L304">
    <cfRule type="cellIs" dxfId="171" priority="21" operator="greaterThan">
      <formula>0</formula>
    </cfRule>
  </conditionalFormatting>
  <conditionalFormatting sqref="P216:P304">
    <cfRule type="cellIs" dxfId="170" priority="20" operator="equal">
      <formula>0</formula>
    </cfRule>
  </conditionalFormatting>
  <conditionalFormatting sqref="P216:P304">
    <cfRule type="containsText" dxfId="169" priority="19" operator="containsText" text="MUNICIPALES">
      <formula>NOT(ISERROR(SEARCH("MUNICIPALES",P216)))</formula>
    </cfRule>
  </conditionalFormatting>
  <conditionalFormatting sqref="P216:P304">
    <cfRule type="containsText" dxfId="168" priority="18" operator="containsText" text="PROPIOS">
      <formula>NOT(ISERROR(SEARCH("PROPIOS",P216)))</formula>
    </cfRule>
  </conditionalFormatting>
  <conditionalFormatting sqref="N305:N307">
    <cfRule type="cellIs" dxfId="167" priority="17" operator="equal">
      <formula>0</formula>
    </cfRule>
  </conditionalFormatting>
  <conditionalFormatting sqref="AH305:AS307">
    <cfRule type="cellIs" dxfId="166" priority="16" operator="equal">
      <formula>"X"</formula>
    </cfRule>
  </conditionalFormatting>
  <conditionalFormatting sqref="L305:L307">
    <cfRule type="cellIs" dxfId="165" priority="15" operator="greaterThan">
      <formula>0</formula>
    </cfRule>
  </conditionalFormatting>
  <conditionalFormatting sqref="P305:P309">
    <cfRule type="cellIs" dxfId="164" priority="14" operator="equal">
      <formula>0</formula>
    </cfRule>
  </conditionalFormatting>
  <conditionalFormatting sqref="P305:P309">
    <cfRule type="containsText" dxfId="163" priority="13" operator="containsText" text="MUNICIPALES">
      <formula>NOT(ISERROR(SEARCH("MUNICIPALES",P305)))</formula>
    </cfRule>
  </conditionalFormatting>
  <conditionalFormatting sqref="P305:P309">
    <cfRule type="containsText" dxfId="162" priority="12" operator="containsText" text="PROPIOS">
      <formula>NOT(ISERROR(SEARCH("PROPIOS",P305)))</formula>
    </cfRule>
  </conditionalFormatting>
  <conditionalFormatting sqref="L137">
    <cfRule type="cellIs" dxfId="161" priority="11" operator="greaterThan">
      <formula>0</formula>
    </cfRule>
  </conditionalFormatting>
  <conditionalFormatting sqref="N137">
    <cfRule type="cellIs" dxfId="160" priority="10" operator="equal">
      <formula>0</formula>
    </cfRule>
  </conditionalFormatting>
  <conditionalFormatting sqref="AH137:AS137">
    <cfRule type="cellIs" dxfId="159" priority="9" operator="equal">
      <formula>"X"</formula>
    </cfRule>
  </conditionalFormatting>
  <conditionalFormatting sqref="P137">
    <cfRule type="containsText" dxfId="158" priority="8" operator="containsText" text="MUNICIPALES">
      <formula>NOT(ISERROR(SEARCH("MUNICIPALES",P137)))</formula>
    </cfRule>
  </conditionalFormatting>
  <conditionalFormatting sqref="P137">
    <cfRule type="containsText" dxfId="157" priority="7" operator="containsText" text="PROPIOS">
      <formula>NOT(ISERROR(SEARCH("PROPIOS",P137)))</formula>
    </cfRule>
  </conditionalFormatting>
  <conditionalFormatting sqref="P137">
    <cfRule type="cellIs" dxfId="156" priority="6" operator="equal">
      <formula>0</formula>
    </cfRule>
  </conditionalFormatting>
  <conditionalFormatting sqref="AH308:AS308">
    <cfRule type="cellIs" dxfId="155" priority="5" operator="equal">
      <formula>"X"</formula>
    </cfRule>
  </conditionalFormatting>
  <conditionalFormatting sqref="AH309:AJ309 AN309:AS309">
    <cfRule type="cellIs" dxfId="154" priority="4" operator="equal">
      <formula>"X"</formula>
    </cfRule>
  </conditionalFormatting>
  <conditionalFormatting sqref="AK309:AM309">
    <cfRule type="cellIs" dxfId="153" priority="3" operator="equal">
      <formula>"X"</formula>
    </cfRule>
  </conditionalFormatting>
  <conditionalFormatting sqref="N308:N309">
    <cfRule type="cellIs" dxfId="152" priority="2" operator="equal">
      <formula>0</formula>
    </cfRule>
  </conditionalFormatting>
  <conditionalFormatting sqref="L308:L309">
    <cfRule type="cellIs" dxfId="151" priority="1" operator="greaterThan">
      <formula>0</formula>
    </cfRule>
  </conditionalFormatting>
  <dataValidations count="4">
    <dataValidation type="list" allowBlank="1" showInputMessage="1" showErrorMessage="1" sqref="U186:U215 U77:U183" xr:uid="{594CD3BE-9131-4612-AB5D-DA12A9E3F6A4}">
      <formula1>MES</formula1>
    </dataValidation>
    <dataValidation type="list" allowBlank="1" showInputMessage="1" showErrorMessage="1" sqref="T186:T215 T77:T183" xr:uid="{398B4FED-E62A-4E49-A5EB-4E871CA4AEE8}">
      <formula1>TIPO_COMPRA</formula1>
    </dataValidation>
    <dataValidation type="list" allowBlank="1" showInputMessage="1" showErrorMessage="1" sqref="S186:S215 S77:S183" xr:uid="{6B70C851-9ECD-4692-92DF-EC615884E8D5}">
      <formula1>TIPOS_CONTRATACION</formula1>
    </dataValidation>
    <dataValidation type="list" allowBlank="1" showInputMessage="1" showErrorMessage="1" sqref="Q186:Q215 Q77:Q183" xr:uid="{87A7082C-D52F-4449-A7C6-5F0AB8DB7DB4}">
      <formula1>PAC</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B760-5C53-4516-B6D6-735D995722FC}">
  <dimension ref="A1:D79"/>
  <sheetViews>
    <sheetView workbookViewId="0">
      <selection activeCell="B8" sqref="B8"/>
    </sheetView>
  </sheetViews>
  <sheetFormatPr baseColWidth="10" defaultColWidth="11.453125" defaultRowHeight="18.5" x14ac:dyDescent="0.45"/>
  <cols>
    <col min="1" max="1" width="92.81640625" style="32" customWidth="1"/>
    <col min="2" max="2" width="22.7265625" style="32" bestFit="1" customWidth="1"/>
    <col min="3" max="4" width="17.81640625" style="32" bestFit="1" customWidth="1"/>
    <col min="5" max="16384" width="11.453125" style="32"/>
  </cols>
  <sheetData>
    <row r="1" spans="1:4" x14ac:dyDescent="0.45">
      <c r="A1" s="31" t="s">
        <v>0</v>
      </c>
      <c r="B1" s="32" t="s">
        <v>93</v>
      </c>
    </row>
    <row r="2" spans="1:4" x14ac:dyDescent="0.45">
      <c r="A2" s="31" t="s">
        <v>3</v>
      </c>
      <c r="B2" s="32" t="s">
        <v>565</v>
      </c>
    </row>
    <row r="3" spans="1:4" x14ac:dyDescent="0.45">
      <c r="A3" s="31" t="s">
        <v>16</v>
      </c>
      <c r="B3" s="32" t="s">
        <v>572</v>
      </c>
    </row>
    <row r="4" spans="1:4" x14ac:dyDescent="0.45">
      <c r="A4" s="31" t="s">
        <v>5</v>
      </c>
      <c r="B4" s="32" t="s">
        <v>537</v>
      </c>
    </row>
    <row r="6" spans="1:4" x14ac:dyDescent="0.45">
      <c r="A6" s="31" t="s">
        <v>516</v>
      </c>
      <c r="B6" s="31" t="s">
        <v>517</v>
      </c>
      <c r="D6"/>
    </row>
    <row r="7" spans="1:4" x14ac:dyDescent="0.45">
      <c r="A7" s="31" t="s">
        <v>514</v>
      </c>
      <c r="B7" s="32" t="s">
        <v>103</v>
      </c>
      <c r="C7" s="32" t="s">
        <v>515</v>
      </c>
      <c r="D7"/>
    </row>
    <row r="8" spans="1:4" x14ac:dyDescent="0.45">
      <c r="A8" s="33" t="s">
        <v>574</v>
      </c>
      <c r="B8" s="34">
        <v>1800000</v>
      </c>
      <c r="C8" s="34">
        <v>1800000</v>
      </c>
      <c r="D8"/>
    </row>
    <row r="9" spans="1:4" x14ac:dyDescent="0.45">
      <c r="A9" s="33" t="s">
        <v>515</v>
      </c>
      <c r="B9" s="34">
        <v>1800000</v>
      </c>
      <c r="C9" s="34">
        <v>1800000</v>
      </c>
      <c r="D9"/>
    </row>
    <row r="10" spans="1:4" x14ac:dyDescent="0.45">
      <c r="A10"/>
      <c r="B10"/>
      <c r="C10"/>
      <c r="D10"/>
    </row>
    <row r="11" spans="1:4" x14ac:dyDescent="0.45">
      <c r="A11"/>
      <c r="B11"/>
      <c r="C11"/>
      <c r="D11"/>
    </row>
    <row r="12" spans="1:4" x14ac:dyDescent="0.45">
      <c r="A12"/>
      <c r="B12"/>
      <c r="C12"/>
      <c r="D12"/>
    </row>
    <row r="13" spans="1:4" x14ac:dyDescent="0.45">
      <c r="A13"/>
      <c r="B13"/>
      <c r="C13"/>
      <c r="D13"/>
    </row>
    <row r="14" spans="1:4" x14ac:dyDescent="0.45">
      <c r="A14"/>
      <c r="B14"/>
      <c r="C14"/>
      <c r="D14"/>
    </row>
    <row r="15" spans="1:4" x14ac:dyDescent="0.45">
      <c r="A15"/>
      <c r="B15"/>
      <c r="C15"/>
      <c r="D15"/>
    </row>
    <row r="16" spans="1:4" x14ac:dyDescent="0.45">
      <c r="A16"/>
      <c r="B16"/>
      <c r="C16"/>
      <c r="D16"/>
    </row>
    <row r="17" spans="1:4" x14ac:dyDescent="0.45">
      <c r="A17"/>
      <c r="B17"/>
      <c r="C17"/>
      <c r="D17"/>
    </row>
    <row r="18" spans="1:4" x14ac:dyDescent="0.45">
      <c r="A18"/>
      <c r="B18"/>
      <c r="C18"/>
      <c r="D18"/>
    </row>
    <row r="19" spans="1:4" x14ac:dyDescent="0.45">
      <c r="A19"/>
      <c r="B19"/>
      <c r="C19"/>
      <c r="D19"/>
    </row>
    <row r="20" spans="1:4" x14ac:dyDescent="0.45">
      <c r="A20"/>
      <c r="B20"/>
      <c r="C20"/>
      <c r="D20"/>
    </row>
    <row r="21" spans="1:4" x14ac:dyDescent="0.45">
      <c r="A21"/>
      <c r="B21"/>
      <c r="C21"/>
      <c r="D21"/>
    </row>
    <row r="22" spans="1:4" x14ac:dyDescent="0.45">
      <c r="A22"/>
      <c r="B22"/>
      <c r="C22"/>
      <c r="D22"/>
    </row>
    <row r="23" spans="1:4" x14ac:dyDescent="0.45">
      <c r="A23"/>
      <c r="B23"/>
      <c r="C23"/>
      <c r="D23"/>
    </row>
    <row r="24" spans="1:4" x14ac:dyDescent="0.45">
      <c r="A24"/>
      <c r="B24"/>
      <c r="C24"/>
      <c r="D24"/>
    </row>
    <row r="25" spans="1:4" x14ac:dyDescent="0.45">
      <c r="A25"/>
      <c r="B25"/>
      <c r="C25"/>
      <c r="D25"/>
    </row>
    <row r="26" spans="1:4" x14ac:dyDescent="0.45">
      <c r="A26"/>
      <c r="B26"/>
      <c r="C26"/>
      <c r="D26"/>
    </row>
    <row r="27" spans="1:4" x14ac:dyDescent="0.45">
      <c r="A27"/>
      <c r="B27"/>
      <c r="C27"/>
      <c r="D27"/>
    </row>
    <row r="28" spans="1:4" x14ac:dyDescent="0.45">
      <c r="A28"/>
      <c r="B28"/>
      <c r="C28"/>
      <c r="D28"/>
    </row>
    <row r="29" spans="1:4" x14ac:dyDescent="0.45">
      <c r="A29"/>
      <c r="B29"/>
      <c r="C29"/>
      <c r="D29"/>
    </row>
    <row r="30" spans="1:4" x14ac:dyDescent="0.45">
      <c r="A30"/>
      <c r="B30"/>
      <c r="C30"/>
      <c r="D30"/>
    </row>
    <row r="31" spans="1:4" x14ac:dyDescent="0.45">
      <c r="A31"/>
      <c r="B31"/>
      <c r="C31"/>
      <c r="D31"/>
    </row>
    <row r="32" spans="1:4" x14ac:dyDescent="0.45">
      <c r="A32"/>
      <c r="B32"/>
      <c r="C32"/>
      <c r="D32"/>
    </row>
    <row r="33" spans="1:4" x14ac:dyDescent="0.45">
      <c r="A33"/>
      <c r="B33"/>
      <c r="C33"/>
      <c r="D33"/>
    </row>
    <row r="34" spans="1:4" x14ac:dyDescent="0.45">
      <c r="A34"/>
      <c r="B34"/>
      <c r="C34"/>
      <c r="D34"/>
    </row>
    <row r="35" spans="1:4" x14ac:dyDescent="0.45">
      <c r="A35"/>
      <c r="B35"/>
      <c r="C35"/>
      <c r="D35"/>
    </row>
    <row r="36" spans="1:4" x14ac:dyDescent="0.45">
      <c r="A36"/>
      <c r="B36"/>
      <c r="C36"/>
      <c r="D36"/>
    </row>
    <row r="37" spans="1:4" x14ac:dyDescent="0.45">
      <c r="A37"/>
      <c r="B37"/>
      <c r="C37"/>
      <c r="D37"/>
    </row>
    <row r="38" spans="1:4" x14ac:dyDescent="0.45">
      <c r="A38"/>
      <c r="B38"/>
      <c r="C38"/>
      <c r="D38"/>
    </row>
    <row r="39" spans="1:4" x14ac:dyDescent="0.45">
      <c r="A39"/>
      <c r="B39"/>
      <c r="C39"/>
      <c r="D39"/>
    </row>
    <row r="40" spans="1:4" x14ac:dyDescent="0.45">
      <c r="A40"/>
      <c r="B40"/>
      <c r="C40"/>
      <c r="D40"/>
    </row>
    <row r="41" spans="1:4" x14ac:dyDescent="0.45">
      <c r="A41"/>
      <c r="B41"/>
      <c r="C41"/>
      <c r="D41"/>
    </row>
    <row r="42" spans="1:4" x14ac:dyDescent="0.45">
      <c r="A42"/>
      <c r="B42"/>
      <c r="C42"/>
      <c r="D42"/>
    </row>
    <row r="43" spans="1:4" x14ac:dyDescent="0.45">
      <c r="A43"/>
      <c r="B43"/>
      <c r="C43"/>
      <c r="D43"/>
    </row>
    <row r="44" spans="1:4" x14ac:dyDescent="0.45">
      <c r="A44"/>
      <c r="B44"/>
      <c r="C44"/>
      <c r="D44"/>
    </row>
    <row r="45" spans="1:4" x14ac:dyDescent="0.45">
      <c r="A45"/>
      <c r="B45"/>
      <c r="C45"/>
      <c r="D45"/>
    </row>
    <row r="46" spans="1:4" x14ac:dyDescent="0.45">
      <c r="A46"/>
      <c r="B46"/>
      <c r="C46"/>
      <c r="D46"/>
    </row>
    <row r="47" spans="1:4" x14ac:dyDescent="0.45">
      <c r="A47"/>
      <c r="B47"/>
      <c r="C47"/>
      <c r="D47"/>
    </row>
    <row r="48" spans="1:4" x14ac:dyDescent="0.45">
      <c r="A48"/>
      <c r="B48"/>
      <c r="C48"/>
      <c r="D48"/>
    </row>
    <row r="49" spans="1:4" x14ac:dyDescent="0.45">
      <c r="A49"/>
      <c r="B49"/>
      <c r="C49"/>
      <c r="D49"/>
    </row>
    <row r="50" spans="1:4" x14ac:dyDescent="0.45">
      <c r="A50"/>
      <c r="B50"/>
      <c r="C50"/>
      <c r="D50"/>
    </row>
    <row r="51" spans="1:4" x14ac:dyDescent="0.45">
      <c r="A51"/>
      <c r="B51"/>
      <c r="C51"/>
      <c r="D51"/>
    </row>
    <row r="52" spans="1:4" x14ac:dyDescent="0.45">
      <c r="A52"/>
      <c r="B52"/>
      <c r="C52"/>
      <c r="D52"/>
    </row>
    <row r="53" spans="1:4" x14ac:dyDescent="0.45">
      <c r="A53"/>
      <c r="B53"/>
      <c r="C53"/>
      <c r="D53"/>
    </row>
    <row r="54" spans="1:4" x14ac:dyDescent="0.45">
      <c r="A54"/>
      <c r="B54"/>
      <c r="C54"/>
      <c r="D54"/>
    </row>
    <row r="55" spans="1:4" x14ac:dyDescent="0.45">
      <c r="A55"/>
      <c r="B55"/>
      <c r="C55"/>
      <c r="D55"/>
    </row>
    <row r="56" spans="1:4" x14ac:dyDescent="0.45">
      <c r="A56"/>
      <c r="B56"/>
      <c r="C56"/>
      <c r="D56"/>
    </row>
    <row r="57" spans="1:4" x14ac:dyDescent="0.45">
      <c r="A57"/>
      <c r="B57"/>
      <c r="C57"/>
      <c r="D57"/>
    </row>
    <row r="58" spans="1:4" x14ac:dyDescent="0.45">
      <c r="A58"/>
      <c r="B58"/>
      <c r="C58"/>
      <c r="D58"/>
    </row>
    <row r="59" spans="1:4" x14ac:dyDescent="0.45">
      <c r="A59"/>
      <c r="B59"/>
      <c r="C59"/>
      <c r="D59"/>
    </row>
    <row r="60" spans="1:4" x14ac:dyDescent="0.45">
      <c r="A60"/>
      <c r="B60"/>
      <c r="C60"/>
      <c r="D60"/>
    </row>
    <row r="61" spans="1:4" x14ac:dyDescent="0.45">
      <c r="A61"/>
      <c r="B61"/>
      <c r="C61"/>
      <c r="D61"/>
    </row>
    <row r="62" spans="1:4" x14ac:dyDescent="0.45">
      <c r="A62"/>
      <c r="B62"/>
      <c r="C62"/>
      <c r="D62"/>
    </row>
    <row r="63" spans="1:4" x14ac:dyDescent="0.45">
      <c r="A63"/>
      <c r="B63"/>
      <c r="C63"/>
      <c r="D63"/>
    </row>
    <row r="64" spans="1:4" x14ac:dyDescent="0.45">
      <c r="A64"/>
      <c r="B64"/>
      <c r="C64"/>
      <c r="D64"/>
    </row>
    <row r="65" spans="1:4" x14ac:dyDescent="0.45">
      <c r="A65"/>
      <c r="B65"/>
      <c r="C65"/>
      <c r="D65"/>
    </row>
    <row r="66" spans="1:4" x14ac:dyDescent="0.45">
      <c r="A66"/>
      <c r="B66"/>
      <c r="C66"/>
      <c r="D66"/>
    </row>
    <row r="67" spans="1:4" x14ac:dyDescent="0.45">
      <c r="A67"/>
      <c r="B67"/>
      <c r="C67"/>
      <c r="D67"/>
    </row>
    <row r="68" spans="1:4" x14ac:dyDescent="0.45">
      <c r="A68"/>
      <c r="B68"/>
      <c r="C68"/>
      <c r="D68"/>
    </row>
    <row r="69" spans="1:4" x14ac:dyDescent="0.45">
      <c r="A69"/>
      <c r="B69"/>
      <c r="C69"/>
      <c r="D69"/>
    </row>
    <row r="70" spans="1:4" x14ac:dyDescent="0.45">
      <c r="A70"/>
      <c r="B70"/>
      <c r="C70"/>
      <c r="D70"/>
    </row>
    <row r="71" spans="1:4" x14ac:dyDescent="0.45">
      <c r="A71"/>
      <c r="B71"/>
      <c r="C71"/>
      <c r="D71"/>
    </row>
    <row r="72" spans="1:4" x14ac:dyDescent="0.45">
      <c r="A72"/>
      <c r="B72"/>
      <c r="C72"/>
      <c r="D72"/>
    </row>
    <row r="73" spans="1:4" x14ac:dyDescent="0.45">
      <c r="A73"/>
      <c r="B73"/>
      <c r="C73"/>
      <c r="D73"/>
    </row>
    <row r="74" spans="1:4" x14ac:dyDescent="0.45">
      <c r="A74"/>
      <c r="B74"/>
      <c r="C74"/>
      <c r="D74"/>
    </row>
    <row r="75" spans="1:4" x14ac:dyDescent="0.45">
      <c r="A75"/>
      <c r="B75"/>
      <c r="C75"/>
      <c r="D75"/>
    </row>
    <row r="76" spans="1:4" x14ac:dyDescent="0.45">
      <c r="A76"/>
      <c r="B76"/>
      <c r="C76"/>
      <c r="D76"/>
    </row>
    <row r="77" spans="1:4" x14ac:dyDescent="0.45">
      <c r="A77"/>
      <c r="B77"/>
      <c r="C77"/>
      <c r="D77"/>
    </row>
    <row r="78" spans="1:4" x14ac:dyDescent="0.45">
      <c r="A78"/>
      <c r="B78"/>
      <c r="C78"/>
      <c r="D78"/>
    </row>
    <row r="79" spans="1:4" x14ac:dyDescent="0.45">
      <c r="A79"/>
      <c r="B79"/>
      <c r="C79"/>
      <c r="D7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8F7FF-0999-4461-B336-E3F6C5418570}">
  <dimension ref="A1:AR358"/>
  <sheetViews>
    <sheetView workbookViewId="0">
      <selection sqref="A1:AR358"/>
    </sheetView>
  </sheetViews>
  <sheetFormatPr baseColWidth="10" defaultRowHeight="14.5" x14ac:dyDescent="0.35"/>
  <cols>
    <col min="1" max="1" width="8.26953125" bestFit="1" customWidth="1"/>
    <col min="2" max="2" width="21.54296875" customWidth="1"/>
    <col min="3" max="7" width="23.453125" customWidth="1"/>
    <col min="8" max="8" width="4.54296875" bestFit="1" customWidth="1"/>
    <col min="9" max="9" width="10" bestFit="1" customWidth="1"/>
    <col min="11" max="12" width="8.81640625" bestFit="1" customWidth="1"/>
    <col min="13" max="13" width="44.1796875" customWidth="1"/>
    <col min="14" max="14" width="14.54296875" bestFit="1" customWidth="1"/>
    <col min="15" max="15" width="11.1796875" bestFit="1" customWidth="1"/>
    <col min="16" max="16" width="51.453125" customWidth="1"/>
    <col min="18" max="26" width="6.1796875" bestFit="1" customWidth="1"/>
    <col min="27" max="29" width="7.1796875" bestFit="1" customWidth="1"/>
    <col min="30" max="30" width="11" bestFit="1" customWidth="1"/>
    <col min="31" max="42" width="13.54296875" bestFit="1" customWidth="1"/>
    <col min="43" max="43" width="14.54296875" bestFit="1" customWidth="1"/>
    <col min="44" max="44" width="11.54296875" bestFit="1" customWidth="1"/>
  </cols>
  <sheetData>
    <row r="1" spans="1:44" ht="39" x14ac:dyDescent="0.35">
      <c r="A1" s="7" t="s">
        <v>63</v>
      </c>
      <c r="B1" s="7" t="s">
        <v>64</v>
      </c>
      <c r="C1" s="7" t="s">
        <v>65</v>
      </c>
      <c r="D1" s="7" t="s">
        <v>0</v>
      </c>
      <c r="E1" s="7" t="s">
        <v>3</v>
      </c>
      <c r="F1" s="7" t="s">
        <v>16</v>
      </c>
      <c r="G1" s="7" t="s">
        <v>5</v>
      </c>
      <c r="H1" s="8" t="s">
        <v>66</v>
      </c>
      <c r="I1" s="8" t="s">
        <v>67</v>
      </c>
      <c r="J1" s="8" t="s">
        <v>68</v>
      </c>
      <c r="K1" s="8" t="s">
        <v>69</v>
      </c>
      <c r="L1" s="8" t="s">
        <v>70</v>
      </c>
      <c r="M1" s="7" t="s">
        <v>71</v>
      </c>
      <c r="N1" s="9" t="s">
        <v>72</v>
      </c>
      <c r="O1" s="9" t="s">
        <v>73</v>
      </c>
      <c r="P1" s="9" t="s">
        <v>74</v>
      </c>
      <c r="Q1" s="9" t="s">
        <v>75</v>
      </c>
      <c r="R1" s="7" t="s">
        <v>76</v>
      </c>
      <c r="S1" s="7" t="s">
        <v>77</v>
      </c>
      <c r="T1" s="7" t="s">
        <v>78</v>
      </c>
      <c r="U1" s="7" t="s">
        <v>79</v>
      </c>
      <c r="V1" s="7" t="s">
        <v>80</v>
      </c>
      <c r="W1" s="7" t="s">
        <v>81</v>
      </c>
      <c r="X1" s="7" t="s">
        <v>82</v>
      </c>
      <c r="Y1" s="7" t="s">
        <v>83</v>
      </c>
      <c r="Z1" s="7" t="s">
        <v>84</v>
      </c>
      <c r="AA1" s="7" t="s">
        <v>85</v>
      </c>
      <c r="AB1" s="7" t="s">
        <v>86</v>
      </c>
      <c r="AC1" s="7" t="s">
        <v>87</v>
      </c>
      <c r="AD1" s="7" t="s">
        <v>88</v>
      </c>
      <c r="AE1" s="9" t="s">
        <v>34</v>
      </c>
      <c r="AF1" s="9" t="s">
        <v>35</v>
      </c>
      <c r="AG1" s="9" t="s">
        <v>36</v>
      </c>
      <c r="AH1" s="9" t="s">
        <v>37</v>
      </c>
      <c r="AI1" s="9" t="s">
        <v>38</v>
      </c>
      <c r="AJ1" s="9" t="s">
        <v>39</v>
      </c>
      <c r="AK1" s="9" t="s">
        <v>40</v>
      </c>
      <c r="AL1" s="9" t="s">
        <v>41</v>
      </c>
      <c r="AM1" s="9" t="s">
        <v>42</v>
      </c>
      <c r="AN1" s="9" t="s">
        <v>43</v>
      </c>
      <c r="AO1" s="9" t="s">
        <v>44</v>
      </c>
      <c r="AP1" s="9" t="s">
        <v>45</v>
      </c>
      <c r="AQ1" s="9" t="s">
        <v>89</v>
      </c>
      <c r="AR1" s="7" t="s">
        <v>90</v>
      </c>
    </row>
    <row r="2" spans="1:44" ht="65" x14ac:dyDescent="0.35">
      <c r="A2" s="10">
        <v>1</v>
      </c>
      <c r="B2" s="10" t="s">
        <v>91</v>
      </c>
      <c r="C2" s="10" t="s">
        <v>92</v>
      </c>
      <c r="D2" s="10" t="s">
        <v>93</v>
      </c>
      <c r="E2" s="10" t="s">
        <v>94</v>
      </c>
      <c r="F2" s="10" t="s">
        <v>95</v>
      </c>
      <c r="G2" s="10" t="s">
        <v>96</v>
      </c>
      <c r="H2" s="10" t="s">
        <v>97</v>
      </c>
      <c r="I2" s="10">
        <v>429990835</v>
      </c>
      <c r="J2" s="10" t="s">
        <v>98</v>
      </c>
      <c r="K2" s="10" t="s">
        <v>99</v>
      </c>
      <c r="L2" s="10" t="s">
        <v>35</v>
      </c>
      <c r="M2" s="11" t="s">
        <v>100</v>
      </c>
      <c r="N2" s="12">
        <v>174625.89135523836</v>
      </c>
      <c r="O2" s="12" t="s">
        <v>101</v>
      </c>
      <c r="P2" s="13" t="s">
        <v>102</v>
      </c>
      <c r="Q2" s="12" t="s">
        <v>103</v>
      </c>
      <c r="R2" s="10"/>
      <c r="S2" s="10"/>
      <c r="T2" s="10"/>
      <c r="U2" s="10"/>
      <c r="V2" s="10" t="s">
        <v>104</v>
      </c>
      <c r="W2" s="10" t="s">
        <v>104</v>
      </c>
      <c r="X2" s="10"/>
      <c r="Y2" s="10"/>
      <c r="Z2" s="10"/>
      <c r="AA2" s="10"/>
      <c r="AB2" s="10"/>
      <c r="AC2" s="10"/>
      <c r="AD2" s="10">
        <v>2</v>
      </c>
      <c r="AE2" s="12">
        <v>0</v>
      </c>
      <c r="AF2" s="12">
        <v>0</v>
      </c>
      <c r="AG2" s="12">
        <v>0</v>
      </c>
      <c r="AH2" s="12">
        <v>0</v>
      </c>
      <c r="AI2" s="12">
        <v>87312.94567761918</v>
      </c>
      <c r="AJ2" s="12">
        <v>87312.94567761918</v>
      </c>
      <c r="AK2" s="12">
        <v>0</v>
      </c>
      <c r="AL2" s="12">
        <v>0</v>
      </c>
      <c r="AM2" s="12">
        <v>0</v>
      </c>
      <c r="AN2" s="12">
        <v>0</v>
      </c>
      <c r="AO2" s="12">
        <v>0</v>
      </c>
      <c r="AP2" s="12">
        <v>0</v>
      </c>
      <c r="AQ2" s="12">
        <v>174625.89135523836</v>
      </c>
      <c r="AR2" s="10" t="b">
        <v>1</v>
      </c>
    </row>
    <row r="3" spans="1:44" ht="65" x14ac:dyDescent="0.35">
      <c r="A3" s="14">
        <v>2</v>
      </c>
      <c r="B3" s="14" t="s">
        <v>91</v>
      </c>
      <c r="C3" s="14" t="s">
        <v>92</v>
      </c>
      <c r="D3" s="14" t="s">
        <v>93</v>
      </c>
      <c r="E3" s="14" t="s">
        <v>94</v>
      </c>
      <c r="F3" s="14" t="s">
        <v>95</v>
      </c>
      <c r="G3" s="14" t="s">
        <v>96</v>
      </c>
      <c r="H3" s="14" t="s">
        <v>97</v>
      </c>
      <c r="I3" s="14"/>
      <c r="J3" s="14" t="s">
        <v>98</v>
      </c>
      <c r="K3" s="14" t="s">
        <v>105</v>
      </c>
      <c r="L3" s="14" t="s">
        <v>36</v>
      </c>
      <c r="M3" s="15" t="s">
        <v>106</v>
      </c>
      <c r="N3" s="16">
        <v>319998.1071428571</v>
      </c>
      <c r="O3" s="16" t="s">
        <v>101</v>
      </c>
      <c r="P3" s="17" t="s">
        <v>107</v>
      </c>
      <c r="Q3" s="16" t="s">
        <v>103</v>
      </c>
      <c r="R3" s="14"/>
      <c r="S3" s="14"/>
      <c r="T3" s="14"/>
      <c r="U3" s="14"/>
      <c r="V3" s="14"/>
      <c r="W3" s="14"/>
      <c r="X3" s="14" t="s">
        <v>104</v>
      </c>
      <c r="Y3" s="14" t="s">
        <v>104</v>
      </c>
      <c r="Z3" s="14" t="s">
        <v>104</v>
      </c>
      <c r="AA3" s="14" t="s">
        <v>104</v>
      </c>
      <c r="AB3" s="14"/>
      <c r="AC3" s="14"/>
      <c r="AD3" s="14">
        <v>4</v>
      </c>
      <c r="AE3" s="16">
        <v>0</v>
      </c>
      <c r="AF3" s="16">
        <v>0</v>
      </c>
      <c r="AG3" s="16">
        <v>0</v>
      </c>
      <c r="AH3" s="16">
        <v>0</v>
      </c>
      <c r="AI3" s="16">
        <v>0</v>
      </c>
      <c r="AJ3" s="16">
        <v>0</v>
      </c>
      <c r="AK3" s="16">
        <v>79999.526785714275</v>
      </c>
      <c r="AL3" s="16">
        <v>79999.526785714275</v>
      </c>
      <c r="AM3" s="16">
        <v>79999.526785714275</v>
      </c>
      <c r="AN3" s="16">
        <v>79999.526785714275</v>
      </c>
      <c r="AO3" s="16">
        <v>0</v>
      </c>
      <c r="AP3" s="16">
        <v>0</v>
      </c>
      <c r="AQ3" s="16">
        <v>319998.1071428571</v>
      </c>
      <c r="AR3" s="14" t="b">
        <v>1</v>
      </c>
    </row>
    <row r="4" spans="1:44" ht="65" x14ac:dyDescent="0.35">
      <c r="A4" s="10">
        <v>3</v>
      </c>
      <c r="B4" s="10" t="s">
        <v>91</v>
      </c>
      <c r="C4" s="10" t="s">
        <v>92</v>
      </c>
      <c r="D4" s="10" t="s">
        <v>93</v>
      </c>
      <c r="E4" s="10" t="s">
        <v>94</v>
      </c>
      <c r="F4" s="10" t="s">
        <v>95</v>
      </c>
      <c r="G4" s="10" t="s">
        <v>96</v>
      </c>
      <c r="H4" s="10" t="s">
        <v>97</v>
      </c>
      <c r="I4" s="10"/>
      <c r="J4" s="10" t="s">
        <v>98</v>
      </c>
      <c r="K4" s="10" t="s">
        <v>105</v>
      </c>
      <c r="L4" s="10" t="s">
        <v>36</v>
      </c>
      <c r="M4" s="18" t="s">
        <v>108</v>
      </c>
      <c r="N4" s="12">
        <v>157460.34723214284</v>
      </c>
      <c r="O4" s="12" t="s">
        <v>101</v>
      </c>
      <c r="P4" s="13" t="s">
        <v>107</v>
      </c>
      <c r="Q4" s="12" t="s">
        <v>103</v>
      </c>
      <c r="R4" s="10"/>
      <c r="S4" s="10"/>
      <c r="T4" s="10"/>
      <c r="U4" s="10"/>
      <c r="V4" s="10"/>
      <c r="W4" s="10"/>
      <c r="X4" s="10" t="s">
        <v>104</v>
      </c>
      <c r="Y4" s="10" t="s">
        <v>104</v>
      </c>
      <c r="Z4" s="10" t="s">
        <v>104</v>
      </c>
      <c r="AA4" s="10" t="s">
        <v>104</v>
      </c>
      <c r="AB4" s="10"/>
      <c r="AC4" s="10"/>
      <c r="AD4" s="10">
        <v>4</v>
      </c>
      <c r="AE4" s="12">
        <v>0</v>
      </c>
      <c r="AF4" s="12">
        <v>0</v>
      </c>
      <c r="AG4" s="12">
        <v>0</v>
      </c>
      <c r="AH4" s="12">
        <v>0</v>
      </c>
      <c r="AI4" s="12">
        <v>0</v>
      </c>
      <c r="AJ4" s="12">
        <v>0</v>
      </c>
      <c r="AK4" s="12">
        <v>39365.08680803571</v>
      </c>
      <c r="AL4" s="12">
        <v>39365.08680803571</v>
      </c>
      <c r="AM4" s="12">
        <v>39365.08680803571</v>
      </c>
      <c r="AN4" s="12">
        <v>39365.08680803571</v>
      </c>
      <c r="AO4" s="12">
        <v>0</v>
      </c>
      <c r="AP4" s="12">
        <v>0</v>
      </c>
      <c r="AQ4" s="12">
        <v>157460.34723214284</v>
      </c>
      <c r="AR4" s="10" t="b">
        <v>1</v>
      </c>
    </row>
    <row r="5" spans="1:44" ht="65" x14ac:dyDescent="0.35">
      <c r="A5" s="14">
        <v>4</v>
      </c>
      <c r="B5" s="14" t="s">
        <v>91</v>
      </c>
      <c r="C5" s="14" t="s">
        <v>92</v>
      </c>
      <c r="D5" s="14" t="s">
        <v>93</v>
      </c>
      <c r="E5" s="14" t="s">
        <v>94</v>
      </c>
      <c r="F5" s="14" t="s">
        <v>95</v>
      </c>
      <c r="G5" s="14" t="s">
        <v>96</v>
      </c>
      <c r="H5" s="14" t="s">
        <v>97</v>
      </c>
      <c r="I5" s="14"/>
      <c r="J5" s="14" t="s">
        <v>98</v>
      </c>
      <c r="K5" s="14" t="s">
        <v>105</v>
      </c>
      <c r="L5" s="14" t="s">
        <v>36</v>
      </c>
      <c r="M5" s="15" t="s">
        <v>109</v>
      </c>
      <c r="N5" s="16">
        <v>232142.85714285713</v>
      </c>
      <c r="O5" s="16" t="s">
        <v>101</v>
      </c>
      <c r="P5" s="17" t="s">
        <v>107</v>
      </c>
      <c r="Q5" s="16" t="s">
        <v>103</v>
      </c>
      <c r="R5" s="14"/>
      <c r="S5" s="14"/>
      <c r="T5" s="14"/>
      <c r="U5" s="14"/>
      <c r="V5" s="14"/>
      <c r="W5" s="14"/>
      <c r="X5" s="14" t="s">
        <v>104</v>
      </c>
      <c r="Y5" s="14" t="s">
        <v>104</v>
      </c>
      <c r="Z5" s="14" t="s">
        <v>104</v>
      </c>
      <c r="AA5" s="14" t="s">
        <v>104</v>
      </c>
      <c r="AB5" s="14"/>
      <c r="AC5" s="14"/>
      <c r="AD5" s="14">
        <v>4</v>
      </c>
      <c r="AE5" s="16">
        <v>0</v>
      </c>
      <c r="AF5" s="16">
        <v>0</v>
      </c>
      <c r="AG5" s="16">
        <v>0</v>
      </c>
      <c r="AH5" s="16">
        <v>0</v>
      </c>
      <c r="AI5" s="16">
        <v>0</v>
      </c>
      <c r="AJ5" s="16">
        <v>0</v>
      </c>
      <c r="AK5" s="16">
        <v>58035.714285714283</v>
      </c>
      <c r="AL5" s="16">
        <v>58035.714285714283</v>
      </c>
      <c r="AM5" s="16">
        <v>58035.714285714283</v>
      </c>
      <c r="AN5" s="16">
        <v>58035.714285714283</v>
      </c>
      <c r="AO5" s="16">
        <v>0</v>
      </c>
      <c r="AP5" s="16">
        <v>0</v>
      </c>
      <c r="AQ5" s="16">
        <v>232142.85714285713</v>
      </c>
      <c r="AR5" s="14" t="b">
        <v>1</v>
      </c>
    </row>
    <row r="6" spans="1:44" ht="65" x14ac:dyDescent="0.35">
      <c r="A6" s="10">
        <v>5</v>
      </c>
      <c r="B6" s="10" t="s">
        <v>91</v>
      </c>
      <c r="C6" s="10" t="s">
        <v>92</v>
      </c>
      <c r="D6" s="10" t="s">
        <v>93</v>
      </c>
      <c r="E6" s="10" t="s">
        <v>94</v>
      </c>
      <c r="F6" s="10" t="s">
        <v>95</v>
      </c>
      <c r="G6" s="10" t="s">
        <v>96</v>
      </c>
      <c r="H6" s="10" t="s">
        <v>97</v>
      </c>
      <c r="I6" s="10"/>
      <c r="J6" s="10" t="s">
        <v>98</v>
      </c>
      <c r="K6" s="10" t="s">
        <v>105</v>
      </c>
      <c r="L6" s="10" t="s">
        <v>37</v>
      </c>
      <c r="M6" s="11" t="s">
        <v>110</v>
      </c>
      <c r="N6" s="12">
        <v>80357.142857142855</v>
      </c>
      <c r="O6" s="12" t="s">
        <v>101</v>
      </c>
      <c r="P6" s="13" t="s">
        <v>107</v>
      </c>
      <c r="Q6" s="12" t="s">
        <v>103</v>
      </c>
      <c r="R6" s="10"/>
      <c r="S6" s="10"/>
      <c r="T6" s="10"/>
      <c r="U6" s="10"/>
      <c r="V6" s="10"/>
      <c r="W6" s="10"/>
      <c r="X6" s="10" t="s">
        <v>104</v>
      </c>
      <c r="Y6" s="10" t="s">
        <v>104</v>
      </c>
      <c r="Z6" s="10" t="s">
        <v>104</v>
      </c>
      <c r="AA6" s="10" t="s">
        <v>104</v>
      </c>
      <c r="AB6" s="10"/>
      <c r="AC6" s="10"/>
      <c r="AD6" s="10">
        <v>4</v>
      </c>
      <c r="AE6" s="12">
        <v>0</v>
      </c>
      <c r="AF6" s="12">
        <v>0</v>
      </c>
      <c r="AG6" s="12">
        <v>0</v>
      </c>
      <c r="AH6" s="12">
        <v>0</v>
      </c>
      <c r="AI6" s="12">
        <v>0</v>
      </c>
      <c r="AJ6" s="12">
        <v>0</v>
      </c>
      <c r="AK6" s="12">
        <v>20089.285714285714</v>
      </c>
      <c r="AL6" s="12">
        <v>20089.285714285714</v>
      </c>
      <c r="AM6" s="12">
        <v>20089.285714285714</v>
      </c>
      <c r="AN6" s="12">
        <v>20089.285714285714</v>
      </c>
      <c r="AO6" s="12">
        <v>0</v>
      </c>
      <c r="AP6" s="12">
        <v>0</v>
      </c>
      <c r="AQ6" s="12">
        <v>80357.142857142855</v>
      </c>
      <c r="AR6" s="10" t="b">
        <v>1</v>
      </c>
    </row>
    <row r="7" spans="1:44" ht="65" x14ac:dyDescent="0.35">
      <c r="A7" s="19">
        <v>6</v>
      </c>
      <c r="B7" s="14" t="s">
        <v>91</v>
      </c>
      <c r="C7" s="14" t="s">
        <v>92</v>
      </c>
      <c r="D7" s="14" t="s">
        <v>93</v>
      </c>
      <c r="E7" s="14" t="s">
        <v>94</v>
      </c>
      <c r="F7" s="14" t="s">
        <v>95</v>
      </c>
      <c r="G7" s="14" t="s">
        <v>96</v>
      </c>
      <c r="H7" s="14" t="s">
        <v>97</v>
      </c>
      <c r="I7" s="14"/>
      <c r="J7" s="14" t="s">
        <v>111</v>
      </c>
      <c r="K7" s="14" t="s">
        <v>17</v>
      </c>
      <c r="L7" s="14" t="s">
        <v>36</v>
      </c>
      <c r="M7" s="20" t="s">
        <v>112</v>
      </c>
      <c r="N7" s="16">
        <v>1071428.5714285714</v>
      </c>
      <c r="O7" s="16" t="s">
        <v>101</v>
      </c>
      <c r="P7" s="17" t="s">
        <v>107</v>
      </c>
      <c r="Q7" s="16" t="s">
        <v>103</v>
      </c>
      <c r="R7" s="14"/>
      <c r="S7" s="14"/>
      <c r="T7" s="14"/>
      <c r="U7" s="14"/>
      <c r="V7" s="14"/>
      <c r="W7" s="14"/>
      <c r="X7" s="14" t="s">
        <v>104</v>
      </c>
      <c r="Y7" s="14" t="s">
        <v>104</v>
      </c>
      <c r="Z7" s="14" t="s">
        <v>104</v>
      </c>
      <c r="AA7" s="14" t="s">
        <v>104</v>
      </c>
      <c r="AB7" s="14"/>
      <c r="AC7" s="14"/>
      <c r="AD7" s="14">
        <v>4</v>
      </c>
      <c r="AE7" s="16">
        <v>0</v>
      </c>
      <c r="AF7" s="16">
        <v>0</v>
      </c>
      <c r="AG7" s="16">
        <v>0</v>
      </c>
      <c r="AH7" s="16">
        <v>0</v>
      </c>
      <c r="AI7" s="16">
        <v>0</v>
      </c>
      <c r="AJ7" s="16">
        <v>0</v>
      </c>
      <c r="AK7" s="16">
        <v>267857.14285714284</v>
      </c>
      <c r="AL7" s="16">
        <v>267857.14285714284</v>
      </c>
      <c r="AM7" s="16">
        <v>267857.14285714284</v>
      </c>
      <c r="AN7" s="16">
        <v>267857.14285714284</v>
      </c>
      <c r="AO7" s="16">
        <v>0</v>
      </c>
      <c r="AP7" s="16">
        <v>0</v>
      </c>
      <c r="AQ7" s="16">
        <v>1071428.5714285714</v>
      </c>
      <c r="AR7" s="14" t="b">
        <v>1</v>
      </c>
    </row>
    <row r="8" spans="1:44" ht="65" x14ac:dyDescent="0.35">
      <c r="A8" s="19">
        <v>7</v>
      </c>
      <c r="B8" s="10" t="s">
        <v>91</v>
      </c>
      <c r="C8" s="10" t="s">
        <v>92</v>
      </c>
      <c r="D8" s="10" t="s">
        <v>93</v>
      </c>
      <c r="E8" s="10" t="s">
        <v>94</v>
      </c>
      <c r="F8" s="10" t="s">
        <v>95</v>
      </c>
      <c r="G8" s="10" t="s">
        <v>96</v>
      </c>
      <c r="H8" s="10" t="s">
        <v>97</v>
      </c>
      <c r="I8" s="10"/>
      <c r="J8" s="10" t="s">
        <v>113</v>
      </c>
      <c r="K8" s="10" t="s">
        <v>17</v>
      </c>
      <c r="L8" s="10" t="s">
        <v>36</v>
      </c>
      <c r="M8" s="11" t="s">
        <v>114</v>
      </c>
      <c r="N8" s="12">
        <v>999999.99857142835</v>
      </c>
      <c r="O8" s="12" t="s">
        <v>101</v>
      </c>
      <c r="P8" s="13" t="s">
        <v>107</v>
      </c>
      <c r="Q8" s="12" t="s">
        <v>103</v>
      </c>
      <c r="R8" s="10"/>
      <c r="S8" s="10"/>
      <c r="T8" s="10"/>
      <c r="U8" s="10"/>
      <c r="V8" s="10"/>
      <c r="W8" s="10"/>
      <c r="X8" s="10" t="s">
        <v>104</v>
      </c>
      <c r="Y8" s="10" t="s">
        <v>104</v>
      </c>
      <c r="Z8" s="10" t="s">
        <v>104</v>
      </c>
      <c r="AA8" s="10" t="s">
        <v>104</v>
      </c>
      <c r="AB8" s="10"/>
      <c r="AC8" s="10"/>
      <c r="AD8" s="10">
        <v>4</v>
      </c>
      <c r="AE8" s="12">
        <v>0</v>
      </c>
      <c r="AF8" s="12">
        <v>0</v>
      </c>
      <c r="AG8" s="12">
        <v>0</v>
      </c>
      <c r="AH8" s="12">
        <v>0</v>
      </c>
      <c r="AI8" s="12">
        <v>0</v>
      </c>
      <c r="AJ8" s="12">
        <v>0</v>
      </c>
      <c r="AK8" s="12">
        <v>249999.99964285709</v>
      </c>
      <c r="AL8" s="12">
        <v>249999.99964285709</v>
      </c>
      <c r="AM8" s="12">
        <v>249999.99964285709</v>
      </c>
      <c r="AN8" s="12">
        <v>249999.99964285709</v>
      </c>
      <c r="AO8" s="12">
        <v>0</v>
      </c>
      <c r="AP8" s="12">
        <v>0</v>
      </c>
      <c r="AQ8" s="12">
        <v>999999.99857142835</v>
      </c>
      <c r="AR8" s="10" t="b">
        <v>1</v>
      </c>
    </row>
    <row r="9" spans="1:44" ht="65" x14ac:dyDescent="0.35">
      <c r="A9" s="14">
        <v>8</v>
      </c>
      <c r="B9" s="14" t="s">
        <v>91</v>
      </c>
      <c r="C9" s="14" t="s">
        <v>115</v>
      </c>
      <c r="D9" s="14" t="s">
        <v>93</v>
      </c>
      <c r="E9" s="14" t="s">
        <v>94</v>
      </c>
      <c r="F9" s="14" t="s">
        <v>116</v>
      </c>
      <c r="G9" s="14" t="s">
        <v>117</v>
      </c>
      <c r="H9" s="14" t="s">
        <v>118</v>
      </c>
      <c r="I9" s="14"/>
      <c r="J9" s="14"/>
      <c r="K9" s="14"/>
      <c r="L9" s="14"/>
      <c r="M9" s="20" t="s">
        <v>119</v>
      </c>
      <c r="N9" s="16">
        <v>311068.82127999997</v>
      </c>
      <c r="O9" s="16" t="s">
        <v>101</v>
      </c>
      <c r="P9" s="16" t="s">
        <v>120</v>
      </c>
      <c r="Q9" s="16" t="s">
        <v>103</v>
      </c>
      <c r="R9" s="14"/>
      <c r="S9" s="14" t="s">
        <v>104</v>
      </c>
      <c r="T9" s="14" t="s">
        <v>104</v>
      </c>
      <c r="U9" s="14" t="s">
        <v>104</v>
      </c>
      <c r="V9" s="14" t="s">
        <v>104</v>
      </c>
      <c r="W9" s="14" t="s">
        <v>104</v>
      </c>
      <c r="X9" s="14" t="s">
        <v>104</v>
      </c>
      <c r="Y9" s="14" t="s">
        <v>104</v>
      </c>
      <c r="Z9" s="14" t="s">
        <v>104</v>
      </c>
      <c r="AA9" s="14" t="s">
        <v>104</v>
      </c>
      <c r="AB9" s="14" t="s">
        <v>104</v>
      </c>
      <c r="AC9" s="14" t="s">
        <v>104</v>
      </c>
      <c r="AD9" s="14">
        <v>11</v>
      </c>
      <c r="AE9" s="16">
        <v>0</v>
      </c>
      <c r="AF9" s="16">
        <v>28278.983752727272</v>
      </c>
      <c r="AG9" s="16">
        <v>28278.983752727272</v>
      </c>
      <c r="AH9" s="16">
        <v>28278.983752727272</v>
      </c>
      <c r="AI9" s="16">
        <v>28278.983752727272</v>
      </c>
      <c r="AJ9" s="16">
        <v>28278.983752727272</v>
      </c>
      <c r="AK9" s="16">
        <v>28278.983752727272</v>
      </c>
      <c r="AL9" s="16">
        <v>28278.983752727272</v>
      </c>
      <c r="AM9" s="16">
        <v>28278.983752727272</v>
      </c>
      <c r="AN9" s="16">
        <v>28278.983752727272</v>
      </c>
      <c r="AO9" s="16">
        <v>28278.983752727272</v>
      </c>
      <c r="AP9" s="16">
        <v>28278.983752727272</v>
      </c>
      <c r="AQ9" s="16">
        <v>311068.82127999997</v>
      </c>
      <c r="AR9" s="14" t="b">
        <v>1</v>
      </c>
    </row>
    <row r="10" spans="1:44" ht="65" x14ac:dyDescent="0.35">
      <c r="A10" s="10">
        <v>9</v>
      </c>
      <c r="B10" s="10" t="s">
        <v>91</v>
      </c>
      <c r="C10" s="10" t="s">
        <v>115</v>
      </c>
      <c r="D10" s="10" t="s">
        <v>93</v>
      </c>
      <c r="E10" s="10" t="s">
        <v>94</v>
      </c>
      <c r="F10" s="10" t="s">
        <v>116</v>
      </c>
      <c r="G10" s="10" t="s">
        <v>117</v>
      </c>
      <c r="H10" s="10" t="s">
        <v>118</v>
      </c>
      <c r="I10" s="10"/>
      <c r="J10" s="10"/>
      <c r="K10" s="10"/>
      <c r="L10" s="10"/>
      <c r="M10" s="11" t="s">
        <v>121</v>
      </c>
      <c r="N10" s="12">
        <v>430571.96</v>
      </c>
      <c r="O10" s="12" t="s">
        <v>101</v>
      </c>
      <c r="P10" s="12" t="s">
        <v>120</v>
      </c>
      <c r="Q10" s="12" t="s">
        <v>103</v>
      </c>
      <c r="R10" s="10"/>
      <c r="S10" s="10" t="s">
        <v>104</v>
      </c>
      <c r="T10" s="10" t="s">
        <v>104</v>
      </c>
      <c r="U10" s="10" t="s">
        <v>104</v>
      </c>
      <c r="V10" s="10" t="s">
        <v>104</v>
      </c>
      <c r="W10" s="10" t="s">
        <v>104</v>
      </c>
      <c r="X10" s="10" t="s">
        <v>104</v>
      </c>
      <c r="Y10" s="10" t="s">
        <v>104</v>
      </c>
      <c r="Z10" s="10" t="s">
        <v>104</v>
      </c>
      <c r="AA10" s="10" t="s">
        <v>104</v>
      </c>
      <c r="AB10" s="10" t="s">
        <v>104</v>
      </c>
      <c r="AC10" s="10" t="s">
        <v>104</v>
      </c>
      <c r="AD10" s="10">
        <v>11</v>
      </c>
      <c r="AE10" s="12">
        <v>0</v>
      </c>
      <c r="AF10" s="12">
        <v>39142.905454545456</v>
      </c>
      <c r="AG10" s="12">
        <v>39142.905454545456</v>
      </c>
      <c r="AH10" s="12">
        <v>39142.905454545456</v>
      </c>
      <c r="AI10" s="12">
        <v>39142.905454545456</v>
      </c>
      <c r="AJ10" s="12">
        <v>39142.905454545456</v>
      </c>
      <c r="AK10" s="12">
        <v>39142.905454545456</v>
      </c>
      <c r="AL10" s="12">
        <v>39142.905454545456</v>
      </c>
      <c r="AM10" s="12">
        <v>39142.905454545456</v>
      </c>
      <c r="AN10" s="12">
        <v>39142.905454545456</v>
      </c>
      <c r="AO10" s="12">
        <v>39142.905454545456</v>
      </c>
      <c r="AP10" s="12">
        <v>39142.905454545456</v>
      </c>
      <c r="AQ10" s="12">
        <v>430571.96</v>
      </c>
      <c r="AR10" s="10" t="b">
        <v>1</v>
      </c>
    </row>
    <row r="11" spans="1:44" ht="65" x14ac:dyDescent="0.35">
      <c r="A11" s="14">
        <v>10</v>
      </c>
      <c r="B11" s="14" t="s">
        <v>91</v>
      </c>
      <c r="C11" s="14" t="s">
        <v>115</v>
      </c>
      <c r="D11" s="14" t="s">
        <v>93</v>
      </c>
      <c r="E11" s="14" t="s">
        <v>94</v>
      </c>
      <c r="F11" s="14" t="s">
        <v>116</v>
      </c>
      <c r="G11" s="14" t="s">
        <v>117</v>
      </c>
      <c r="H11" s="14" t="s">
        <v>118</v>
      </c>
      <c r="I11" s="14"/>
      <c r="J11" s="14"/>
      <c r="K11" s="14"/>
      <c r="L11" s="14"/>
      <c r="M11" s="20" t="s">
        <v>122</v>
      </c>
      <c r="N11" s="16">
        <v>396392.52480000001</v>
      </c>
      <c r="O11" s="16" t="s">
        <v>101</v>
      </c>
      <c r="P11" s="16" t="s">
        <v>120</v>
      </c>
      <c r="Q11" s="16" t="s">
        <v>103</v>
      </c>
      <c r="R11" s="14"/>
      <c r="S11" s="14" t="s">
        <v>104</v>
      </c>
      <c r="T11" s="14" t="s">
        <v>104</v>
      </c>
      <c r="U11" s="14" t="s">
        <v>104</v>
      </c>
      <c r="V11" s="14" t="s">
        <v>104</v>
      </c>
      <c r="W11" s="14" t="s">
        <v>104</v>
      </c>
      <c r="X11" s="14" t="s">
        <v>104</v>
      </c>
      <c r="Y11" s="14" t="s">
        <v>104</v>
      </c>
      <c r="Z11" s="14" t="s">
        <v>104</v>
      </c>
      <c r="AA11" s="14" t="s">
        <v>104</v>
      </c>
      <c r="AB11" s="14" t="s">
        <v>104</v>
      </c>
      <c r="AC11" s="14" t="s">
        <v>104</v>
      </c>
      <c r="AD11" s="14">
        <v>11</v>
      </c>
      <c r="AE11" s="16">
        <v>0</v>
      </c>
      <c r="AF11" s="16">
        <v>36035.684072727272</v>
      </c>
      <c r="AG11" s="16">
        <v>36035.684072727272</v>
      </c>
      <c r="AH11" s="16">
        <v>36035.684072727272</v>
      </c>
      <c r="AI11" s="16">
        <v>36035.684072727272</v>
      </c>
      <c r="AJ11" s="16">
        <v>36035.684072727272</v>
      </c>
      <c r="AK11" s="16">
        <v>36035.684072727272</v>
      </c>
      <c r="AL11" s="16">
        <v>36035.684072727272</v>
      </c>
      <c r="AM11" s="16">
        <v>36035.684072727272</v>
      </c>
      <c r="AN11" s="16">
        <v>36035.684072727272</v>
      </c>
      <c r="AO11" s="16">
        <v>36035.684072727272</v>
      </c>
      <c r="AP11" s="16">
        <v>36035.684072727272</v>
      </c>
      <c r="AQ11" s="16">
        <v>396392.52480000001</v>
      </c>
      <c r="AR11" s="14" t="b">
        <v>1</v>
      </c>
    </row>
    <row r="12" spans="1:44" ht="65" x14ac:dyDescent="0.35">
      <c r="A12" s="10">
        <v>11</v>
      </c>
      <c r="B12" s="10" t="s">
        <v>91</v>
      </c>
      <c r="C12" s="10" t="s">
        <v>115</v>
      </c>
      <c r="D12" s="10" t="s">
        <v>93</v>
      </c>
      <c r="E12" s="10" t="s">
        <v>94</v>
      </c>
      <c r="F12" s="10" t="s">
        <v>116</v>
      </c>
      <c r="G12" s="10" t="s">
        <v>117</v>
      </c>
      <c r="H12" s="10" t="s">
        <v>118</v>
      </c>
      <c r="I12" s="10"/>
      <c r="J12" s="10"/>
      <c r="K12" s="10"/>
      <c r="L12" s="10"/>
      <c r="M12" s="11" t="s">
        <v>123</v>
      </c>
      <c r="N12" s="12">
        <v>308906.05859999999</v>
      </c>
      <c r="O12" s="12" t="s">
        <v>101</v>
      </c>
      <c r="P12" s="12" t="s">
        <v>120</v>
      </c>
      <c r="Q12" s="12" t="s">
        <v>103</v>
      </c>
      <c r="R12" s="10"/>
      <c r="S12" s="10" t="s">
        <v>104</v>
      </c>
      <c r="T12" s="10" t="s">
        <v>104</v>
      </c>
      <c r="U12" s="10" t="s">
        <v>104</v>
      </c>
      <c r="V12" s="10" t="s">
        <v>104</v>
      </c>
      <c r="W12" s="10" t="s">
        <v>104</v>
      </c>
      <c r="X12" s="10" t="s">
        <v>104</v>
      </c>
      <c r="Y12" s="10" t="s">
        <v>104</v>
      </c>
      <c r="Z12" s="10" t="s">
        <v>104</v>
      </c>
      <c r="AA12" s="10" t="s">
        <v>104</v>
      </c>
      <c r="AB12" s="10" t="s">
        <v>104</v>
      </c>
      <c r="AC12" s="10" t="s">
        <v>104</v>
      </c>
      <c r="AD12" s="10">
        <v>11</v>
      </c>
      <c r="AE12" s="12">
        <v>0</v>
      </c>
      <c r="AF12" s="12">
        <v>28082.368963636363</v>
      </c>
      <c r="AG12" s="12">
        <v>28082.368963636363</v>
      </c>
      <c r="AH12" s="12">
        <v>28082.368963636363</v>
      </c>
      <c r="AI12" s="12">
        <v>28082.368963636363</v>
      </c>
      <c r="AJ12" s="12">
        <v>28082.368963636363</v>
      </c>
      <c r="AK12" s="12">
        <v>28082.368963636363</v>
      </c>
      <c r="AL12" s="12">
        <v>28082.368963636363</v>
      </c>
      <c r="AM12" s="12">
        <v>28082.368963636363</v>
      </c>
      <c r="AN12" s="12">
        <v>28082.368963636363</v>
      </c>
      <c r="AO12" s="12">
        <v>28082.368963636363</v>
      </c>
      <c r="AP12" s="12">
        <v>28082.368963636363</v>
      </c>
      <c r="AQ12" s="12">
        <v>308906.05859999999</v>
      </c>
      <c r="AR12" s="10" t="b">
        <v>1</v>
      </c>
    </row>
    <row r="13" spans="1:44" ht="65" x14ac:dyDescent="0.35">
      <c r="A13" s="14">
        <v>12</v>
      </c>
      <c r="B13" s="14" t="s">
        <v>91</v>
      </c>
      <c r="C13" s="14" t="s">
        <v>115</v>
      </c>
      <c r="D13" s="14" t="s">
        <v>93</v>
      </c>
      <c r="E13" s="14" t="s">
        <v>94</v>
      </c>
      <c r="F13" s="14" t="s">
        <v>116</v>
      </c>
      <c r="G13" s="14" t="s">
        <v>117</v>
      </c>
      <c r="H13" s="14" t="s">
        <v>118</v>
      </c>
      <c r="I13" s="14"/>
      <c r="J13" s="14"/>
      <c r="K13" s="14"/>
      <c r="L13" s="14"/>
      <c r="M13" s="20" t="s">
        <v>124</v>
      </c>
      <c r="N13" s="16">
        <v>550402.97200000007</v>
      </c>
      <c r="O13" s="16" t="s">
        <v>101</v>
      </c>
      <c r="P13" s="16" t="s">
        <v>120</v>
      </c>
      <c r="Q13" s="16" t="s">
        <v>103</v>
      </c>
      <c r="R13" s="14"/>
      <c r="S13" s="14" t="s">
        <v>104</v>
      </c>
      <c r="T13" s="14" t="s">
        <v>104</v>
      </c>
      <c r="U13" s="14" t="s">
        <v>104</v>
      </c>
      <c r="V13" s="14" t="s">
        <v>104</v>
      </c>
      <c r="W13" s="14" t="s">
        <v>104</v>
      </c>
      <c r="X13" s="14" t="s">
        <v>104</v>
      </c>
      <c r="Y13" s="14" t="s">
        <v>104</v>
      </c>
      <c r="Z13" s="14" t="s">
        <v>104</v>
      </c>
      <c r="AA13" s="14" t="s">
        <v>104</v>
      </c>
      <c r="AB13" s="14" t="s">
        <v>104</v>
      </c>
      <c r="AC13" s="14" t="s">
        <v>104</v>
      </c>
      <c r="AD13" s="14">
        <v>11</v>
      </c>
      <c r="AE13" s="16">
        <v>0</v>
      </c>
      <c r="AF13" s="16">
        <v>50036.633818181821</v>
      </c>
      <c r="AG13" s="16">
        <v>50036.633818181821</v>
      </c>
      <c r="AH13" s="16">
        <v>50036.633818181821</v>
      </c>
      <c r="AI13" s="16">
        <v>50036.633818181821</v>
      </c>
      <c r="AJ13" s="16">
        <v>50036.633818181821</v>
      </c>
      <c r="AK13" s="16">
        <v>50036.633818181821</v>
      </c>
      <c r="AL13" s="16">
        <v>50036.633818181821</v>
      </c>
      <c r="AM13" s="16">
        <v>50036.633818181821</v>
      </c>
      <c r="AN13" s="16">
        <v>50036.633818181821</v>
      </c>
      <c r="AO13" s="16">
        <v>50036.633818181821</v>
      </c>
      <c r="AP13" s="16">
        <v>50036.633818181821</v>
      </c>
      <c r="AQ13" s="16">
        <v>550402.97200000007</v>
      </c>
      <c r="AR13" s="14" t="b">
        <v>1</v>
      </c>
    </row>
    <row r="14" spans="1:44" ht="65" x14ac:dyDescent="0.35">
      <c r="A14" s="10">
        <v>13</v>
      </c>
      <c r="B14" s="10" t="s">
        <v>91</v>
      </c>
      <c r="C14" s="10" t="s">
        <v>115</v>
      </c>
      <c r="D14" s="10" t="s">
        <v>93</v>
      </c>
      <c r="E14" s="10" t="s">
        <v>94</v>
      </c>
      <c r="F14" s="10" t="s">
        <v>116</v>
      </c>
      <c r="G14" s="10" t="s">
        <v>117</v>
      </c>
      <c r="H14" s="10" t="s">
        <v>118</v>
      </c>
      <c r="I14" s="10"/>
      <c r="J14" s="10"/>
      <c r="K14" s="10"/>
      <c r="L14" s="10"/>
      <c r="M14" s="11" t="s">
        <v>125</v>
      </c>
      <c r="N14" s="12">
        <v>621338.92800000007</v>
      </c>
      <c r="O14" s="12" t="s">
        <v>101</v>
      </c>
      <c r="P14" s="12" t="s">
        <v>120</v>
      </c>
      <c r="Q14" s="12" t="s">
        <v>103</v>
      </c>
      <c r="R14" s="10"/>
      <c r="S14" s="10" t="s">
        <v>104</v>
      </c>
      <c r="T14" s="10" t="s">
        <v>104</v>
      </c>
      <c r="U14" s="10" t="s">
        <v>104</v>
      </c>
      <c r="V14" s="10" t="s">
        <v>104</v>
      </c>
      <c r="W14" s="10" t="s">
        <v>104</v>
      </c>
      <c r="X14" s="10" t="s">
        <v>104</v>
      </c>
      <c r="Y14" s="10" t="s">
        <v>104</v>
      </c>
      <c r="Z14" s="10" t="s">
        <v>104</v>
      </c>
      <c r="AA14" s="10" t="s">
        <v>104</v>
      </c>
      <c r="AB14" s="10" t="s">
        <v>104</v>
      </c>
      <c r="AC14" s="10" t="s">
        <v>104</v>
      </c>
      <c r="AD14" s="10">
        <v>11</v>
      </c>
      <c r="AE14" s="12">
        <v>0</v>
      </c>
      <c r="AF14" s="12">
        <v>56485.357090909099</v>
      </c>
      <c r="AG14" s="12">
        <v>56485.357090909099</v>
      </c>
      <c r="AH14" s="12">
        <v>56485.357090909099</v>
      </c>
      <c r="AI14" s="12">
        <v>56485.357090909099</v>
      </c>
      <c r="AJ14" s="12">
        <v>56485.357090909099</v>
      </c>
      <c r="AK14" s="12">
        <v>56485.357090909099</v>
      </c>
      <c r="AL14" s="12">
        <v>56485.357090909099</v>
      </c>
      <c r="AM14" s="12">
        <v>56485.357090909099</v>
      </c>
      <c r="AN14" s="12">
        <v>56485.357090909099</v>
      </c>
      <c r="AO14" s="12">
        <v>56485.357090909099</v>
      </c>
      <c r="AP14" s="12">
        <v>56485.357090909099</v>
      </c>
      <c r="AQ14" s="12">
        <v>621338.92800000019</v>
      </c>
      <c r="AR14" s="10" t="b">
        <v>1</v>
      </c>
    </row>
    <row r="15" spans="1:44" ht="65" x14ac:dyDescent="0.35">
      <c r="A15" s="14">
        <v>14</v>
      </c>
      <c r="B15" s="14" t="s">
        <v>91</v>
      </c>
      <c r="C15" s="14" t="s">
        <v>115</v>
      </c>
      <c r="D15" s="14" t="s">
        <v>93</v>
      </c>
      <c r="E15" s="14" t="s">
        <v>94</v>
      </c>
      <c r="F15" s="14" t="s">
        <v>116</v>
      </c>
      <c r="G15" s="14" t="s">
        <v>117</v>
      </c>
      <c r="H15" s="14" t="s">
        <v>118</v>
      </c>
      <c r="I15" s="14"/>
      <c r="J15" s="14"/>
      <c r="K15" s="14"/>
      <c r="L15" s="14"/>
      <c r="M15" s="20" t="s">
        <v>126</v>
      </c>
      <c r="N15" s="16">
        <v>351076.45049999998</v>
      </c>
      <c r="O15" s="16" t="s">
        <v>101</v>
      </c>
      <c r="P15" s="16" t="s">
        <v>120</v>
      </c>
      <c r="Q15" s="16" t="s">
        <v>103</v>
      </c>
      <c r="R15" s="14"/>
      <c r="S15" s="14" t="s">
        <v>104</v>
      </c>
      <c r="T15" s="14" t="s">
        <v>104</v>
      </c>
      <c r="U15" s="14" t="s">
        <v>104</v>
      </c>
      <c r="V15" s="14" t="s">
        <v>104</v>
      </c>
      <c r="W15" s="14" t="s">
        <v>104</v>
      </c>
      <c r="X15" s="14" t="s">
        <v>104</v>
      </c>
      <c r="Y15" s="14" t="s">
        <v>104</v>
      </c>
      <c r="Z15" s="14" t="s">
        <v>104</v>
      </c>
      <c r="AA15" s="14" t="s">
        <v>104</v>
      </c>
      <c r="AB15" s="14" t="s">
        <v>104</v>
      </c>
      <c r="AC15" s="14" t="s">
        <v>104</v>
      </c>
      <c r="AD15" s="14">
        <v>11</v>
      </c>
      <c r="AE15" s="16">
        <v>0</v>
      </c>
      <c r="AF15" s="16">
        <v>31916.040954545453</v>
      </c>
      <c r="AG15" s="16">
        <v>31916.040954545453</v>
      </c>
      <c r="AH15" s="16">
        <v>31916.040954545453</v>
      </c>
      <c r="AI15" s="16">
        <v>31916.040954545453</v>
      </c>
      <c r="AJ15" s="16">
        <v>31916.040954545453</v>
      </c>
      <c r="AK15" s="16">
        <v>31916.040954545453</v>
      </c>
      <c r="AL15" s="16">
        <v>31916.040954545453</v>
      </c>
      <c r="AM15" s="16">
        <v>31916.040954545453</v>
      </c>
      <c r="AN15" s="16">
        <v>31916.040954545453</v>
      </c>
      <c r="AO15" s="16">
        <v>31916.040954545453</v>
      </c>
      <c r="AP15" s="16">
        <v>31916.040954545453</v>
      </c>
      <c r="AQ15" s="16">
        <v>351076.45049999998</v>
      </c>
      <c r="AR15" s="14" t="b">
        <v>1</v>
      </c>
    </row>
    <row r="16" spans="1:44" ht="65" x14ac:dyDescent="0.35">
      <c r="A16" s="10">
        <v>15</v>
      </c>
      <c r="B16" s="10" t="s">
        <v>91</v>
      </c>
      <c r="C16" s="10" t="s">
        <v>115</v>
      </c>
      <c r="D16" s="10" t="s">
        <v>93</v>
      </c>
      <c r="E16" s="10" t="s">
        <v>94</v>
      </c>
      <c r="F16" s="10" t="s">
        <v>116</v>
      </c>
      <c r="G16" s="10" t="s">
        <v>117</v>
      </c>
      <c r="H16" s="10" t="s">
        <v>118</v>
      </c>
      <c r="I16" s="10"/>
      <c r="J16" s="10"/>
      <c r="K16" s="10"/>
      <c r="L16" s="10"/>
      <c r="M16" s="11" t="s">
        <v>127</v>
      </c>
      <c r="N16" s="12">
        <v>517419.97609999997</v>
      </c>
      <c r="O16" s="12" t="s">
        <v>101</v>
      </c>
      <c r="P16" s="12" t="s">
        <v>120</v>
      </c>
      <c r="Q16" s="12" t="s">
        <v>103</v>
      </c>
      <c r="R16" s="10"/>
      <c r="S16" s="10" t="s">
        <v>104</v>
      </c>
      <c r="T16" s="10" t="s">
        <v>104</v>
      </c>
      <c r="U16" s="10" t="s">
        <v>104</v>
      </c>
      <c r="V16" s="10" t="s">
        <v>104</v>
      </c>
      <c r="W16" s="10" t="s">
        <v>104</v>
      </c>
      <c r="X16" s="10" t="s">
        <v>104</v>
      </c>
      <c r="Y16" s="10" t="s">
        <v>104</v>
      </c>
      <c r="Z16" s="10" t="s">
        <v>104</v>
      </c>
      <c r="AA16" s="10" t="s">
        <v>104</v>
      </c>
      <c r="AB16" s="10" t="s">
        <v>104</v>
      </c>
      <c r="AC16" s="10" t="s">
        <v>104</v>
      </c>
      <c r="AD16" s="10">
        <v>11</v>
      </c>
      <c r="AE16" s="12">
        <v>0</v>
      </c>
      <c r="AF16" s="12">
        <v>47038.17964545454</v>
      </c>
      <c r="AG16" s="12">
        <v>47038.17964545454</v>
      </c>
      <c r="AH16" s="12">
        <v>47038.17964545454</v>
      </c>
      <c r="AI16" s="12">
        <v>47038.17964545454</v>
      </c>
      <c r="AJ16" s="12">
        <v>47038.17964545454</v>
      </c>
      <c r="AK16" s="12">
        <v>47038.17964545454</v>
      </c>
      <c r="AL16" s="12">
        <v>47038.17964545454</v>
      </c>
      <c r="AM16" s="12">
        <v>47038.17964545454</v>
      </c>
      <c r="AN16" s="12">
        <v>47038.17964545454</v>
      </c>
      <c r="AO16" s="12">
        <v>47038.17964545454</v>
      </c>
      <c r="AP16" s="12">
        <v>47038.17964545454</v>
      </c>
      <c r="AQ16" s="12">
        <v>517419.97609999985</v>
      </c>
      <c r="AR16" s="10" t="b">
        <v>1</v>
      </c>
    </row>
    <row r="17" spans="1:44" ht="65" x14ac:dyDescent="0.35">
      <c r="A17" s="14">
        <v>16</v>
      </c>
      <c r="B17" s="14" t="s">
        <v>91</v>
      </c>
      <c r="C17" s="14" t="s">
        <v>115</v>
      </c>
      <c r="D17" s="14" t="s">
        <v>93</v>
      </c>
      <c r="E17" s="14" t="s">
        <v>94</v>
      </c>
      <c r="F17" s="14" t="s">
        <v>116</v>
      </c>
      <c r="G17" s="14" t="s">
        <v>117</v>
      </c>
      <c r="H17" s="14" t="s">
        <v>118</v>
      </c>
      <c r="I17" s="14"/>
      <c r="J17" s="14"/>
      <c r="K17" s="14"/>
      <c r="L17" s="14"/>
      <c r="M17" s="20" t="s">
        <v>128</v>
      </c>
      <c r="N17" s="16">
        <v>463546.69200000004</v>
      </c>
      <c r="O17" s="16" t="s">
        <v>101</v>
      </c>
      <c r="P17" s="16" t="s">
        <v>120</v>
      </c>
      <c r="Q17" s="16" t="s">
        <v>103</v>
      </c>
      <c r="R17" s="14"/>
      <c r="S17" s="14" t="s">
        <v>104</v>
      </c>
      <c r="T17" s="14" t="s">
        <v>104</v>
      </c>
      <c r="U17" s="14" t="s">
        <v>104</v>
      </c>
      <c r="V17" s="14" t="s">
        <v>104</v>
      </c>
      <c r="W17" s="14" t="s">
        <v>104</v>
      </c>
      <c r="X17" s="14" t="s">
        <v>104</v>
      </c>
      <c r="Y17" s="14" t="s">
        <v>104</v>
      </c>
      <c r="Z17" s="14" t="s">
        <v>104</v>
      </c>
      <c r="AA17" s="14" t="s">
        <v>104</v>
      </c>
      <c r="AB17" s="14" t="s">
        <v>104</v>
      </c>
      <c r="AC17" s="14" t="s">
        <v>104</v>
      </c>
      <c r="AD17" s="14">
        <v>11</v>
      </c>
      <c r="AE17" s="16">
        <v>0</v>
      </c>
      <c r="AF17" s="16">
        <v>42140.608363636369</v>
      </c>
      <c r="AG17" s="16">
        <v>42140.608363636369</v>
      </c>
      <c r="AH17" s="16">
        <v>42140.608363636369</v>
      </c>
      <c r="AI17" s="16">
        <v>42140.608363636369</v>
      </c>
      <c r="AJ17" s="16">
        <v>42140.608363636369</v>
      </c>
      <c r="AK17" s="16">
        <v>42140.608363636369</v>
      </c>
      <c r="AL17" s="16">
        <v>42140.608363636369</v>
      </c>
      <c r="AM17" s="16">
        <v>42140.608363636369</v>
      </c>
      <c r="AN17" s="16">
        <v>42140.608363636369</v>
      </c>
      <c r="AO17" s="16">
        <v>42140.608363636369</v>
      </c>
      <c r="AP17" s="16">
        <v>42140.608363636369</v>
      </c>
      <c r="AQ17" s="16">
        <v>463546.69200000004</v>
      </c>
      <c r="AR17" s="14" t="b">
        <v>1</v>
      </c>
    </row>
    <row r="18" spans="1:44" ht="65" x14ac:dyDescent="0.35">
      <c r="A18" s="10">
        <v>17</v>
      </c>
      <c r="B18" s="10" t="s">
        <v>91</v>
      </c>
      <c r="C18" s="10" t="s">
        <v>115</v>
      </c>
      <c r="D18" s="10" t="s">
        <v>93</v>
      </c>
      <c r="E18" s="10" t="s">
        <v>94</v>
      </c>
      <c r="F18" s="10" t="s">
        <v>116</v>
      </c>
      <c r="G18" s="10" t="s">
        <v>117</v>
      </c>
      <c r="H18" s="10" t="s">
        <v>118</v>
      </c>
      <c r="I18" s="10"/>
      <c r="J18" s="10"/>
      <c r="K18" s="10"/>
      <c r="L18" s="10"/>
      <c r="M18" s="11" t="s">
        <v>129</v>
      </c>
      <c r="N18" s="12">
        <v>488902.90400000004</v>
      </c>
      <c r="O18" s="12" t="s">
        <v>101</v>
      </c>
      <c r="P18" s="12" t="s">
        <v>120</v>
      </c>
      <c r="Q18" s="12" t="s">
        <v>103</v>
      </c>
      <c r="R18" s="10"/>
      <c r="S18" s="10" t="s">
        <v>104</v>
      </c>
      <c r="T18" s="10" t="s">
        <v>104</v>
      </c>
      <c r="U18" s="10" t="s">
        <v>104</v>
      </c>
      <c r="V18" s="10" t="s">
        <v>104</v>
      </c>
      <c r="W18" s="10" t="s">
        <v>104</v>
      </c>
      <c r="X18" s="10" t="s">
        <v>104</v>
      </c>
      <c r="Y18" s="10" t="s">
        <v>104</v>
      </c>
      <c r="Z18" s="10" t="s">
        <v>104</v>
      </c>
      <c r="AA18" s="10" t="s">
        <v>104</v>
      </c>
      <c r="AB18" s="10" t="s">
        <v>104</v>
      </c>
      <c r="AC18" s="10" t="s">
        <v>104</v>
      </c>
      <c r="AD18" s="10">
        <v>11</v>
      </c>
      <c r="AE18" s="12">
        <v>0</v>
      </c>
      <c r="AF18" s="12">
        <v>44445.718545454547</v>
      </c>
      <c r="AG18" s="12">
        <v>44445.718545454547</v>
      </c>
      <c r="AH18" s="12">
        <v>44445.718545454547</v>
      </c>
      <c r="AI18" s="12">
        <v>44445.718545454547</v>
      </c>
      <c r="AJ18" s="12">
        <v>44445.718545454547</v>
      </c>
      <c r="AK18" s="12">
        <v>44445.718545454547</v>
      </c>
      <c r="AL18" s="12">
        <v>44445.718545454547</v>
      </c>
      <c r="AM18" s="12">
        <v>44445.718545454547</v>
      </c>
      <c r="AN18" s="12">
        <v>44445.718545454547</v>
      </c>
      <c r="AO18" s="12">
        <v>44445.718545454547</v>
      </c>
      <c r="AP18" s="12">
        <v>44445.718545454547</v>
      </c>
      <c r="AQ18" s="12">
        <v>488902.90400000004</v>
      </c>
      <c r="AR18" s="10" t="b">
        <v>1</v>
      </c>
    </row>
    <row r="19" spans="1:44" ht="65" x14ac:dyDescent="0.35">
      <c r="A19" s="14">
        <v>18</v>
      </c>
      <c r="B19" s="14" t="s">
        <v>91</v>
      </c>
      <c r="C19" s="14" t="s">
        <v>115</v>
      </c>
      <c r="D19" s="14" t="s">
        <v>93</v>
      </c>
      <c r="E19" s="14" t="s">
        <v>94</v>
      </c>
      <c r="F19" s="14" t="s">
        <v>116</v>
      </c>
      <c r="G19" s="14" t="s">
        <v>117</v>
      </c>
      <c r="H19" s="14" t="s">
        <v>118</v>
      </c>
      <c r="I19" s="14"/>
      <c r="J19" s="14"/>
      <c r="K19" s="14"/>
      <c r="L19" s="14"/>
      <c r="M19" s="20" t="s">
        <v>130</v>
      </c>
      <c r="N19" s="16">
        <v>681372.26299999992</v>
      </c>
      <c r="O19" s="16" t="s">
        <v>101</v>
      </c>
      <c r="P19" s="16" t="s">
        <v>120</v>
      </c>
      <c r="Q19" s="16" t="s">
        <v>103</v>
      </c>
      <c r="R19" s="14"/>
      <c r="S19" s="14" t="s">
        <v>104</v>
      </c>
      <c r="T19" s="14" t="s">
        <v>104</v>
      </c>
      <c r="U19" s="14" t="s">
        <v>104</v>
      </c>
      <c r="V19" s="14" t="s">
        <v>104</v>
      </c>
      <c r="W19" s="14" t="s">
        <v>104</v>
      </c>
      <c r="X19" s="14" t="s">
        <v>104</v>
      </c>
      <c r="Y19" s="14" t="s">
        <v>104</v>
      </c>
      <c r="Z19" s="14" t="s">
        <v>104</v>
      </c>
      <c r="AA19" s="14" t="s">
        <v>104</v>
      </c>
      <c r="AB19" s="14" t="s">
        <v>104</v>
      </c>
      <c r="AC19" s="14" t="s">
        <v>104</v>
      </c>
      <c r="AD19" s="14">
        <v>11</v>
      </c>
      <c r="AE19" s="16">
        <v>0</v>
      </c>
      <c r="AF19" s="16">
        <v>61942.93299999999</v>
      </c>
      <c r="AG19" s="16">
        <v>61942.93299999999</v>
      </c>
      <c r="AH19" s="16">
        <v>61942.93299999999</v>
      </c>
      <c r="AI19" s="16">
        <v>61942.93299999999</v>
      </c>
      <c r="AJ19" s="16">
        <v>61942.93299999999</v>
      </c>
      <c r="AK19" s="16">
        <v>61942.93299999999</v>
      </c>
      <c r="AL19" s="16">
        <v>61942.93299999999</v>
      </c>
      <c r="AM19" s="16">
        <v>61942.93299999999</v>
      </c>
      <c r="AN19" s="16">
        <v>61942.93299999999</v>
      </c>
      <c r="AO19" s="16">
        <v>61942.93299999999</v>
      </c>
      <c r="AP19" s="16">
        <v>61942.93299999999</v>
      </c>
      <c r="AQ19" s="16">
        <v>681372.26299999969</v>
      </c>
      <c r="AR19" s="14" t="b">
        <v>1</v>
      </c>
    </row>
    <row r="20" spans="1:44" ht="65" x14ac:dyDescent="0.35">
      <c r="A20" s="10">
        <v>19</v>
      </c>
      <c r="B20" s="10" t="s">
        <v>91</v>
      </c>
      <c r="C20" s="10" t="s">
        <v>115</v>
      </c>
      <c r="D20" s="10" t="s">
        <v>93</v>
      </c>
      <c r="E20" s="10" t="s">
        <v>94</v>
      </c>
      <c r="F20" s="10" t="s">
        <v>116</v>
      </c>
      <c r="G20" s="10" t="s">
        <v>117</v>
      </c>
      <c r="H20" s="10" t="s">
        <v>118</v>
      </c>
      <c r="I20" s="10"/>
      <c r="J20" s="10"/>
      <c r="K20" s="10"/>
      <c r="L20" s="10"/>
      <c r="M20" s="11" t="s">
        <v>131</v>
      </c>
      <c r="N20" s="12">
        <v>557486.397</v>
      </c>
      <c r="O20" s="12" t="s">
        <v>101</v>
      </c>
      <c r="P20" s="12" t="s">
        <v>120</v>
      </c>
      <c r="Q20" s="12" t="s">
        <v>103</v>
      </c>
      <c r="R20" s="10"/>
      <c r="S20" s="10" t="s">
        <v>104</v>
      </c>
      <c r="T20" s="10" t="s">
        <v>104</v>
      </c>
      <c r="U20" s="10" t="s">
        <v>104</v>
      </c>
      <c r="V20" s="10" t="s">
        <v>104</v>
      </c>
      <c r="W20" s="10" t="s">
        <v>104</v>
      </c>
      <c r="X20" s="10" t="s">
        <v>104</v>
      </c>
      <c r="Y20" s="10" t="s">
        <v>104</v>
      </c>
      <c r="Z20" s="10" t="s">
        <v>104</v>
      </c>
      <c r="AA20" s="10" t="s">
        <v>104</v>
      </c>
      <c r="AB20" s="10" t="s">
        <v>104</v>
      </c>
      <c r="AC20" s="10" t="s">
        <v>104</v>
      </c>
      <c r="AD20" s="10">
        <v>11</v>
      </c>
      <c r="AE20" s="12">
        <v>0</v>
      </c>
      <c r="AF20" s="12">
        <v>50680.581545454545</v>
      </c>
      <c r="AG20" s="12">
        <v>50680.581545454545</v>
      </c>
      <c r="AH20" s="12">
        <v>50680.581545454545</v>
      </c>
      <c r="AI20" s="12">
        <v>50680.581545454545</v>
      </c>
      <c r="AJ20" s="12">
        <v>50680.581545454545</v>
      </c>
      <c r="AK20" s="12">
        <v>50680.581545454545</v>
      </c>
      <c r="AL20" s="12">
        <v>50680.581545454545</v>
      </c>
      <c r="AM20" s="12">
        <v>50680.581545454545</v>
      </c>
      <c r="AN20" s="12">
        <v>50680.581545454545</v>
      </c>
      <c r="AO20" s="12">
        <v>50680.581545454545</v>
      </c>
      <c r="AP20" s="12">
        <v>50680.581545454545</v>
      </c>
      <c r="AQ20" s="12">
        <v>557486.39700000011</v>
      </c>
      <c r="AR20" s="10" t="b">
        <v>1</v>
      </c>
    </row>
    <row r="21" spans="1:44" ht="65" x14ac:dyDescent="0.35">
      <c r="A21" s="14">
        <v>20</v>
      </c>
      <c r="B21" s="14" t="s">
        <v>91</v>
      </c>
      <c r="C21" s="14" t="s">
        <v>115</v>
      </c>
      <c r="D21" s="14" t="s">
        <v>93</v>
      </c>
      <c r="E21" s="14" t="s">
        <v>94</v>
      </c>
      <c r="F21" s="14" t="s">
        <v>116</v>
      </c>
      <c r="G21" s="14" t="s">
        <v>117</v>
      </c>
      <c r="H21" s="14" t="s">
        <v>118</v>
      </c>
      <c r="I21" s="14"/>
      <c r="J21" s="14"/>
      <c r="K21" s="14"/>
      <c r="L21" s="14"/>
      <c r="M21" s="20" t="s">
        <v>132</v>
      </c>
      <c r="N21" s="16">
        <v>317377.04600000003</v>
      </c>
      <c r="O21" s="16" t="s">
        <v>101</v>
      </c>
      <c r="P21" s="16" t="s">
        <v>120</v>
      </c>
      <c r="Q21" s="16" t="s">
        <v>103</v>
      </c>
      <c r="R21" s="14"/>
      <c r="S21" s="14" t="s">
        <v>104</v>
      </c>
      <c r="T21" s="14" t="s">
        <v>104</v>
      </c>
      <c r="U21" s="14" t="s">
        <v>104</v>
      </c>
      <c r="V21" s="14" t="s">
        <v>104</v>
      </c>
      <c r="W21" s="14" t="s">
        <v>104</v>
      </c>
      <c r="X21" s="14" t="s">
        <v>104</v>
      </c>
      <c r="Y21" s="14" t="s">
        <v>104</v>
      </c>
      <c r="Z21" s="14" t="s">
        <v>104</v>
      </c>
      <c r="AA21" s="14" t="s">
        <v>104</v>
      </c>
      <c r="AB21" s="14" t="s">
        <v>104</v>
      </c>
      <c r="AC21" s="14" t="s">
        <v>104</v>
      </c>
      <c r="AD21" s="14">
        <v>11</v>
      </c>
      <c r="AE21" s="16">
        <v>0</v>
      </c>
      <c r="AF21" s="16">
        <v>28852.458727272729</v>
      </c>
      <c r="AG21" s="16">
        <v>28852.458727272729</v>
      </c>
      <c r="AH21" s="16">
        <v>28852.458727272729</v>
      </c>
      <c r="AI21" s="16">
        <v>28852.458727272729</v>
      </c>
      <c r="AJ21" s="16">
        <v>28852.458727272729</v>
      </c>
      <c r="AK21" s="16">
        <v>28852.458727272729</v>
      </c>
      <c r="AL21" s="16">
        <v>28852.458727272729</v>
      </c>
      <c r="AM21" s="16">
        <v>28852.458727272729</v>
      </c>
      <c r="AN21" s="16">
        <v>28852.458727272729</v>
      </c>
      <c r="AO21" s="16">
        <v>28852.458727272729</v>
      </c>
      <c r="AP21" s="16">
        <v>28852.458727272729</v>
      </c>
      <c r="AQ21" s="16">
        <v>317377.04600000003</v>
      </c>
      <c r="AR21" s="14" t="b">
        <v>1</v>
      </c>
    </row>
    <row r="22" spans="1:44" ht="65" x14ac:dyDescent="0.35">
      <c r="A22" s="10">
        <v>21</v>
      </c>
      <c r="B22" s="10" t="s">
        <v>91</v>
      </c>
      <c r="C22" s="10" t="s">
        <v>115</v>
      </c>
      <c r="D22" s="10" t="s">
        <v>93</v>
      </c>
      <c r="E22" s="10" t="s">
        <v>94</v>
      </c>
      <c r="F22" s="10" t="s">
        <v>116</v>
      </c>
      <c r="G22" s="10" t="s">
        <v>117</v>
      </c>
      <c r="H22" s="10" t="s">
        <v>118</v>
      </c>
      <c r="I22" s="10"/>
      <c r="J22" s="10"/>
      <c r="K22" s="10"/>
      <c r="L22" s="10"/>
      <c r="M22" s="11" t="s">
        <v>133</v>
      </c>
      <c r="N22" s="12">
        <v>242188.87760000001</v>
      </c>
      <c r="O22" s="12" t="s">
        <v>101</v>
      </c>
      <c r="P22" s="12" t="s">
        <v>120</v>
      </c>
      <c r="Q22" s="12" t="s">
        <v>103</v>
      </c>
      <c r="R22" s="10"/>
      <c r="S22" s="10" t="s">
        <v>104</v>
      </c>
      <c r="T22" s="10" t="s">
        <v>104</v>
      </c>
      <c r="U22" s="10" t="s">
        <v>104</v>
      </c>
      <c r="V22" s="10" t="s">
        <v>104</v>
      </c>
      <c r="W22" s="10" t="s">
        <v>104</v>
      </c>
      <c r="X22" s="10" t="s">
        <v>104</v>
      </c>
      <c r="Y22" s="10" t="s">
        <v>104</v>
      </c>
      <c r="Z22" s="10" t="s">
        <v>104</v>
      </c>
      <c r="AA22" s="10" t="s">
        <v>104</v>
      </c>
      <c r="AB22" s="10" t="s">
        <v>104</v>
      </c>
      <c r="AC22" s="10" t="s">
        <v>104</v>
      </c>
      <c r="AD22" s="10">
        <v>11</v>
      </c>
      <c r="AE22" s="12">
        <v>0</v>
      </c>
      <c r="AF22" s="12">
        <v>22017.17069090909</v>
      </c>
      <c r="AG22" s="12">
        <v>22017.17069090909</v>
      </c>
      <c r="AH22" s="12">
        <v>22017.17069090909</v>
      </c>
      <c r="AI22" s="12">
        <v>22017.17069090909</v>
      </c>
      <c r="AJ22" s="12">
        <v>22017.17069090909</v>
      </c>
      <c r="AK22" s="12">
        <v>22017.17069090909</v>
      </c>
      <c r="AL22" s="12">
        <v>22017.17069090909</v>
      </c>
      <c r="AM22" s="12">
        <v>22017.17069090909</v>
      </c>
      <c r="AN22" s="12">
        <v>22017.17069090909</v>
      </c>
      <c r="AO22" s="12">
        <v>22017.17069090909</v>
      </c>
      <c r="AP22" s="12">
        <v>22017.17069090909</v>
      </c>
      <c r="AQ22" s="12">
        <v>242188.87759999998</v>
      </c>
      <c r="AR22" s="10" t="b">
        <v>1</v>
      </c>
    </row>
    <row r="23" spans="1:44" ht="65" x14ac:dyDescent="0.35">
      <c r="A23" s="14">
        <v>22</v>
      </c>
      <c r="B23" s="14" t="s">
        <v>91</v>
      </c>
      <c r="C23" s="14" t="s">
        <v>115</v>
      </c>
      <c r="D23" s="14" t="s">
        <v>93</v>
      </c>
      <c r="E23" s="14" t="s">
        <v>94</v>
      </c>
      <c r="F23" s="14" t="s">
        <v>116</v>
      </c>
      <c r="G23" s="14" t="s">
        <v>117</v>
      </c>
      <c r="H23" s="14" t="s">
        <v>118</v>
      </c>
      <c r="I23" s="14"/>
      <c r="J23" s="14"/>
      <c r="K23" s="14"/>
      <c r="L23" s="14"/>
      <c r="M23" s="20" t="s">
        <v>134</v>
      </c>
      <c r="N23" s="16">
        <v>299368.71990000003</v>
      </c>
      <c r="O23" s="16" t="s">
        <v>101</v>
      </c>
      <c r="P23" s="16" t="s">
        <v>120</v>
      </c>
      <c r="Q23" s="16" t="s">
        <v>103</v>
      </c>
      <c r="R23" s="14"/>
      <c r="S23" s="14" t="s">
        <v>104</v>
      </c>
      <c r="T23" s="14" t="s">
        <v>104</v>
      </c>
      <c r="U23" s="14" t="s">
        <v>104</v>
      </c>
      <c r="V23" s="14" t="s">
        <v>104</v>
      </c>
      <c r="W23" s="14" t="s">
        <v>104</v>
      </c>
      <c r="X23" s="14" t="s">
        <v>104</v>
      </c>
      <c r="Y23" s="14" t="s">
        <v>104</v>
      </c>
      <c r="Z23" s="14" t="s">
        <v>104</v>
      </c>
      <c r="AA23" s="14" t="s">
        <v>104</v>
      </c>
      <c r="AB23" s="14" t="s">
        <v>104</v>
      </c>
      <c r="AC23" s="14" t="s">
        <v>104</v>
      </c>
      <c r="AD23" s="14">
        <v>11</v>
      </c>
      <c r="AE23" s="16">
        <v>0</v>
      </c>
      <c r="AF23" s="16">
        <v>27215.338172727275</v>
      </c>
      <c r="AG23" s="16">
        <v>27215.338172727275</v>
      </c>
      <c r="AH23" s="16">
        <v>27215.338172727275</v>
      </c>
      <c r="AI23" s="16">
        <v>27215.338172727275</v>
      </c>
      <c r="AJ23" s="16">
        <v>27215.338172727275</v>
      </c>
      <c r="AK23" s="16">
        <v>27215.338172727275</v>
      </c>
      <c r="AL23" s="16">
        <v>27215.338172727275</v>
      </c>
      <c r="AM23" s="16">
        <v>27215.338172727275</v>
      </c>
      <c r="AN23" s="16">
        <v>27215.338172727275</v>
      </c>
      <c r="AO23" s="16">
        <v>27215.338172727275</v>
      </c>
      <c r="AP23" s="16">
        <v>27215.338172727275</v>
      </c>
      <c r="AQ23" s="16">
        <v>299368.71989999997</v>
      </c>
      <c r="AR23" s="14" t="b">
        <v>1</v>
      </c>
    </row>
    <row r="24" spans="1:44" ht="65" x14ac:dyDescent="0.35">
      <c r="A24" s="10">
        <v>23</v>
      </c>
      <c r="B24" s="10" t="s">
        <v>91</v>
      </c>
      <c r="C24" s="10" t="s">
        <v>115</v>
      </c>
      <c r="D24" s="10" t="s">
        <v>93</v>
      </c>
      <c r="E24" s="10" t="s">
        <v>94</v>
      </c>
      <c r="F24" s="10" t="s">
        <v>116</v>
      </c>
      <c r="G24" s="10" t="s">
        <v>117</v>
      </c>
      <c r="H24" s="10" t="s">
        <v>118</v>
      </c>
      <c r="I24" s="10"/>
      <c r="J24" s="10"/>
      <c r="K24" s="10"/>
      <c r="L24" s="10"/>
      <c r="M24" s="11" t="s">
        <v>135</v>
      </c>
      <c r="N24" s="12">
        <v>243520.0992</v>
      </c>
      <c r="O24" s="12" t="s">
        <v>101</v>
      </c>
      <c r="P24" s="12" t="s">
        <v>120</v>
      </c>
      <c r="Q24" s="12" t="s">
        <v>103</v>
      </c>
      <c r="R24" s="10"/>
      <c r="S24" s="10" t="s">
        <v>104</v>
      </c>
      <c r="T24" s="10" t="s">
        <v>104</v>
      </c>
      <c r="U24" s="10" t="s">
        <v>104</v>
      </c>
      <c r="V24" s="10" t="s">
        <v>104</v>
      </c>
      <c r="W24" s="10" t="s">
        <v>104</v>
      </c>
      <c r="X24" s="10" t="s">
        <v>104</v>
      </c>
      <c r="Y24" s="10" t="s">
        <v>104</v>
      </c>
      <c r="Z24" s="10" t="s">
        <v>104</v>
      </c>
      <c r="AA24" s="10" t="s">
        <v>104</v>
      </c>
      <c r="AB24" s="10" t="s">
        <v>104</v>
      </c>
      <c r="AC24" s="10" t="s">
        <v>104</v>
      </c>
      <c r="AD24" s="10">
        <v>11</v>
      </c>
      <c r="AE24" s="12">
        <v>0</v>
      </c>
      <c r="AF24" s="12">
        <v>22138.190836363636</v>
      </c>
      <c r="AG24" s="12">
        <v>22138.190836363636</v>
      </c>
      <c r="AH24" s="12">
        <v>22138.190836363636</v>
      </c>
      <c r="AI24" s="12">
        <v>22138.190836363636</v>
      </c>
      <c r="AJ24" s="12">
        <v>22138.190836363636</v>
      </c>
      <c r="AK24" s="12">
        <v>22138.190836363636</v>
      </c>
      <c r="AL24" s="12">
        <v>22138.190836363636</v>
      </c>
      <c r="AM24" s="12">
        <v>22138.190836363636</v>
      </c>
      <c r="AN24" s="12">
        <v>22138.190836363636</v>
      </c>
      <c r="AO24" s="12">
        <v>22138.190836363636</v>
      </c>
      <c r="AP24" s="12">
        <v>22138.190836363636</v>
      </c>
      <c r="AQ24" s="12">
        <v>243520.09920000006</v>
      </c>
      <c r="AR24" s="10" t="b">
        <v>1</v>
      </c>
    </row>
    <row r="25" spans="1:44" ht="65" x14ac:dyDescent="0.35">
      <c r="A25" s="14">
        <v>24</v>
      </c>
      <c r="B25" s="14" t="s">
        <v>91</v>
      </c>
      <c r="C25" s="14" t="s">
        <v>115</v>
      </c>
      <c r="D25" s="14" t="s">
        <v>93</v>
      </c>
      <c r="E25" s="14" t="s">
        <v>94</v>
      </c>
      <c r="F25" s="14" t="s">
        <v>116</v>
      </c>
      <c r="G25" s="14" t="s">
        <v>117</v>
      </c>
      <c r="H25" s="14" t="s">
        <v>118</v>
      </c>
      <c r="I25" s="14"/>
      <c r="J25" s="14"/>
      <c r="K25" s="14"/>
      <c r="L25" s="14"/>
      <c r="M25" s="20" t="s">
        <v>136</v>
      </c>
      <c r="N25" s="16">
        <v>243623.59460000001</v>
      </c>
      <c r="O25" s="16" t="s">
        <v>101</v>
      </c>
      <c r="P25" s="16" t="s">
        <v>120</v>
      </c>
      <c r="Q25" s="16" t="s">
        <v>103</v>
      </c>
      <c r="R25" s="14"/>
      <c r="S25" s="14" t="s">
        <v>104</v>
      </c>
      <c r="T25" s="14" t="s">
        <v>104</v>
      </c>
      <c r="U25" s="14" t="s">
        <v>104</v>
      </c>
      <c r="V25" s="14" t="s">
        <v>104</v>
      </c>
      <c r="W25" s="14" t="s">
        <v>104</v>
      </c>
      <c r="X25" s="14" t="s">
        <v>104</v>
      </c>
      <c r="Y25" s="14" t="s">
        <v>104</v>
      </c>
      <c r="Z25" s="14" t="s">
        <v>104</v>
      </c>
      <c r="AA25" s="14" t="s">
        <v>104</v>
      </c>
      <c r="AB25" s="14" t="s">
        <v>104</v>
      </c>
      <c r="AC25" s="14" t="s">
        <v>104</v>
      </c>
      <c r="AD25" s="14">
        <v>11</v>
      </c>
      <c r="AE25" s="16">
        <v>0</v>
      </c>
      <c r="AF25" s="16">
        <v>22147.599509090909</v>
      </c>
      <c r="AG25" s="16">
        <v>22147.599509090909</v>
      </c>
      <c r="AH25" s="16">
        <v>22147.599509090909</v>
      </c>
      <c r="AI25" s="16">
        <v>22147.599509090909</v>
      </c>
      <c r="AJ25" s="16">
        <v>22147.599509090909</v>
      </c>
      <c r="AK25" s="16">
        <v>22147.599509090909</v>
      </c>
      <c r="AL25" s="16">
        <v>22147.599509090909</v>
      </c>
      <c r="AM25" s="16">
        <v>22147.599509090909</v>
      </c>
      <c r="AN25" s="16">
        <v>22147.599509090909</v>
      </c>
      <c r="AO25" s="16">
        <v>22147.599509090909</v>
      </c>
      <c r="AP25" s="16">
        <v>22147.599509090909</v>
      </c>
      <c r="AQ25" s="16">
        <v>243623.59460000001</v>
      </c>
      <c r="AR25" s="14" t="b">
        <v>1</v>
      </c>
    </row>
    <row r="26" spans="1:44" ht="65" x14ac:dyDescent="0.35">
      <c r="A26" s="10">
        <v>25</v>
      </c>
      <c r="B26" s="10" t="s">
        <v>91</v>
      </c>
      <c r="C26" s="10" t="s">
        <v>115</v>
      </c>
      <c r="D26" s="10" t="s">
        <v>93</v>
      </c>
      <c r="E26" s="10" t="s">
        <v>94</v>
      </c>
      <c r="F26" s="10" t="s">
        <v>116</v>
      </c>
      <c r="G26" s="10" t="s">
        <v>117</v>
      </c>
      <c r="H26" s="10" t="s">
        <v>118</v>
      </c>
      <c r="I26" s="10"/>
      <c r="J26" s="10"/>
      <c r="K26" s="10"/>
      <c r="L26" s="10"/>
      <c r="M26" s="11" t="s">
        <v>137</v>
      </c>
      <c r="N26" s="12">
        <v>243084.73680000001</v>
      </c>
      <c r="O26" s="12" t="s">
        <v>101</v>
      </c>
      <c r="P26" s="12" t="s">
        <v>120</v>
      </c>
      <c r="Q26" s="12" t="s">
        <v>103</v>
      </c>
      <c r="R26" s="10"/>
      <c r="S26" s="10" t="s">
        <v>104</v>
      </c>
      <c r="T26" s="10" t="s">
        <v>104</v>
      </c>
      <c r="U26" s="10" t="s">
        <v>104</v>
      </c>
      <c r="V26" s="10" t="s">
        <v>104</v>
      </c>
      <c r="W26" s="10" t="s">
        <v>104</v>
      </c>
      <c r="X26" s="10" t="s">
        <v>104</v>
      </c>
      <c r="Y26" s="10" t="s">
        <v>104</v>
      </c>
      <c r="Z26" s="10" t="s">
        <v>104</v>
      </c>
      <c r="AA26" s="10" t="s">
        <v>104</v>
      </c>
      <c r="AB26" s="10" t="s">
        <v>104</v>
      </c>
      <c r="AC26" s="10" t="s">
        <v>104</v>
      </c>
      <c r="AD26" s="10">
        <v>11</v>
      </c>
      <c r="AE26" s="12">
        <v>0</v>
      </c>
      <c r="AF26" s="12">
        <v>22098.612436363637</v>
      </c>
      <c r="AG26" s="12">
        <v>22098.612436363637</v>
      </c>
      <c r="AH26" s="12">
        <v>22098.612436363637</v>
      </c>
      <c r="AI26" s="12">
        <v>22098.612436363637</v>
      </c>
      <c r="AJ26" s="12">
        <v>22098.612436363637</v>
      </c>
      <c r="AK26" s="12">
        <v>22098.612436363637</v>
      </c>
      <c r="AL26" s="12">
        <v>22098.612436363637</v>
      </c>
      <c r="AM26" s="12">
        <v>22098.612436363637</v>
      </c>
      <c r="AN26" s="12">
        <v>22098.612436363637</v>
      </c>
      <c r="AO26" s="12">
        <v>22098.612436363637</v>
      </c>
      <c r="AP26" s="12">
        <v>22098.612436363637</v>
      </c>
      <c r="AQ26" s="12">
        <v>243084.73680000007</v>
      </c>
      <c r="AR26" s="10" t="b">
        <v>1</v>
      </c>
    </row>
    <row r="27" spans="1:44" ht="65" x14ac:dyDescent="0.35">
      <c r="A27" s="14">
        <v>26</v>
      </c>
      <c r="B27" s="14" t="s">
        <v>91</v>
      </c>
      <c r="C27" s="14" t="s">
        <v>115</v>
      </c>
      <c r="D27" s="14" t="s">
        <v>93</v>
      </c>
      <c r="E27" s="14" t="s">
        <v>94</v>
      </c>
      <c r="F27" s="14" t="s">
        <v>116</v>
      </c>
      <c r="G27" s="14" t="s">
        <v>117</v>
      </c>
      <c r="H27" s="14" t="s">
        <v>118</v>
      </c>
      <c r="I27" s="14"/>
      <c r="J27" s="14"/>
      <c r="K27" s="14"/>
      <c r="L27" s="14"/>
      <c r="M27" s="20" t="s">
        <v>138</v>
      </c>
      <c r="N27" s="16">
        <v>257301.41399999999</v>
      </c>
      <c r="O27" s="16" t="s">
        <v>101</v>
      </c>
      <c r="P27" s="16" t="s">
        <v>120</v>
      </c>
      <c r="Q27" s="16" t="s">
        <v>103</v>
      </c>
      <c r="R27" s="14"/>
      <c r="S27" s="14" t="s">
        <v>104</v>
      </c>
      <c r="T27" s="14" t="s">
        <v>104</v>
      </c>
      <c r="U27" s="14" t="s">
        <v>104</v>
      </c>
      <c r="V27" s="14" t="s">
        <v>104</v>
      </c>
      <c r="W27" s="14" t="s">
        <v>104</v>
      </c>
      <c r="X27" s="14" t="s">
        <v>104</v>
      </c>
      <c r="Y27" s="14" t="s">
        <v>104</v>
      </c>
      <c r="Z27" s="14" t="s">
        <v>104</v>
      </c>
      <c r="AA27" s="14" t="s">
        <v>104</v>
      </c>
      <c r="AB27" s="14" t="s">
        <v>104</v>
      </c>
      <c r="AC27" s="14" t="s">
        <v>104</v>
      </c>
      <c r="AD27" s="14">
        <v>11</v>
      </c>
      <c r="AE27" s="16">
        <v>0</v>
      </c>
      <c r="AF27" s="16">
        <v>23391.037636363635</v>
      </c>
      <c r="AG27" s="16">
        <v>23391.037636363635</v>
      </c>
      <c r="AH27" s="16">
        <v>23391.037636363635</v>
      </c>
      <c r="AI27" s="16">
        <v>23391.037636363635</v>
      </c>
      <c r="AJ27" s="16">
        <v>23391.037636363635</v>
      </c>
      <c r="AK27" s="16">
        <v>23391.037636363635</v>
      </c>
      <c r="AL27" s="16">
        <v>23391.037636363635</v>
      </c>
      <c r="AM27" s="16">
        <v>23391.037636363635</v>
      </c>
      <c r="AN27" s="16">
        <v>23391.037636363635</v>
      </c>
      <c r="AO27" s="16">
        <v>23391.037636363635</v>
      </c>
      <c r="AP27" s="16">
        <v>23391.037636363635</v>
      </c>
      <c r="AQ27" s="16">
        <v>257301.41400000005</v>
      </c>
      <c r="AR27" s="14" t="b">
        <v>1</v>
      </c>
    </row>
    <row r="28" spans="1:44" ht="65" x14ac:dyDescent="0.35">
      <c r="A28" s="10">
        <v>27</v>
      </c>
      <c r="B28" s="10" t="s">
        <v>91</v>
      </c>
      <c r="C28" s="10" t="s">
        <v>115</v>
      </c>
      <c r="D28" s="10" t="s">
        <v>93</v>
      </c>
      <c r="E28" s="10" t="s">
        <v>94</v>
      </c>
      <c r="F28" s="10" t="s">
        <v>116</v>
      </c>
      <c r="G28" s="10" t="s">
        <v>117</v>
      </c>
      <c r="H28" s="10" t="s">
        <v>118</v>
      </c>
      <c r="I28" s="10"/>
      <c r="J28" s="10"/>
      <c r="K28" s="10"/>
      <c r="L28" s="10"/>
      <c r="M28" s="11" t="s">
        <v>139</v>
      </c>
      <c r="N28" s="12">
        <v>346226.21970000002</v>
      </c>
      <c r="O28" s="12" t="s">
        <v>101</v>
      </c>
      <c r="P28" s="12" t="s">
        <v>120</v>
      </c>
      <c r="Q28" s="12" t="s">
        <v>103</v>
      </c>
      <c r="R28" s="10"/>
      <c r="S28" s="10" t="s">
        <v>104</v>
      </c>
      <c r="T28" s="10" t="s">
        <v>104</v>
      </c>
      <c r="U28" s="10" t="s">
        <v>104</v>
      </c>
      <c r="V28" s="10" t="s">
        <v>104</v>
      </c>
      <c r="W28" s="10" t="s">
        <v>104</v>
      </c>
      <c r="X28" s="10" t="s">
        <v>104</v>
      </c>
      <c r="Y28" s="10" t="s">
        <v>104</v>
      </c>
      <c r="Z28" s="10" t="s">
        <v>104</v>
      </c>
      <c r="AA28" s="10" t="s">
        <v>104</v>
      </c>
      <c r="AB28" s="10" t="s">
        <v>104</v>
      </c>
      <c r="AC28" s="10" t="s">
        <v>104</v>
      </c>
      <c r="AD28" s="10">
        <v>11</v>
      </c>
      <c r="AE28" s="12">
        <v>0</v>
      </c>
      <c r="AF28" s="12">
        <v>31475.110881818182</v>
      </c>
      <c r="AG28" s="12">
        <v>31475.110881818182</v>
      </c>
      <c r="AH28" s="12">
        <v>31475.110881818182</v>
      </c>
      <c r="AI28" s="12">
        <v>31475.110881818182</v>
      </c>
      <c r="AJ28" s="12">
        <v>31475.110881818182</v>
      </c>
      <c r="AK28" s="12">
        <v>31475.110881818182</v>
      </c>
      <c r="AL28" s="12">
        <v>31475.110881818182</v>
      </c>
      <c r="AM28" s="12">
        <v>31475.110881818182</v>
      </c>
      <c r="AN28" s="12">
        <v>31475.110881818182</v>
      </c>
      <c r="AO28" s="12">
        <v>31475.110881818182</v>
      </c>
      <c r="AP28" s="12">
        <v>31475.110881818182</v>
      </c>
      <c r="AQ28" s="12">
        <v>346226.2196999999</v>
      </c>
      <c r="AR28" s="10" t="b">
        <v>1</v>
      </c>
    </row>
    <row r="29" spans="1:44" ht="65" x14ac:dyDescent="0.35">
      <c r="A29" s="14">
        <v>28</v>
      </c>
      <c r="B29" s="14" t="s">
        <v>91</v>
      </c>
      <c r="C29" s="14" t="s">
        <v>115</v>
      </c>
      <c r="D29" s="14" t="s">
        <v>93</v>
      </c>
      <c r="E29" s="14" t="s">
        <v>94</v>
      </c>
      <c r="F29" s="14" t="s">
        <v>116</v>
      </c>
      <c r="G29" s="14" t="s">
        <v>117</v>
      </c>
      <c r="H29" s="14" t="s">
        <v>118</v>
      </c>
      <c r="I29" s="14"/>
      <c r="J29" s="14"/>
      <c r="K29" s="14"/>
      <c r="L29" s="14"/>
      <c r="M29" s="20" t="s">
        <v>140</v>
      </c>
      <c r="N29" s="16">
        <v>205825.9374</v>
      </c>
      <c r="O29" s="16" t="s">
        <v>101</v>
      </c>
      <c r="P29" s="16" t="s">
        <v>120</v>
      </c>
      <c r="Q29" s="16" t="s">
        <v>103</v>
      </c>
      <c r="R29" s="14"/>
      <c r="S29" s="14" t="s">
        <v>104</v>
      </c>
      <c r="T29" s="14" t="s">
        <v>104</v>
      </c>
      <c r="U29" s="14" t="s">
        <v>104</v>
      </c>
      <c r="V29" s="14" t="s">
        <v>104</v>
      </c>
      <c r="W29" s="14" t="s">
        <v>104</v>
      </c>
      <c r="X29" s="14" t="s">
        <v>104</v>
      </c>
      <c r="Y29" s="14" t="s">
        <v>104</v>
      </c>
      <c r="Z29" s="14" t="s">
        <v>104</v>
      </c>
      <c r="AA29" s="14" t="s">
        <v>104</v>
      </c>
      <c r="AB29" s="14" t="s">
        <v>104</v>
      </c>
      <c r="AC29" s="14" t="s">
        <v>104</v>
      </c>
      <c r="AD29" s="14">
        <v>11</v>
      </c>
      <c r="AE29" s="16">
        <v>0</v>
      </c>
      <c r="AF29" s="16">
        <v>18711.448854545455</v>
      </c>
      <c r="AG29" s="16">
        <v>18711.448854545455</v>
      </c>
      <c r="AH29" s="16">
        <v>18711.448854545455</v>
      </c>
      <c r="AI29" s="16">
        <v>18711.448854545455</v>
      </c>
      <c r="AJ29" s="16">
        <v>18711.448854545455</v>
      </c>
      <c r="AK29" s="16">
        <v>18711.448854545455</v>
      </c>
      <c r="AL29" s="16">
        <v>18711.448854545455</v>
      </c>
      <c r="AM29" s="16">
        <v>18711.448854545455</v>
      </c>
      <c r="AN29" s="16">
        <v>18711.448854545455</v>
      </c>
      <c r="AO29" s="16">
        <v>18711.448854545455</v>
      </c>
      <c r="AP29" s="16">
        <v>18711.448854545455</v>
      </c>
      <c r="AQ29" s="16">
        <v>205825.9374</v>
      </c>
      <c r="AR29" s="14" t="b">
        <v>1</v>
      </c>
    </row>
    <row r="30" spans="1:44" ht="65" x14ac:dyDescent="0.35">
      <c r="A30" s="10">
        <v>29</v>
      </c>
      <c r="B30" s="10" t="s">
        <v>91</v>
      </c>
      <c r="C30" s="10" t="s">
        <v>115</v>
      </c>
      <c r="D30" s="10" t="s">
        <v>93</v>
      </c>
      <c r="E30" s="10" t="s">
        <v>94</v>
      </c>
      <c r="F30" s="10" t="s">
        <v>116</v>
      </c>
      <c r="G30" s="10" t="s">
        <v>117</v>
      </c>
      <c r="H30" s="10" t="s">
        <v>118</v>
      </c>
      <c r="I30" s="10"/>
      <c r="J30" s="10"/>
      <c r="K30" s="10"/>
      <c r="L30" s="10"/>
      <c r="M30" s="11" t="s">
        <v>141</v>
      </c>
      <c r="N30" s="12">
        <v>172681.516</v>
      </c>
      <c r="O30" s="12" t="s">
        <v>101</v>
      </c>
      <c r="P30" s="12" t="s">
        <v>120</v>
      </c>
      <c r="Q30" s="12" t="s">
        <v>103</v>
      </c>
      <c r="R30" s="10"/>
      <c r="S30" s="10" t="s">
        <v>104</v>
      </c>
      <c r="T30" s="10" t="s">
        <v>104</v>
      </c>
      <c r="U30" s="10" t="s">
        <v>104</v>
      </c>
      <c r="V30" s="10" t="s">
        <v>104</v>
      </c>
      <c r="W30" s="10" t="s">
        <v>104</v>
      </c>
      <c r="X30" s="10" t="s">
        <v>104</v>
      </c>
      <c r="Y30" s="10" t="s">
        <v>104</v>
      </c>
      <c r="Z30" s="10" t="s">
        <v>104</v>
      </c>
      <c r="AA30" s="10" t="s">
        <v>104</v>
      </c>
      <c r="AB30" s="10" t="s">
        <v>104</v>
      </c>
      <c r="AC30" s="10" t="s">
        <v>104</v>
      </c>
      <c r="AD30" s="10">
        <v>11</v>
      </c>
      <c r="AE30" s="12">
        <v>0</v>
      </c>
      <c r="AF30" s="12">
        <v>15698.319636363636</v>
      </c>
      <c r="AG30" s="12">
        <v>15698.319636363636</v>
      </c>
      <c r="AH30" s="12">
        <v>15698.319636363636</v>
      </c>
      <c r="AI30" s="12">
        <v>15698.319636363636</v>
      </c>
      <c r="AJ30" s="12">
        <v>15698.319636363636</v>
      </c>
      <c r="AK30" s="12">
        <v>15698.319636363636</v>
      </c>
      <c r="AL30" s="12">
        <v>15698.319636363636</v>
      </c>
      <c r="AM30" s="12">
        <v>15698.319636363636</v>
      </c>
      <c r="AN30" s="12">
        <v>15698.319636363636</v>
      </c>
      <c r="AO30" s="12">
        <v>15698.319636363636</v>
      </c>
      <c r="AP30" s="12">
        <v>15698.319636363636</v>
      </c>
      <c r="AQ30" s="12">
        <v>172681.51599999997</v>
      </c>
      <c r="AR30" s="10" t="b">
        <v>1</v>
      </c>
    </row>
    <row r="31" spans="1:44" ht="65" x14ac:dyDescent="0.35">
      <c r="A31" s="14">
        <v>30</v>
      </c>
      <c r="B31" s="14" t="s">
        <v>91</v>
      </c>
      <c r="C31" s="14" t="s">
        <v>115</v>
      </c>
      <c r="D31" s="14" t="s">
        <v>93</v>
      </c>
      <c r="E31" s="14" t="s">
        <v>94</v>
      </c>
      <c r="F31" s="14" t="s">
        <v>116</v>
      </c>
      <c r="G31" s="14" t="s">
        <v>117</v>
      </c>
      <c r="H31" s="14" t="s">
        <v>118</v>
      </c>
      <c r="I31" s="14"/>
      <c r="J31" s="14"/>
      <c r="K31" s="14"/>
      <c r="L31" s="14"/>
      <c r="M31" s="20" t="s">
        <v>142</v>
      </c>
      <c r="N31" s="16">
        <v>193428.0036</v>
      </c>
      <c r="O31" s="16" t="s">
        <v>101</v>
      </c>
      <c r="P31" s="16" t="s">
        <v>120</v>
      </c>
      <c r="Q31" s="16" t="s">
        <v>103</v>
      </c>
      <c r="R31" s="14"/>
      <c r="S31" s="14" t="s">
        <v>104</v>
      </c>
      <c r="T31" s="14" t="s">
        <v>104</v>
      </c>
      <c r="U31" s="14" t="s">
        <v>104</v>
      </c>
      <c r="V31" s="14" t="s">
        <v>104</v>
      </c>
      <c r="W31" s="14" t="s">
        <v>104</v>
      </c>
      <c r="X31" s="14" t="s">
        <v>104</v>
      </c>
      <c r="Y31" s="14" t="s">
        <v>104</v>
      </c>
      <c r="Z31" s="14" t="s">
        <v>104</v>
      </c>
      <c r="AA31" s="14" t="s">
        <v>104</v>
      </c>
      <c r="AB31" s="14" t="s">
        <v>104</v>
      </c>
      <c r="AC31" s="14" t="s">
        <v>104</v>
      </c>
      <c r="AD31" s="14">
        <v>11</v>
      </c>
      <c r="AE31" s="16">
        <v>0</v>
      </c>
      <c r="AF31" s="16">
        <v>17584.363963636362</v>
      </c>
      <c r="AG31" s="16">
        <v>17584.363963636362</v>
      </c>
      <c r="AH31" s="16">
        <v>17584.363963636362</v>
      </c>
      <c r="AI31" s="16">
        <v>17584.363963636362</v>
      </c>
      <c r="AJ31" s="16">
        <v>17584.363963636362</v>
      </c>
      <c r="AK31" s="16">
        <v>17584.363963636362</v>
      </c>
      <c r="AL31" s="16">
        <v>17584.363963636362</v>
      </c>
      <c r="AM31" s="16">
        <v>17584.363963636362</v>
      </c>
      <c r="AN31" s="16">
        <v>17584.363963636362</v>
      </c>
      <c r="AO31" s="16">
        <v>17584.363963636362</v>
      </c>
      <c r="AP31" s="16">
        <v>17584.363963636362</v>
      </c>
      <c r="AQ31" s="16">
        <v>193428.0036</v>
      </c>
      <c r="AR31" s="14" t="b">
        <v>1</v>
      </c>
    </row>
    <row r="32" spans="1:44" ht="65" x14ac:dyDescent="0.35">
      <c r="A32" s="10">
        <v>31</v>
      </c>
      <c r="B32" s="10" t="s">
        <v>91</v>
      </c>
      <c r="C32" s="10" t="s">
        <v>115</v>
      </c>
      <c r="D32" s="10" t="s">
        <v>93</v>
      </c>
      <c r="E32" s="10" t="s">
        <v>94</v>
      </c>
      <c r="F32" s="10" t="s">
        <v>116</v>
      </c>
      <c r="G32" s="10" t="s">
        <v>117</v>
      </c>
      <c r="H32" s="10" t="s">
        <v>118</v>
      </c>
      <c r="I32" s="10"/>
      <c r="J32" s="10"/>
      <c r="K32" s="10"/>
      <c r="L32" s="10"/>
      <c r="M32" s="11" t="s">
        <v>143</v>
      </c>
      <c r="N32" s="12">
        <v>214417.84500000003</v>
      </c>
      <c r="O32" s="12" t="s">
        <v>101</v>
      </c>
      <c r="P32" s="12" t="s">
        <v>120</v>
      </c>
      <c r="Q32" s="12" t="s">
        <v>103</v>
      </c>
      <c r="R32" s="10"/>
      <c r="S32" s="10" t="s">
        <v>104</v>
      </c>
      <c r="T32" s="10" t="s">
        <v>104</v>
      </c>
      <c r="U32" s="10" t="s">
        <v>104</v>
      </c>
      <c r="V32" s="10" t="s">
        <v>104</v>
      </c>
      <c r="W32" s="10" t="s">
        <v>104</v>
      </c>
      <c r="X32" s="10" t="s">
        <v>104</v>
      </c>
      <c r="Y32" s="10" t="s">
        <v>104</v>
      </c>
      <c r="Z32" s="10" t="s">
        <v>104</v>
      </c>
      <c r="AA32" s="10" t="s">
        <v>104</v>
      </c>
      <c r="AB32" s="10" t="s">
        <v>104</v>
      </c>
      <c r="AC32" s="10" t="s">
        <v>104</v>
      </c>
      <c r="AD32" s="10">
        <v>11</v>
      </c>
      <c r="AE32" s="12">
        <v>0</v>
      </c>
      <c r="AF32" s="12">
        <v>19492.531363636368</v>
      </c>
      <c r="AG32" s="12">
        <v>19492.531363636368</v>
      </c>
      <c r="AH32" s="12">
        <v>19492.531363636368</v>
      </c>
      <c r="AI32" s="12">
        <v>19492.531363636368</v>
      </c>
      <c r="AJ32" s="12">
        <v>19492.531363636368</v>
      </c>
      <c r="AK32" s="12">
        <v>19492.531363636368</v>
      </c>
      <c r="AL32" s="12">
        <v>19492.531363636368</v>
      </c>
      <c r="AM32" s="12">
        <v>19492.531363636368</v>
      </c>
      <c r="AN32" s="12">
        <v>19492.531363636368</v>
      </c>
      <c r="AO32" s="12">
        <v>19492.531363636368</v>
      </c>
      <c r="AP32" s="12">
        <v>19492.531363636368</v>
      </c>
      <c r="AQ32" s="12">
        <v>214417.84500000006</v>
      </c>
      <c r="AR32" s="10" t="b">
        <v>1</v>
      </c>
    </row>
    <row r="33" spans="1:44" ht="65" x14ac:dyDescent="0.35">
      <c r="A33" s="14">
        <v>32</v>
      </c>
      <c r="B33" s="14" t="s">
        <v>91</v>
      </c>
      <c r="C33" s="14" t="s">
        <v>115</v>
      </c>
      <c r="D33" s="14" t="s">
        <v>93</v>
      </c>
      <c r="E33" s="14" t="s">
        <v>94</v>
      </c>
      <c r="F33" s="14" t="s">
        <v>116</v>
      </c>
      <c r="G33" s="14" t="s">
        <v>117</v>
      </c>
      <c r="H33" s="14" t="s">
        <v>118</v>
      </c>
      <c r="I33" s="14"/>
      <c r="J33" s="14"/>
      <c r="K33" s="14"/>
      <c r="L33" s="14"/>
      <c r="M33" s="20" t="s">
        <v>144</v>
      </c>
      <c r="N33" s="16">
        <v>474880.12599999999</v>
      </c>
      <c r="O33" s="16" t="s">
        <v>101</v>
      </c>
      <c r="P33" s="16" t="s">
        <v>120</v>
      </c>
      <c r="Q33" s="16" t="s">
        <v>103</v>
      </c>
      <c r="R33" s="14"/>
      <c r="S33" s="14" t="s">
        <v>104</v>
      </c>
      <c r="T33" s="14" t="s">
        <v>104</v>
      </c>
      <c r="U33" s="14" t="s">
        <v>104</v>
      </c>
      <c r="V33" s="14" t="s">
        <v>104</v>
      </c>
      <c r="W33" s="14" t="s">
        <v>104</v>
      </c>
      <c r="X33" s="14" t="s">
        <v>104</v>
      </c>
      <c r="Y33" s="14" t="s">
        <v>104</v>
      </c>
      <c r="Z33" s="14" t="s">
        <v>104</v>
      </c>
      <c r="AA33" s="14" t="s">
        <v>104</v>
      </c>
      <c r="AB33" s="14" t="s">
        <v>104</v>
      </c>
      <c r="AC33" s="14" t="s">
        <v>104</v>
      </c>
      <c r="AD33" s="14">
        <v>11</v>
      </c>
      <c r="AE33" s="16">
        <v>0</v>
      </c>
      <c r="AF33" s="16">
        <v>43170.920545454544</v>
      </c>
      <c r="AG33" s="16">
        <v>43170.920545454544</v>
      </c>
      <c r="AH33" s="16">
        <v>43170.920545454544</v>
      </c>
      <c r="AI33" s="16">
        <v>43170.920545454544</v>
      </c>
      <c r="AJ33" s="16">
        <v>43170.920545454544</v>
      </c>
      <c r="AK33" s="16">
        <v>43170.920545454544</v>
      </c>
      <c r="AL33" s="16">
        <v>43170.920545454544</v>
      </c>
      <c r="AM33" s="16">
        <v>43170.920545454544</v>
      </c>
      <c r="AN33" s="16">
        <v>43170.920545454544</v>
      </c>
      <c r="AO33" s="16">
        <v>43170.920545454544</v>
      </c>
      <c r="AP33" s="16">
        <v>43170.920545454544</v>
      </c>
      <c r="AQ33" s="16">
        <v>474880.12599999999</v>
      </c>
      <c r="AR33" s="14" t="b">
        <v>1</v>
      </c>
    </row>
    <row r="34" spans="1:44" ht="65" x14ac:dyDescent="0.35">
      <c r="A34" s="10">
        <v>33</v>
      </c>
      <c r="B34" s="10" t="s">
        <v>91</v>
      </c>
      <c r="C34" s="10" t="s">
        <v>115</v>
      </c>
      <c r="D34" s="10" t="s">
        <v>93</v>
      </c>
      <c r="E34" s="10" t="s">
        <v>94</v>
      </c>
      <c r="F34" s="10" t="s">
        <v>116</v>
      </c>
      <c r="G34" s="10" t="s">
        <v>117</v>
      </c>
      <c r="H34" s="10" t="s">
        <v>118</v>
      </c>
      <c r="I34" s="10"/>
      <c r="J34" s="10"/>
      <c r="K34" s="10"/>
      <c r="L34" s="10"/>
      <c r="M34" s="11" t="s">
        <v>145</v>
      </c>
      <c r="N34" s="12">
        <v>406954.2513</v>
      </c>
      <c r="O34" s="12" t="s">
        <v>101</v>
      </c>
      <c r="P34" s="12" t="s">
        <v>120</v>
      </c>
      <c r="Q34" s="12" t="s">
        <v>103</v>
      </c>
      <c r="R34" s="10"/>
      <c r="S34" s="10" t="s">
        <v>104</v>
      </c>
      <c r="T34" s="10" t="s">
        <v>104</v>
      </c>
      <c r="U34" s="10" t="s">
        <v>104</v>
      </c>
      <c r="V34" s="10" t="s">
        <v>104</v>
      </c>
      <c r="W34" s="10" t="s">
        <v>104</v>
      </c>
      <c r="X34" s="10" t="s">
        <v>104</v>
      </c>
      <c r="Y34" s="10" t="s">
        <v>104</v>
      </c>
      <c r="Z34" s="10" t="s">
        <v>104</v>
      </c>
      <c r="AA34" s="10" t="s">
        <v>104</v>
      </c>
      <c r="AB34" s="10" t="s">
        <v>104</v>
      </c>
      <c r="AC34" s="10" t="s">
        <v>104</v>
      </c>
      <c r="AD34" s="10">
        <v>11</v>
      </c>
      <c r="AE34" s="12">
        <v>0</v>
      </c>
      <c r="AF34" s="12">
        <v>36995.841027272727</v>
      </c>
      <c r="AG34" s="12">
        <v>36995.841027272727</v>
      </c>
      <c r="AH34" s="12">
        <v>36995.841027272727</v>
      </c>
      <c r="AI34" s="12">
        <v>36995.841027272727</v>
      </c>
      <c r="AJ34" s="12">
        <v>36995.841027272727</v>
      </c>
      <c r="AK34" s="12">
        <v>36995.841027272727</v>
      </c>
      <c r="AL34" s="12">
        <v>36995.841027272727</v>
      </c>
      <c r="AM34" s="12">
        <v>36995.841027272727</v>
      </c>
      <c r="AN34" s="12">
        <v>36995.841027272727</v>
      </c>
      <c r="AO34" s="12">
        <v>36995.841027272727</v>
      </c>
      <c r="AP34" s="12">
        <v>36995.841027272727</v>
      </c>
      <c r="AQ34" s="12">
        <v>406954.25130000006</v>
      </c>
      <c r="AR34" s="10" t="b">
        <v>1</v>
      </c>
    </row>
    <row r="35" spans="1:44" ht="65" x14ac:dyDescent="0.35">
      <c r="A35" s="14">
        <v>34</v>
      </c>
      <c r="B35" s="14" t="s">
        <v>91</v>
      </c>
      <c r="C35" s="14" t="s">
        <v>115</v>
      </c>
      <c r="D35" s="14" t="s">
        <v>93</v>
      </c>
      <c r="E35" s="14" t="s">
        <v>94</v>
      </c>
      <c r="F35" s="14" t="s">
        <v>116</v>
      </c>
      <c r="G35" s="14" t="s">
        <v>117</v>
      </c>
      <c r="H35" s="14" t="s">
        <v>118</v>
      </c>
      <c r="I35" s="14"/>
      <c r="J35" s="14"/>
      <c r="K35" s="14"/>
      <c r="L35" s="14"/>
      <c r="M35" s="20" t="s">
        <v>146</v>
      </c>
      <c r="N35" s="16">
        <v>198568.24830000001</v>
      </c>
      <c r="O35" s="16" t="s">
        <v>101</v>
      </c>
      <c r="P35" s="16" t="s">
        <v>120</v>
      </c>
      <c r="Q35" s="16" t="s">
        <v>103</v>
      </c>
      <c r="R35" s="14"/>
      <c r="S35" s="14" t="s">
        <v>104</v>
      </c>
      <c r="T35" s="14" t="s">
        <v>104</v>
      </c>
      <c r="U35" s="14" t="s">
        <v>104</v>
      </c>
      <c r="V35" s="14" t="s">
        <v>104</v>
      </c>
      <c r="W35" s="14" t="s">
        <v>104</v>
      </c>
      <c r="X35" s="14" t="s">
        <v>104</v>
      </c>
      <c r="Y35" s="14" t="s">
        <v>104</v>
      </c>
      <c r="Z35" s="14" t="s">
        <v>104</v>
      </c>
      <c r="AA35" s="14" t="s">
        <v>104</v>
      </c>
      <c r="AB35" s="14" t="s">
        <v>104</v>
      </c>
      <c r="AC35" s="14" t="s">
        <v>104</v>
      </c>
      <c r="AD35" s="14">
        <v>11</v>
      </c>
      <c r="AE35" s="16">
        <v>0</v>
      </c>
      <c r="AF35" s="16">
        <v>18051.658936363638</v>
      </c>
      <c r="AG35" s="16">
        <v>18051.658936363638</v>
      </c>
      <c r="AH35" s="16">
        <v>18051.658936363638</v>
      </c>
      <c r="AI35" s="16">
        <v>18051.658936363638</v>
      </c>
      <c r="AJ35" s="16">
        <v>18051.658936363638</v>
      </c>
      <c r="AK35" s="16">
        <v>18051.658936363638</v>
      </c>
      <c r="AL35" s="16">
        <v>18051.658936363638</v>
      </c>
      <c r="AM35" s="16">
        <v>18051.658936363638</v>
      </c>
      <c r="AN35" s="16">
        <v>18051.658936363638</v>
      </c>
      <c r="AO35" s="16">
        <v>18051.658936363638</v>
      </c>
      <c r="AP35" s="16">
        <v>18051.658936363638</v>
      </c>
      <c r="AQ35" s="16">
        <v>198568.24830000006</v>
      </c>
      <c r="AR35" s="14" t="b">
        <v>1</v>
      </c>
    </row>
    <row r="36" spans="1:44" ht="65" x14ac:dyDescent="0.35">
      <c r="A36" s="10">
        <v>35</v>
      </c>
      <c r="B36" s="10" t="s">
        <v>91</v>
      </c>
      <c r="C36" s="10" t="s">
        <v>115</v>
      </c>
      <c r="D36" s="10" t="s">
        <v>93</v>
      </c>
      <c r="E36" s="10" t="s">
        <v>94</v>
      </c>
      <c r="F36" s="10" t="s">
        <v>116</v>
      </c>
      <c r="G36" s="10" t="s">
        <v>117</v>
      </c>
      <c r="H36" s="10" t="s">
        <v>118</v>
      </c>
      <c r="I36" s="10"/>
      <c r="J36" s="10"/>
      <c r="K36" s="10"/>
      <c r="L36" s="10"/>
      <c r="M36" s="11" t="s">
        <v>147</v>
      </c>
      <c r="N36" s="12">
        <v>452846.99079999991</v>
      </c>
      <c r="O36" s="12" t="s">
        <v>101</v>
      </c>
      <c r="P36" s="12" t="s">
        <v>120</v>
      </c>
      <c r="Q36" s="12" t="s">
        <v>103</v>
      </c>
      <c r="R36" s="10"/>
      <c r="S36" s="10" t="s">
        <v>104</v>
      </c>
      <c r="T36" s="10" t="s">
        <v>104</v>
      </c>
      <c r="U36" s="10" t="s">
        <v>104</v>
      </c>
      <c r="V36" s="10" t="s">
        <v>104</v>
      </c>
      <c r="W36" s="10" t="s">
        <v>104</v>
      </c>
      <c r="X36" s="10" t="s">
        <v>104</v>
      </c>
      <c r="Y36" s="10" t="s">
        <v>104</v>
      </c>
      <c r="Z36" s="10" t="s">
        <v>104</v>
      </c>
      <c r="AA36" s="10" t="s">
        <v>104</v>
      </c>
      <c r="AB36" s="10" t="s">
        <v>104</v>
      </c>
      <c r="AC36" s="10" t="s">
        <v>104</v>
      </c>
      <c r="AD36" s="10">
        <v>11</v>
      </c>
      <c r="AE36" s="12">
        <v>0</v>
      </c>
      <c r="AF36" s="12">
        <v>41167.908254545444</v>
      </c>
      <c r="AG36" s="12">
        <v>41167.908254545444</v>
      </c>
      <c r="AH36" s="12">
        <v>41167.908254545444</v>
      </c>
      <c r="AI36" s="12">
        <v>41167.908254545444</v>
      </c>
      <c r="AJ36" s="12">
        <v>41167.908254545444</v>
      </c>
      <c r="AK36" s="12">
        <v>41167.908254545444</v>
      </c>
      <c r="AL36" s="12">
        <v>41167.908254545444</v>
      </c>
      <c r="AM36" s="12">
        <v>41167.908254545444</v>
      </c>
      <c r="AN36" s="12">
        <v>41167.908254545444</v>
      </c>
      <c r="AO36" s="12">
        <v>41167.908254545444</v>
      </c>
      <c r="AP36" s="12">
        <v>41167.908254545444</v>
      </c>
      <c r="AQ36" s="12">
        <v>452846.9907999998</v>
      </c>
      <c r="AR36" s="10" t="b">
        <v>1</v>
      </c>
    </row>
    <row r="37" spans="1:44" ht="65" x14ac:dyDescent="0.35">
      <c r="A37" s="14">
        <v>36</v>
      </c>
      <c r="B37" s="14" t="s">
        <v>91</v>
      </c>
      <c r="C37" s="14" t="s">
        <v>115</v>
      </c>
      <c r="D37" s="14" t="s">
        <v>93</v>
      </c>
      <c r="E37" s="14" t="s">
        <v>94</v>
      </c>
      <c r="F37" s="14" t="s">
        <v>116</v>
      </c>
      <c r="G37" s="14" t="s">
        <v>117</v>
      </c>
      <c r="H37" s="14" t="s">
        <v>118</v>
      </c>
      <c r="I37" s="14"/>
      <c r="J37" s="14"/>
      <c r="K37" s="14"/>
      <c r="L37" s="14"/>
      <c r="M37" s="20" t="s">
        <v>148</v>
      </c>
      <c r="N37" s="16">
        <v>326786.40120000002</v>
      </c>
      <c r="O37" s="16" t="s">
        <v>101</v>
      </c>
      <c r="P37" s="16" t="s">
        <v>120</v>
      </c>
      <c r="Q37" s="16" t="s">
        <v>103</v>
      </c>
      <c r="R37" s="14"/>
      <c r="S37" s="14" t="s">
        <v>104</v>
      </c>
      <c r="T37" s="14" t="s">
        <v>104</v>
      </c>
      <c r="U37" s="14" t="s">
        <v>104</v>
      </c>
      <c r="V37" s="14" t="s">
        <v>104</v>
      </c>
      <c r="W37" s="14" t="s">
        <v>104</v>
      </c>
      <c r="X37" s="14" t="s">
        <v>104</v>
      </c>
      <c r="Y37" s="14" t="s">
        <v>104</v>
      </c>
      <c r="Z37" s="14" t="s">
        <v>104</v>
      </c>
      <c r="AA37" s="14" t="s">
        <v>104</v>
      </c>
      <c r="AB37" s="14" t="s">
        <v>104</v>
      </c>
      <c r="AC37" s="14" t="s">
        <v>104</v>
      </c>
      <c r="AD37" s="14">
        <v>11</v>
      </c>
      <c r="AE37" s="16">
        <v>0</v>
      </c>
      <c r="AF37" s="16">
        <v>29707.854654545456</v>
      </c>
      <c r="AG37" s="16">
        <v>29707.854654545456</v>
      </c>
      <c r="AH37" s="16">
        <v>29707.854654545456</v>
      </c>
      <c r="AI37" s="16">
        <v>29707.854654545456</v>
      </c>
      <c r="AJ37" s="16">
        <v>29707.854654545456</v>
      </c>
      <c r="AK37" s="16">
        <v>29707.854654545456</v>
      </c>
      <c r="AL37" s="16">
        <v>29707.854654545456</v>
      </c>
      <c r="AM37" s="16">
        <v>29707.854654545456</v>
      </c>
      <c r="AN37" s="16">
        <v>29707.854654545456</v>
      </c>
      <c r="AO37" s="16">
        <v>29707.854654545456</v>
      </c>
      <c r="AP37" s="16">
        <v>29707.854654545456</v>
      </c>
      <c r="AQ37" s="16">
        <v>326786.40119999996</v>
      </c>
      <c r="AR37" s="14" t="b">
        <v>1</v>
      </c>
    </row>
    <row r="38" spans="1:44" ht="65" x14ac:dyDescent="0.35">
      <c r="A38" s="10">
        <v>37</v>
      </c>
      <c r="B38" s="10" t="s">
        <v>91</v>
      </c>
      <c r="C38" s="10" t="s">
        <v>115</v>
      </c>
      <c r="D38" s="10" t="s">
        <v>93</v>
      </c>
      <c r="E38" s="10" t="s">
        <v>94</v>
      </c>
      <c r="F38" s="10" t="s">
        <v>116</v>
      </c>
      <c r="G38" s="10" t="s">
        <v>117</v>
      </c>
      <c r="H38" s="10" t="s">
        <v>118</v>
      </c>
      <c r="I38" s="10"/>
      <c r="J38" s="10"/>
      <c r="K38" s="10"/>
      <c r="L38" s="10"/>
      <c r="M38" s="11" t="s">
        <v>149</v>
      </c>
      <c r="N38" s="12">
        <v>89244.199800000002</v>
      </c>
      <c r="O38" s="12" t="s">
        <v>101</v>
      </c>
      <c r="P38" s="12" t="s">
        <v>120</v>
      </c>
      <c r="Q38" s="12" t="s">
        <v>103</v>
      </c>
      <c r="R38" s="10"/>
      <c r="S38" s="10" t="s">
        <v>104</v>
      </c>
      <c r="T38" s="10" t="s">
        <v>104</v>
      </c>
      <c r="U38" s="10" t="s">
        <v>104</v>
      </c>
      <c r="V38" s="10" t="s">
        <v>104</v>
      </c>
      <c r="W38" s="10" t="s">
        <v>104</v>
      </c>
      <c r="X38" s="10" t="s">
        <v>104</v>
      </c>
      <c r="Y38" s="10" t="s">
        <v>104</v>
      </c>
      <c r="Z38" s="10" t="s">
        <v>104</v>
      </c>
      <c r="AA38" s="10" t="s">
        <v>104</v>
      </c>
      <c r="AB38" s="10" t="s">
        <v>104</v>
      </c>
      <c r="AC38" s="10" t="s">
        <v>104</v>
      </c>
      <c r="AD38" s="10">
        <v>11</v>
      </c>
      <c r="AE38" s="12">
        <v>0</v>
      </c>
      <c r="AF38" s="12">
        <v>8113.1090727272731</v>
      </c>
      <c r="AG38" s="12">
        <v>8113.1090727272731</v>
      </c>
      <c r="AH38" s="12">
        <v>8113.1090727272731</v>
      </c>
      <c r="AI38" s="12">
        <v>8113.1090727272731</v>
      </c>
      <c r="AJ38" s="12">
        <v>8113.1090727272731</v>
      </c>
      <c r="AK38" s="12">
        <v>8113.1090727272731</v>
      </c>
      <c r="AL38" s="12">
        <v>8113.1090727272731</v>
      </c>
      <c r="AM38" s="12">
        <v>8113.1090727272731</v>
      </c>
      <c r="AN38" s="12">
        <v>8113.1090727272731</v>
      </c>
      <c r="AO38" s="12">
        <v>8113.1090727272731</v>
      </c>
      <c r="AP38" s="12">
        <v>8113.1090727272731</v>
      </c>
      <c r="AQ38" s="12">
        <v>89244.199800000002</v>
      </c>
      <c r="AR38" s="10" t="b">
        <v>1</v>
      </c>
    </row>
    <row r="39" spans="1:44" ht="65" x14ac:dyDescent="0.35">
      <c r="A39" s="14">
        <v>38</v>
      </c>
      <c r="B39" s="14" t="s">
        <v>91</v>
      </c>
      <c r="C39" s="14" t="s">
        <v>115</v>
      </c>
      <c r="D39" s="14" t="s">
        <v>93</v>
      </c>
      <c r="E39" s="14" t="s">
        <v>94</v>
      </c>
      <c r="F39" s="14" t="s">
        <v>116</v>
      </c>
      <c r="G39" s="14" t="s">
        <v>117</v>
      </c>
      <c r="H39" s="14" t="s">
        <v>118</v>
      </c>
      <c r="I39" s="14"/>
      <c r="J39" s="14"/>
      <c r="K39" s="14"/>
      <c r="L39" s="14"/>
      <c r="M39" s="20" t="s">
        <v>150</v>
      </c>
      <c r="N39" s="16">
        <v>402895.73800000001</v>
      </c>
      <c r="O39" s="16" t="s">
        <v>101</v>
      </c>
      <c r="P39" s="16" t="s">
        <v>120</v>
      </c>
      <c r="Q39" s="16" t="s">
        <v>103</v>
      </c>
      <c r="R39" s="14"/>
      <c r="S39" s="14" t="s">
        <v>104</v>
      </c>
      <c r="T39" s="14" t="s">
        <v>104</v>
      </c>
      <c r="U39" s="14" t="s">
        <v>104</v>
      </c>
      <c r="V39" s="14" t="s">
        <v>104</v>
      </c>
      <c r="W39" s="14" t="s">
        <v>104</v>
      </c>
      <c r="X39" s="14" t="s">
        <v>104</v>
      </c>
      <c r="Y39" s="14" t="s">
        <v>104</v>
      </c>
      <c r="Z39" s="14" t="s">
        <v>104</v>
      </c>
      <c r="AA39" s="14" t="s">
        <v>104</v>
      </c>
      <c r="AB39" s="14" t="s">
        <v>104</v>
      </c>
      <c r="AC39" s="14" t="s">
        <v>104</v>
      </c>
      <c r="AD39" s="14">
        <v>11</v>
      </c>
      <c r="AE39" s="16">
        <v>0</v>
      </c>
      <c r="AF39" s="16">
        <v>36626.885272727275</v>
      </c>
      <c r="AG39" s="16">
        <v>36626.885272727275</v>
      </c>
      <c r="AH39" s="16">
        <v>36626.885272727275</v>
      </c>
      <c r="AI39" s="16">
        <v>36626.885272727275</v>
      </c>
      <c r="AJ39" s="16">
        <v>36626.885272727275</v>
      </c>
      <c r="AK39" s="16">
        <v>36626.885272727275</v>
      </c>
      <c r="AL39" s="16">
        <v>36626.885272727275</v>
      </c>
      <c r="AM39" s="16">
        <v>36626.885272727275</v>
      </c>
      <c r="AN39" s="16">
        <v>36626.885272727275</v>
      </c>
      <c r="AO39" s="16">
        <v>36626.885272727275</v>
      </c>
      <c r="AP39" s="16">
        <v>36626.885272727275</v>
      </c>
      <c r="AQ39" s="16">
        <v>402895.73800000013</v>
      </c>
      <c r="AR39" s="14" t="b">
        <v>1</v>
      </c>
    </row>
    <row r="40" spans="1:44" ht="65" x14ac:dyDescent="0.35">
      <c r="A40" s="10">
        <v>39</v>
      </c>
      <c r="B40" s="10" t="s">
        <v>91</v>
      </c>
      <c r="C40" s="10" t="s">
        <v>115</v>
      </c>
      <c r="D40" s="10" t="s">
        <v>93</v>
      </c>
      <c r="E40" s="10" t="s">
        <v>94</v>
      </c>
      <c r="F40" s="10" t="s">
        <v>116</v>
      </c>
      <c r="G40" s="10" t="s">
        <v>117</v>
      </c>
      <c r="H40" s="10" t="s">
        <v>118</v>
      </c>
      <c r="I40" s="10"/>
      <c r="J40" s="10"/>
      <c r="K40" s="10"/>
      <c r="L40" s="10"/>
      <c r="M40" s="11" t="s">
        <v>151</v>
      </c>
      <c r="N40" s="12">
        <v>436050.90729999996</v>
      </c>
      <c r="O40" s="12" t="s">
        <v>101</v>
      </c>
      <c r="P40" s="12" t="s">
        <v>120</v>
      </c>
      <c r="Q40" s="12" t="s">
        <v>103</v>
      </c>
      <c r="R40" s="10"/>
      <c r="S40" s="10" t="s">
        <v>104</v>
      </c>
      <c r="T40" s="10" t="s">
        <v>104</v>
      </c>
      <c r="U40" s="10" t="s">
        <v>104</v>
      </c>
      <c r="V40" s="10" t="s">
        <v>104</v>
      </c>
      <c r="W40" s="10" t="s">
        <v>104</v>
      </c>
      <c r="X40" s="10" t="s">
        <v>104</v>
      </c>
      <c r="Y40" s="10" t="s">
        <v>104</v>
      </c>
      <c r="Z40" s="10" t="s">
        <v>104</v>
      </c>
      <c r="AA40" s="10" t="s">
        <v>104</v>
      </c>
      <c r="AB40" s="10" t="s">
        <v>104</v>
      </c>
      <c r="AC40" s="10" t="s">
        <v>104</v>
      </c>
      <c r="AD40" s="10">
        <v>11</v>
      </c>
      <c r="AE40" s="12">
        <v>0</v>
      </c>
      <c r="AF40" s="12">
        <v>39640.991572727267</v>
      </c>
      <c r="AG40" s="12">
        <v>39640.991572727267</v>
      </c>
      <c r="AH40" s="12">
        <v>39640.991572727267</v>
      </c>
      <c r="AI40" s="12">
        <v>39640.991572727267</v>
      </c>
      <c r="AJ40" s="12">
        <v>39640.991572727267</v>
      </c>
      <c r="AK40" s="12">
        <v>39640.991572727267</v>
      </c>
      <c r="AL40" s="12">
        <v>39640.991572727267</v>
      </c>
      <c r="AM40" s="12">
        <v>39640.991572727267</v>
      </c>
      <c r="AN40" s="12">
        <v>39640.991572727267</v>
      </c>
      <c r="AO40" s="12">
        <v>39640.991572727267</v>
      </c>
      <c r="AP40" s="12">
        <v>39640.991572727267</v>
      </c>
      <c r="AQ40" s="12">
        <v>436050.90729999996</v>
      </c>
      <c r="AR40" s="10" t="b">
        <v>1</v>
      </c>
    </row>
    <row r="41" spans="1:44" ht="65" x14ac:dyDescent="0.35">
      <c r="A41" s="14">
        <v>40</v>
      </c>
      <c r="B41" s="14" t="s">
        <v>91</v>
      </c>
      <c r="C41" s="14" t="s">
        <v>115</v>
      </c>
      <c r="D41" s="14" t="s">
        <v>93</v>
      </c>
      <c r="E41" s="14" t="s">
        <v>94</v>
      </c>
      <c r="F41" s="14" t="s">
        <v>116</v>
      </c>
      <c r="G41" s="14" t="s">
        <v>117</v>
      </c>
      <c r="H41" s="14" t="s">
        <v>118</v>
      </c>
      <c r="I41" s="14"/>
      <c r="J41" s="14"/>
      <c r="K41" s="14"/>
      <c r="L41" s="14"/>
      <c r="M41" s="20" t="s">
        <v>152</v>
      </c>
      <c r="N41" s="16">
        <v>199887.4754</v>
      </c>
      <c r="O41" s="16" t="s">
        <v>101</v>
      </c>
      <c r="P41" s="16" t="s">
        <v>120</v>
      </c>
      <c r="Q41" s="16" t="s">
        <v>103</v>
      </c>
      <c r="R41" s="14"/>
      <c r="S41" s="14" t="s">
        <v>104</v>
      </c>
      <c r="T41" s="14" t="s">
        <v>104</v>
      </c>
      <c r="U41" s="14" t="s">
        <v>104</v>
      </c>
      <c r="V41" s="14" t="s">
        <v>104</v>
      </c>
      <c r="W41" s="14" t="s">
        <v>104</v>
      </c>
      <c r="X41" s="14" t="s">
        <v>104</v>
      </c>
      <c r="Y41" s="14" t="s">
        <v>104</v>
      </c>
      <c r="Z41" s="14" t="s">
        <v>104</v>
      </c>
      <c r="AA41" s="14" t="s">
        <v>104</v>
      </c>
      <c r="AB41" s="14" t="s">
        <v>104</v>
      </c>
      <c r="AC41" s="14" t="s">
        <v>104</v>
      </c>
      <c r="AD41" s="14">
        <v>11</v>
      </c>
      <c r="AE41" s="16">
        <v>0</v>
      </c>
      <c r="AF41" s="16">
        <v>18171.588672727274</v>
      </c>
      <c r="AG41" s="16">
        <v>18171.588672727274</v>
      </c>
      <c r="AH41" s="16">
        <v>18171.588672727274</v>
      </c>
      <c r="AI41" s="16">
        <v>18171.588672727274</v>
      </c>
      <c r="AJ41" s="16">
        <v>18171.588672727274</v>
      </c>
      <c r="AK41" s="16">
        <v>18171.588672727274</v>
      </c>
      <c r="AL41" s="16">
        <v>18171.588672727274</v>
      </c>
      <c r="AM41" s="16">
        <v>18171.588672727274</v>
      </c>
      <c r="AN41" s="16">
        <v>18171.588672727274</v>
      </c>
      <c r="AO41" s="16">
        <v>18171.588672727274</v>
      </c>
      <c r="AP41" s="16">
        <v>18171.588672727274</v>
      </c>
      <c r="AQ41" s="16">
        <v>199887.47540000005</v>
      </c>
      <c r="AR41" s="14" t="b">
        <v>1</v>
      </c>
    </row>
    <row r="42" spans="1:44" ht="65" x14ac:dyDescent="0.35">
      <c r="A42" s="10">
        <v>41</v>
      </c>
      <c r="B42" s="10" t="s">
        <v>91</v>
      </c>
      <c r="C42" s="10" t="s">
        <v>115</v>
      </c>
      <c r="D42" s="10" t="s">
        <v>93</v>
      </c>
      <c r="E42" s="10" t="s">
        <v>94</v>
      </c>
      <c r="F42" s="10" t="s">
        <v>116</v>
      </c>
      <c r="G42" s="10" t="s">
        <v>117</v>
      </c>
      <c r="H42" s="10" t="s">
        <v>118</v>
      </c>
      <c r="I42" s="10"/>
      <c r="J42" s="10"/>
      <c r="K42" s="10"/>
      <c r="L42" s="10"/>
      <c r="M42" s="11" t="s">
        <v>153</v>
      </c>
      <c r="N42" s="12">
        <v>492352.80280000006</v>
      </c>
      <c r="O42" s="12" t="s">
        <v>101</v>
      </c>
      <c r="P42" s="12" t="s">
        <v>120</v>
      </c>
      <c r="Q42" s="12" t="s">
        <v>103</v>
      </c>
      <c r="R42" s="10"/>
      <c r="S42" s="10" t="s">
        <v>104</v>
      </c>
      <c r="T42" s="10" t="s">
        <v>104</v>
      </c>
      <c r="U42" s="10" t="s">
        <v>104</v>
      </c>
      <c r="V42" s="10" t="s">
        <v>104</v>
      </c>
      <c r="W42" s="10" t="s">
        <v>104</v>
      </c>
      <c r="X42" s="10" t="s">
        <v>104</v>
      </c>
      <c r="Y42" s="10" t="s">
        <v>104</v>
      </c>
      <c r="Z42" s="10" t="s">
        <v>104</v>
      </c>
      <c r="AA42" s="10" t="s">
        <v>104</v>
      </c>
      <c r="AB42" s="10" t="s">
        <v>104</v>
      </c>
      <c r="AC42" s="10" t="s">
        <v>104</v>
      </c>
      <c r="AD42" s="10">
        <v>11</v>
      </c>
      <c r="AE42" s="12">
        <v>0</v>
      </c>
      <c r="AF42" s="12">
        <v>44759.345709090914</v>
      </c>
      <c r="AG42" s="12">
        <v>44759.345709090914</v>
      </c>
      <c r="AH42" s="12">
        <v>44759.345709090914</v>
      </c>
      <c r="AI42" s="12">
        <v>44759.345709090914</v>
      </c>
      <c r="AJ42" s="12">
        <v>44759.345709090914</v>
      </c>
      <c r="AK42" s="12">
        <v>44759.345709090914</v>
      </c>
      <c r="AL42" s="12">
        <v>44759.345709090914</v>
      </c>
      <c r="AM42" s="12">
        <v>44759.345709090914</v>
      </c>
      <c r="AN42" s="12">
        <v>44759.345709090914</v>
      </c>
      <c r="AO42" s="12">
        <v>44759.345709090914</v>
      </c>
      <c r="AP42" s="12">
        <v>44759.345709090914</v>
      </c>
      <c r="AQ42" s="12">
        <v>492352.80280000018</v>
      </c>
      <c r="AR42" s="10" t="b">
        <v>1</v>
      </c>
    </row>
    <row r="43" spans="1:44" ht="65" x14ac:dyDescent="0.35">
      <c r="A43" s="14">
        <v>42</v>
      </c>
      <c r="B43" s="14" t="s">
        <v>91</v>
      </c>
      <c r="C43" s="14" t="s">
        <v>115</v>
      </c>
      <c r="D43" s="14" t="s">
        <v>93</v>
      </c>
      <c r="E43" s="14" t="s">
        <v>94</v>
      </c>
      <c r="F43" s="14" t="s">
        <v>116</v>
      </c>
      <c r="G43" s="14" t="s">
        <v>117</v>
      </c>
      <c r="H43" s="14" t="s">
        <v>118</v>
      </c>
      <c r="I43" s="14"/>
      <c r="J43" s="14"/>
      <c r="K43" s="14"/>
      <c r="L43" s="14"/>
      <c r="M43" s="20" t="s">
        <v>154</v>
      </c>
      <c r="N43" s="16">
        <v>321626.76749999996</v>
      </c>
      <c r="O43" s="16" t="s">
        <v>101</v>
      </c>
      <c r="P43" s="16" t="s">
        <v>120</v>
      </c>
      <c r="Q43" s="16" t="s">
        <v>103</v>
      </c>
      <c r="R43" s="14"/>
      <c r="S43" s="14" t="s">
        <v>104</v>
      </c>
      <c r="T43" s="14" t="s">
        <v>104</v>
      </c>
      <c r="U43" s="14" t="s">
        <v>104</v>
      </c>
      <c r="V43" s="14" t="s">
        <v>104</v>
      </c>
      <c r="W43" s="14" t="s">
        <v>104</v>
      </c>
      <c r="X43" s="14" t="s">
        <v>104</v>
      </c>
      <c r="Y43" s="14" t="s">
        <v>104</v>
      </c>
      <c r="Z43" s="14" t="s">
        <v>104</v>
      </c>
      <c r="AA43" s="14" t="s">
        <v>104</v>
      </c>
      <c r="AB43" s="14" t="s">
        <v>104</v>
      </c>
      <c r="AC43" s="14" t="s">
        <v>104</v>
      </c>
      <c r="AD43" s="14">
        <v>11</v>
      </c>
      <c r="AE43" s="16">
        <v>0</v>
      </c>
      <c r="AF43" s="16">
        <v>29238.797045454543</v>
      </c>
      <c r="AG43" s="16">
        <v>29238.797045454543</v>
      </c>
      <c r="AH43" s="16">
        <v>29238.797045454543</v>
      </c>
      <c r="AI43" s="16">
        <v>29238.797045454543</v>
      </c>
      <c r="AJ43" s="16">
        <v>29238.797045454543</v>
      </c>
      <c r="AK43" s="16">
        <v>29238.797045454543</v>
      </c>
      <c r="AL43" s="16">
        <v>29238.797045454543</v>
      </c>
      <c r="AM43" s="16">
        <v>29238.797045454543</v>
      </c>
      <c r="AN43" s="16">
        <v>29238.797045454543</v>
      </c>
      <c r="AO43" s="16">
        <v>29238.797045454543</v>
      </c>
      <c r="AP43" s="16">
        <v>29238.797045454543</v>
      </c>
      <c r="AQ43" s="16">
        <v>321626.76750000007</v>
      </c>
      <c r="AR43" s="14" t="b">
        <v>1</v>
      </c>
    </row>
    <row r="44" spans="1:44" ht="65" x14ac:dyDescent="0.35">
      <c r="A44" s="10">
        <v>43</v>
      </c>
      <c r="B44" s="10" t="s">
        <v>91</v>
      </c>
      <c r="C44" s="10" t="s">
        <v>115</v>
      </c>
      <c r="D44" s="10" t="s">
        <v>93</v>
      </c>
      <c r="E44" s="10" t="s">
        <v>94</v>
      </c>
      <c r="F44" s="10" t="s">
        <v>116</v>
      </c>
      <c r="G44" s="10" t="s">
        <v>117</v>
      </c>
      <c r="H44" s="10" t="s">
        <v>118</v>
      </c>
      <c r="I44" s="10"/>
      <c r="J44" s="10"/>
      <c r="K44" s="10"/>
      <c r="L44" s="10"/>
      <c r="M44" s="11" t="s">
        <v>155</v>
      </c>
      <c r="N44" s="12">
        <v>309365.47899999999</v>
      </c>
      <c r="O44" s="12" t="s">
        <v>101</v>
      </c>
      <c r="P44" s="12" t="s">
        <v>120</v>
      </c>
      <c r="Q44" s="12" t="s">
        <v>103</v>
      </c>
      <c r="R44" s="10"/>
      <c r="S44" s="10" t="s">
        <v>104</v>
      </c>
      <c r="T44" s="10" t="s">
        <v>104</v>
      </c>
      <c r="U44" s="10" t="s">
        <v>104</v>
      </c>
      <c r="V44" s="10" t="s">
        <v>104</v>
      </c>
      <c r="W44" s="10" t="s">
        <v>104</v>
      </c>
      <c r="X44" s="10" t="s">
        <v>104</v>
      </c>
      <c r="Y44" s="10" t="s">
        <v>104</v>
      </c>
      <c r="Z44" s="10" t="s">
        <v>104</v>
      </c>
      <c r="AA44" s="10" t="s">
        <v>104</v>
      </c>
      <c r="AB44" s="10" t="s">
        <v>104</v>
      </c>
      <c r="AC44" s="10" t="s">
        <v>104</v>
      </c>
      <c r="AD44" s="10">
        <v>11</v>
      </c>
      <c r="AE44" s="12">
        <v>0</v>
      </c>
      <c r="AF44" s="12">
        <v>28124.134454545452</v>
      </c>
      <c r="AG44" s="12">
        <v>28124.134454545452</v>
      </c>
      <c r="AH44" s="12">
        <v>28124.134454545452</v>
      </c>
      <c r="AI44" s="12">
        <v>28124.134454545452</v>
      </c>
      <c r="AJ44" s="12">
        <v>28124.134454545452</v>
      </c>
      <c r="AK44" s="12">
        <v>28124.134454545452</v>
      </c>
      <c r="AL44" s="12">
        <v>28124.134454545452</v>
      </c>
      <c r="AM44" s="12">
        <v>28124.134454545452</v>
      </c>
      <c r="AN44" s="12">
        <v>28124.134454545452</v>
      </c>
      <c r="AO44" s="12">
        <v>28124.134454545452</v>
      </c>
      <c r="AP44" s="12">
        <v>28124.134454545452</v>
      </c>
      <c r="AQ44" s="12">
        <v>309365.47899999999</v>
      </c>
      <c r="AR44" s="10" t="b">
        <v>1</v>
      </c>
    </row>
    <row r="45" spans="1:44" ht="65" x14ac:dyDescent="0.35">
      <c r="A45" s="14">
        <v>44</v>
      </c>
      <c r="B45" s="14" t="s">
        <v>91</v>
      </c>
      <c r="C45" s="14" t="s">
        <v>115</v>
      </c>
      <c r="D45" s="14" t="s">
        <v>93</v>
      </c>
      <c r="E45" s="14" t="s">
        <v>94</v>
      </c>
      <c r="F45" s="14" t="s">
        <v>116</v>
      </c>
      <c r="G45" s="14" t="s">
        <v>117</v>
      </c>
      <c r="H45" s="14" t="s">
        <v>118</v>
      </c>
      <c r="I45" s="14"/>
      <c r="J45" s="14"/>
      <c r="K45" s="14"/>
      <c r="L45" s="14"/>
      <c r="M45" s="20" t="s">
        <v>156</v>
      </c>
      <c r="N45" s="16">
        <v>283145.05350000004</v>
      </c>
      <c r="O45" s="16" t="s">
        <v>101</v>
      </c>
      <c r="P45" s="16" t="s">
        <v>120</v>
      </c>
      <c r="Q45" s="16" t="s">
        <v>103</v>
      </c>
      <c r="R45" s="14"/>
      <c r="S45" s="14" t="s">
        <v>104</v>
      </c>
      <c r="T45" s="14" t="s">
        <v>104</v>
      </c>
      <c r="U45" s="14" t="s">
        <v>104</v>
      </c>
      <c r="V45" s="14" t="s">
        <v>104</v>
      </c>
      <c r="W45" s="14" t="s">
        <v>104</v>
      </c>
      <c r="X45" s="14" t="s">
        <v>104</v>
      </c>
      <c r="Y45" s="14" t="s">
        <v>104</v>
      </c>
      <c r="Z45" s="14" t="s">
        <v>104</v>
      </c>
      <c r="AA45" s="14" t="s">
        <v>104</v>
      </c>
      <c r="AB45" s="14" t="s">
        <v>104</v>
      </c>
      <c r="AC45" s="14" t="s">
        <v>104</v>
      </c>
      <c r="AD45" s="14">
        <v>11</v>
      </c>
      <c r="AE45" s="16">
        <v>0</v>
      </c>
      <c r="AF45" s="16">
        <v>25740.459409090912</v>
      </c>
      <c r="AG45" s="16">
        <v>25740.459409090912</v>
      </c>
      <c r="AH45" s="16">
        <v>25740.459409090912</v>
      </c>
      <c r="AI45" s="16">
        <v>25740.459409090912</v>
      </c>
      <c r="AJ45" s="16">
        <v>25740.459409090912</v>
      </c>
      <c r="AK45" s="16">
        <v>25740.459409090912</v>
      </c>
      <c r="AL45" s="16">
        <v>25740.459409090912</v>
      </c>
      <c r="AM45" s="16">
        <v>25740.459409090912</v>
      </c>
      <c r="AN45" s="16">
        <v>25740.459409090912</v>
      </c>
      <c r="AO45" s="16">
        <v>25740.459409090912</v>
      </c>
      <c r="AP45" s="16">
        <v>25740.459409090912</v>
      </c>
      <c r="AQ45" s="16">
        <v>283145.0535000001</v>
      </c>
      <c r="AR45" s="14" t="b">
        <v>1</v>
      </c>
    </row>
    <row r="46" spans="1:44" ht="65" x14ac:dyDescent="0.35">
      <c r="A46" s="10">
        <v>45</v>
      </c>
      <c r="B46" s="10" t="s">
        <v>91</v>
      </c>
      <c r="C46" s="10" t="s">
        <v>115</v>
      </c>
      <c r="D46" s="10" t="s">
        <v>93</v>
      </c>
      <c r="E46" s="10" t="s">
        <v>94</v>
      </c>
      <c r="F46" s="10" t="s">
        <v>116</v>
      </c>
      <c r="G46" s="10" t="s">
        <v>117</v>
      </c>
      <c r="H46" s="10" t="s">
        <v>118</v>
      </c>
      <c r="I46" s="10"/>
      <c r="J46" s="10"/>
      <c r="K46" s="10"/>
      <c r="L46" s="10"/>
      <c r="M46" s="11" t="s">
        <v>157</v>
      </c>
      <c r="N46" s="12">
        <v>405179.50920000003</v>
      </c>
      <c r="O46" s="12" t="s">
        <v>101</v>
      </c>
      <c r="P46" s="12" t="s">
        <v>120</v>
      </c>
      <c r="Q46" s="12" t="s">
        <v>103</v>
      </c>
      <c r="R46" s="10"/>
      <c r="S46" s="10" t="s">
        <v>104</v>
      </c>
      <c r="T46" s="10" t="s">
        <v>104</v>
      </c>
      <c r="U46" s="10" t="s">
        <v>104</v>
      </c>
      <c r="V46" s="10" t="s">
        <v>104</v>
      </c>
      <c r="W46" s="10" t="s">
        <v>104</v>
      </c>
      <c r="X46" s="10" t="s">
        <v>104</v>
      </c>
      <c r="Y46" s="10" t="s">
        <v>104</v>
      </c>
      <c r="Z46" s="10" t="s">
        <v>104</v>
      </c>
      <c r="AA46" s="10" t="s">
        <v>104</v>
      </c>
      <c r="AB46" s="10" t="s">
        <v>104</v>
      </c>
      <c r="AC46" s="10" t="s">
        <v>104</v>
      </c>
      <c r="AD46" s="10">
        <v>11</v>
      </c>
      <c r="AE46" s="12">
        <v>0</v>
      </c>
      <c r="AF46" s="12">
        <v>36834.500836363637</v>
      </c>
      <c r="AG46" s="12">
        <v>36834.500836363637</v>
      </c>
      <c r="AH46" s="12">
        <v>36834.500836363637</v>
      </c>
      <c r="AI46" s="12">
        <v>36834.500836363637</v>
      </c>
      <c r="AJ46" s="12">
        <v>36834.500836363637</v>
      </c>
      <c r="AK46" s="12">
        <v>36834.500836363637</v>
      </c>
      <c r="AL46" s="12">
        <v>36834.500836363637</v>
      </c>
      <c r="AM46" s="12">
        <v>36834.500836363637</v>
      </c>
      <c r="AN46" s="12">
        <v>36834.500836363637</v>
      </c>
      <c r="AO46" s="12">
        <v>36834.500836363637</v>
      </c>
      <c r="AP46" s="12">
        <v>36834.500836363637</v>
      </c>
      <c r="AQ46" s="12">
        <v>405179.50920000003</v>
      </c>
      <c r="AR46" s="10" t="b">
        <v>1</v>
      </c>
    </row>
    <row r="47" spans="1:44" ht="65" x14ac:dyDescent="0.35">
      <c r="A47" s="14">
        <v>46</v>
      </c>
      <c r="B47" s="14" t="s">
        <v>91</v>
      </c>
      <c r="C47" s="14" t="s">
        <v>115</v>
      </c>
      <c r="D47" s="14" t="s">
        <v>93</v>
      </c>
      <c r="E47" s="14" t="s">
        <v>94</v>
      </c>
      <c r="F47" s="14" t="s">
        <v>116</v>
      </c>
      <c r="G47" s="14" t="s">
        <v>117</v>
      </c>
      <c r="H47" s="14" t="s">
        <v>118</v>
      </c>
      <c r="I47" s="14"/>
      <c r="J47" s="14"/>
      <c r="K47" s="14"/>
      <c r="L47" s="14"/>
      <c r="M47" s="20" t="s">
        <v>158</v>
      </c>
      <c r="N47" s="16">
        <v>227743.15950000001</v>
      </c>
      <c r="O47" s="16" t="s">
        <v>101</v>
      </c>
      <c r="P47" s="16" t="s">
        <v>120</v>
      </c>
      <c r="Q47" s="16" t="s">
        <v>103</v>
      </c>
      <c r="R47" s="14"/>
      <c r="S47" s="14" t="s">
        <v>104</v>
      </c>
      <c r="T47" s="14" t="s">
        <v>104</v>
      </c>
      <c r="U47" s="14" t="s">
        <v>104</v>
      </c>
      <c r="V47" s="14" t="s">
        <v>104</v>
      </c>
      <c r="W47" s="14" t="s">
        <v>104</v>
      </c>
      <c r="X47" s="14" t="s">
        <v>104</v>
      </c>
      <c r="Y47" s="14" t="s">
        <v>104</v>
      </c>
      <c r="Z47" s="14" t="s">
        <v>104</v>
      </c>
      <c r="AA47" s="14" t="s">
        <v>104</v>
      </c>
      <c r="AB47" s="14" t="s">
        <v>104</v>
      </c>
      <c r="AC47" s="14" t="s">
        <v>104</v>
      </c>
      <c r="AD47" s="14">
        <v>11</v>
      </c>
      <c r="AE47" s="16">
        <v>0</v>
      </c>
      <c r="AF47" s="16">
        <v>20703.923590909093</v>
      </c>
      <c r="AG47" s="16">
        <v>20703.923590909093</v>
      </c>
      <c r="AH47" s="16">
        <v>20703.923590909093</v>
      </c>
      <c r="AI47" s="16">
        <v>20703.923590909093</v>
      </c>
      <c r="AJ47" s="16">
        <v>20703.923590909093</v>
      </c>
      <c r="AK47" s="16">
        <v>20703.923590909093</v>
      </c>
      <c r="AL47" s="16">
        <v>20703.923590909093</v>
      </c>
      <c r="AM47" s="16">
        <v>20703.923590909093</v>
      </c>
      <c r="AN47" s="16">
        <v>20703.923590909093</v>
      </c>
      <c r="AO47" s="16">
        <v>20703.923590909093</v>
      </c>
      <c r="AP47" s="16">
        <v>20703.923590909093</v>
      </c>
      <c r="AQ47" s="16">
        <v>227743.15950000007</v>
      </c>
      <c r="AR47" s="14" t="b">
        <v>1</v>
      </c>
    </row>
    <row r="48" spans="1:44" ht="65" x14ac:dyDescent="0.35">
      <c r="A48" s="10">
        <v>47</v>
      </c>
      <c r="B48" s="10" t="s">
        <v>91</v>
      </c>
      <c r="C48" s="10" t="s">
        <v>115</v>
      </c>
      <c r="D48" s="10" t="s">
        <v>93</v>
      </c>
      <c r="E48" s="10" t="s">
        <v>94</v>
      </c>
      <c r="F48" s="10" t="s">
        <v>116</v>
      </c>
      <c r="G48" s="10" t="s">
        <v>117</v>
      </c>
      <c r="H48" s="10" t="s">
        <v>118</v>
      </c>
      <c r="I48" s="10"/>
      <c r="J48" s="10"/>
      <c r="K48" s="10"/>
      <c r="L48" s="10"/>
      <c r="M48" s="11" t="s">
        <v>159</v>
      </c>
      <c r="N48" s="12">
        <v>362990.7426</v>
      </c>
      <c r="O48" s="12" t="s">
        <v>101</v>
      </c>
      <c r="P48" s="12" t="s">
        <v>120</v>
      </c>
      <c r="Q48" s="12" t="s">
        <v>103</v>
      </c>
      <c r="R48" s="10"/>
      <c r="S48" s="10" t="s">
        <v>104</v>
      </c>
      <c r="T48" s="10" t="s">
        <v>104</v>
      </c>
      <c r="U48" s="10" t="s">
        <v>104</v>
      </c>
      <c r="V48" s="10" t="s">
        <v>104</v>
      </c>
      <c r="W48" s="10" t="s">
        <v>104</v>
      </c>
      <c r="X48" s="10" t="s">
        <v>104</v>
      </c>
      <c r="Y48" s="10" t="s">
        <v>104</v>
      </c>
      <c r="Z48" s="10" t="s">
        <v>104</v>
      </c>
      <c r="AA48" s="10" t="s">
        <v>104</v>
      </c>
      <c r="AB48" s="10" t="s">
        <v>104</v>
      </c>
      <c r="AC48" s="10" t="s">
        <v>104</v>
      </c>
      <c r="AD48" s="10">
        <v>11</v>
      </c>
      <c r="AE48" s="12">
        <v>0</v>
      </c>
      <c r="AF48" s="12">
        <v>32999.158418181818</v>
      </c>
      <c r="AG48" s="12">
        <v>32999.158418181818</v>
      </c>
      <c r="AH48" s="12">
        <v>32999.158418181818</v>
      </c>
      <c r="AI48" s="12">
        <v>32999.158418181818</v>
      </c>
      <c r="AJ48" s="12">
        <v>32999.158418181818</v>
      </c>
      <c r="AK48" s="12">
        <v>32999.158418181818</v>
      </c>
      <c r="AL48" s="12">
        <v>32999.158418181818</v>
      </c>
      <c r="AM48" s="12">
        <v>32999.158418181818</v>
      </c>
      <c r="AN48" s="12">
        <v>32999.158418181818</v>
      </c>
      <c r="AO48" s="12">
        <v>32999.158418181818</v>
      </c>
      <c r="AP48" s="12">
        <v>32999.158418181818</v>
      </c>
      <c r="AQ48" s="12">
        <v>362990.7426</v>
      </c>
      <c r="AR48" s="10" t="b">
        <v>1</v>
      </c>
    </row>
    <row r="49" spans="1:44" ht="65" x14ac:dyDescent="0.35">
      <c r="A49" s="14">
        <v>48</v>
      </c>
      <c r="B49" s="14" t="s">
        <v>91</v>
      </c>
      <c r="C49" s="14" t="s">
        <v>115</v>
      </c>
      <c r="D49" s="14" t="s">
        <v>93</v>
      </c>
      <c r="E49" s="14" t="s">
        <v>94</v>
      </c>
      <c r="F49" s="14" t="s">
        <v>116</v>
      </c>
      <c r="G49" s="14" t="s">
        <v>117</v>
      </c>
      <c r="H49" s="14" t="s">
        <v>118</v>
      </c>
      <c r="I49" s="14"/>
      <c r="J49" s="14"/>
      <c r="K49" s="14"/>
      <c r="L49" s="14"/>
      <c r="M49" s="20" t="s">
        <v>160</v>
      </c>
      <c r="N49" s="16">
        <v>169362.4596</v>
      </c>
      <c r="O49" s="16" t="s">
        <v>101</v>
      </c>
      <c r="P49" s="16" t="s">
        <v>120</v>
      </c>
      <c r="Q49" s="16" t="s">
        <v>103</v>
      </c>
      <c r="R49" s="14"/>
      <c r="S49" s="14" t="s">
        <v>104</v>
      </c>
      <c r="T49" s="14" t="s">
        <v>104</v>
      </c>
      <c r="U49" s="14" t="s">
        <v>104</v>
      </c>
      <c r="V49" s="14" t="s">
        <v>104</v>
      </c>
      <c r="W49" s="14" t="s">
        <v>104</v>
      </c>
      <c r="X49" s="14" t="s">
        <v>104</v>
      </c>
      <c r="Y49" s="14" t="s">
        <v>104</v>
      </c>
      <c r="Z49" s="14" t="s">
        <v>104</v>
      </c>
      <c r="AA49" s="14" t="s">
        <v>104</v>
      </c>
      <c r="AB49" s="14" t="s">
        <v>104</v>
      </c>
      <c r="AC49" s="14" t="s">
        <v>104</v>
      </c>
      <c r="AD49" s="14">
        <v>11</v>
      </c>
      <c r="AE49" s="16">
        <v>0</v>
      </c>
      <c r="AF49" s="16">
        <v>15396.587236363637</v>
      </c>
      <c r="AG49" s="16">
        <v>15396.587236363637</v>
      </c>
      <c r="AH49" s="16">
        <v>15396.587236363637</v>
      </c>
      <c r="AI49" s="16">
        <v>15396.587236363637</v>
      </c>
      <c r="AJ49" s="16">
        <v>15396.587236363637</v>
      </c>
      <c r="AK49" s="16">
        <v>15396.587236363637</v>
      </c>
      <c r="AL49" s="16">
        <v>15396.587236363637</v>
      </c>
      <c r="AM49" s="16">
        <v>15396.587236363637</v>
      </c>
      <c r="AN49" s="16">
        <v>15396.587236363637</v>
      </c>
      <c r="AO49" s="16">
        <v>15396.587236363637</v>
      </c>
      <c r="AP49" s="16">
        <v>15396.587236363637</v>
      </c>
      <c r="AQ49" s="16">
        <v>169362.45960000006</v>
      </c>
      <c r="AR49" s="14" t="b">
        <v>1</v>
      </c>
    </row>
    <row r="50" spans="1:44" ht="65" x14ac:dyDescent="0.35">
      <c r="A50" s="10">
        <v>49</v>
      </c>
      <c r="B50" s="10" t="s">
        <v>91</v>
      </c>
      <c r="C50" s="10" t="s">
        <v>115</v>
      </c>
      <c r="D50" s="10" t="s">
        <v>93</v>
      </c>
      <c r="E50" s="10" t="s">
        <v>94</v>
      </c>
      <c r="F50" s="10" t="s">
        <v>116</v>
      </c>
      <c r="G50" s="10" t="s">
        <v>117</v>
      </c>
      <c r="H50" s="10" t="s">
        <v>118</v>
      </c>
      <c r="I50" s="10"/>
      <c r="J50" s="10"/>
      <c r="K50" s="10"/>
      <c r="L50" s="10"/>
      <c r="M50" s="11" t="s">
        <v>161</v>
      </c>
      <c r="N50" s="12">
        <v>610742.54740000004</v>
      </c>
      <c r="O50" s="12" t="s">
        <v>101</v>
      </c>
      <c r="P50" s="12" t="s">
        <v>120</v>
      </c>
      <c r="Q50" s="12" t="s">
        <v>103</v>
      </c>
      <c r="R50" s="10"/>
      <c r="S50" s="10" t="s">
        <v>104</v>
      </c>
      <c r="T50" s="10" t="s">
        <v>104</v>
      </c>
      <c r="U50" s="10" t="s">
        <v>104</v>
      </c>
      <c r="V50" s="10" t="s">
        <v>104</v>
      </c>
      <c r="W50" s="10" t="s">
        <v>104</v>
      </c>
      <c r="X50" s="10" t="s">
        <v>104</v>
      </c>
      <c r="Y50" s="10" t="s">
        <v>104</v>
      </c>
      <c r="Z50" s="10" t="s">
        <v>104</v>
      </c>
      <c r="AA50" s="10" t="s">
        <v>104</v>
      </c>
      <c r="AB50" s="10" t="s">
        <v>104</v>
      </c>
      <c r="AC50" s="10" t="s">
        <v>104</v>
      </c>
      <c r="AD50" s="10">
        <v>11</v>
      </c>
      <c r="AE50" s="12">
        <v>0</v>
      </c>
      <c r="AF50" s="12">
        <v>55522.049763636365</v>
      </c>
      <c r="AG50" s="12">
        <v>55522.049763636365</v>
      </c>
      <c r="AH50" s="12">
        <v>55522.049763636365</v>
      </c>
      <c r="AI50" s="12">
        <v>55522.049763636365</v>
      </c>
      <c r="AJ50" s="12">
        <v>55522.049763636365</v>
      </c>
      <c r="AK50" s="12">
        <v>55522.049763636365</v>
      </c>
      <c r="AL50" s="12">
        <v>55522.049763636365</v>
      </c>
      <c r="AM50" s="12">
        <v>55522.049763636365</v>
      </c>
      <c r="AN50" s="12">
        <v>55522.049763636365</v>
      </c>
      <c r="AO50" s="12">
        <v>55522.049763636365</v>
      </c>
      <c r="AP50" s="12">
        <v>55522.049763636365</v>
      </c>
      <c r="AQ50" s="12">
        <v>610742.54739999992</v>
      </c>
      <c r="AR50" s="10" t="b">
        <v>1</v>
      </c>
    </row>
    <row r="51" spans="1:44" ht="65" x14ac:dyDescent="0.35">
      <c r="A51" s="14">
        <v>50</v>
      </c>
      <c r="B51" s="14" t="s">
        <v>91</v>
      </c>
      <c r="C51" s="14" t="s">
        <v>115</v>
      </c>
      <c r="D51" s="14" t="s">
        <v>93</v>
      </c>
      <c r="E51" s="14" t="s">
        <v>94</v>
      </c>
      <c r="F51" s="14" t="s">
        <v>116</v>
      </c>
      <c r="G51" s="14" t="s">
        <v>117</v>
      </c>
      <c r="H51" s="14" t="s">
        <v>118</v>
      </c>
      <c r="I51" s="14"/>
      <c r="J51" s="14"/>
      <c r="K51" s="14"/>
      <c r="L51" s="14"/>
      <c r="M51" s="20" t="s">
        <v>162</v>
      </c>
      <c r="N51" s="16">
        <v>324114.85920000001</v>
      </c>
      <c r="O51" s="16" t="s">
        <v>101</v>
      </c>
      <c r="P51" s="16" t="s">
        <v>120</v>
      </c>
      <c r="Q51" s="16" t="s">
        <v>103</v>
      </c>
      <c r="R51" s="14"/>
      <c r="S51" s="14" t="s">
        <v>104</v>
      </c>
      <c r="T51" s="14" t="s">
        <v>104</v>
      </c>
      <c r="U51" s="14" t="s">
        <v>104</v>
      </c>
      <c r="V51" s="14" t="s">
        <v>104</v>
      </c>
      <c r="W51" s="14" t="s">
        <v>104</v>
      </c>
      <c r="X51" s="14" t="s">
        <v>104</v>
      </c>
      <c r="Y51" s="14" t="s">
        <v>104</v>
      </c>
      <c r="Z51" s="14" t="s">
        <v>104</v>
      </c>
      <c r="AA51" s="14" t="s">
        <v>104</v>
      </c>
      <c r="AB51" s="14" t="s">
        <v>104</v>
      </c>
      <c r="AC51" s="14" t="s">
        <v>104</v>
      </c>
      <c r="AD51" s="14">
        <v>11</v>
      </c>
      <c r="AE51" s="16">
        <v>0</v>
      </c>
      <c r="AF51" s="16">
        <v>29464.9872</v>
      </c>
      <c r="AG51" s="16">
        <v>29464.9872</v>
      </c>
      <c r="AH51" s="16">
        <v>29464.9872</v>
      </c>
      <c r="AI51" s="16">
        <v>29464.9872</v>
      </c>
      <c r="AJ51" s="16">
        <v>29464.9872</v>
      </c>
      <c r="AK51" s="16">
        <v>29464.9872</v>
      </c>
      <c r="AL51" s="16">
        <v>29464.9872</v>
      </c>
      <c r="AM51" s="16">
        <v>29464.9872</v>
      </c>
      <c r="AN51" s="16">
        <v>29464.9872</v>
      </c>
      <c r="AO51" s="16">
        <v>29464.9872</v>
      </c>
      <c r="AP51" s="16">
        <v>29464.9872</v>
      </c>
      <c r="AQ51" s="16">
        <v>324114.85919999995</v>
      </c>
      <c r="AR51" s="14" t="b">
        <v>1</v>
      </c>
    </row>
    <row r="52" spans="1:44" ht="65" x14ac:dyDescent="0.35">
      <c r="A52" s="10">
        <v>51</v>
      </c>
      <c r="B52" s="10" t="s">
        <v>91</v>
      </c>
      <c r="C52" s="10" t="s">
        <v>115</v>
      </c>
      <c r="D52" s="10" t="s">
        <v>93</v>
      </c>
      <c r="E52" s="10" t="s">
        <v>94</v>
      </c>
      <c r="F52" s="10" t="s">
        <v>116</v>
      </c>
      <c r="G52" s="10" t="s">
        <v>117</v>
      </c>
      <c r="H52" s="10" t="s">
        <v>118</v>
      </c>
      <c r="I52" s="10"/>
      <c r="J52" s="10"/>
      <c r="K52" s="10"/>
      <c r="L52" s="10"/>
      <c r="M52" s="11" t="s">
        <v>163</v>
      </c>
      <c r="N52" s="12">
        <v>316307.09519999998</v>
      </c>
      <c r="O52" s="12" t="s">
        <v>101</v>
      </c>
      <c r="P52" s="12" t="s">
        <v>120</v>
      </c>
      <c r="Q52" s="12" t="s">
        <v>103</v>
      </c>
      <c r="R52" s="10"/>
      <c r="S52" s="10" t="s">
        <v>104</v>
      </c>
      <c r="T52" s="10" t="s">
        <v>104</v>
      </c>
      <c r="U52" s="10" t="s">
        <v>104</v>
      </c>
      <c r="V52" s="10" t="s">
        <v>104</v>
      </c>
      <c r="W52" s="10" t="s">
        <v>104</v>
      </c>
      <c r="X52" s="10" t="s">
        <v>104</v>
      </c>
      <c r="Y52" s="10" t="s">
        <v>104</v>
      </c>
      <c r="Z52" s="10" t="s">
        <v>104</v>
      </c>
      <c r="AA52" s="10" t="s">
        <v>104</v>
      </c>
      <c r="AB52" s="10" t="s">
        <v>104</v>
      </c>
      <c r="AC52" s="10" t="s">
        <v>104</v>
      </c>
      <c r="AD52" s="10">
        <v>11</v>
      </c>
      <c r="AE52" s="12">
        <v>0</v>
      </c>
      <c r="AF52" s="12">
        <v>28755.19047272727</v>
      </c>
      <c r="AG52" s="12">
        <v>28755.19047272727</v>
      </c>
      <c r="AH52" s="12">
        <v>28755.19047272727</v>
      </c>
      <c r="AI52" s="12">
        <v>28755.19047272727</v>
      </c>
      <c r="AJ52" s="12">
        <v>28755.19047272727</v>
      </c>
      <c r="AK52" s="12">
        <v>28755.19047272727</v>
      </c>
      <c r="AL52" s="12">
        <v>28755.19047272727</v>
      </c>
      <c r="AM52" s="12">
        <v>28755.19047272727</v>
      </c>
      <c r="AN52" s="12">
        <v>28755.19047272727</v>
      </c>
      <c r="AO52" s="12">
        <v>28755.19047272727</v>
      </c>
      <c r="AP52" s="12">
        <v>28755.19047272727</v>
      </c>
      <c r="AQ52" s="12">
        <v>316307.09519999998</v>
      </c>
      <c r="AR52" s="10" t="b">
        <v>1</v>
      </c>
    </row>
    <row r="53" spans="1:44" ht="65" x14ac:dyDescent="0.35">
      <c r="A53" s="14">
        <v>52</v>
      </c>
      <c r="B53" s="14" t="s">
        <v>91</v>
      </c>
      <c r="C53" s="14" t="s">
        <v>115</v>
      </c>
      <c r="D53" s="14" t="s">
        <v>93</v>
      </c>
      <c r="E53" s="14" t="s">
        <v>94</v>
      </c>
      <c r="F53" s="14" t="s">
        <v>116</v>
      </c>
      <c r="G53" s="14" t="s">
        <v>117</v>
      </c>
      <c r="H53" s="14" t="s">
        <v>118</v>
      </c>
      <c r="I53" s="14"/>
      <c r="J53" s="14"/>
      <c r="K53" s="14"/>
      <c r="L53" s="14"/>
      <c r="M53" s="20" t="s">
        <v>164</v>
      </c>
      <c r="N53" s="16">
        <v>305806.6361</v>
      </c>
      <c r="O53" s="16" t="s">
        <v>101</v>
      </c>
      <c r="P53" s="16" t="s">
        <v>120</v>
      </c>
      <c r="Q53" s="16" t="s">
        <v>103</v>
      </c>
      <c r="R53" s="14"/>
      <c r="S53" s="14" t="s">
        <v>104</v>
      </c>
      <c r="T53" s="14" t="s">
        <v>104</v>
      </c>
      <c r="U53" s="14" t="s">
        <v>104</v>
      </c>
      <c r="V53" s="14" t="s">
        <v>104</v>
      </c>
      <c r="W53" s="14" t="s">
        <v>104</v>
      </c>
      <c r="X53" s="14" t="s">
        <v>104</v>
      </c>
      <c r="Y53" s="14" t="s">
        <v>104</v>
      </c>
      <c r="Z53" s="14" t="s">
        <v>104</v>
      </c>
      <c r="AA53" s="14" t="s">
        <v>104</v>
      </c>
      <c r="AB53" s="14" t="s">
        <v>104</v>
      </c>
      <c r="AC53" s="14" t="s">
        <v>104</v>
      </c>
      <c r="AD53" s="14">
        <v>11</v>
      </c>
      <c r="AE53" s="16">
        <v>0</v>
      </c>
      <c r="AF53" s="16">
        <v>27800.603281818181</v>
      </c>
      <c r="AG53" s="16">
        <v>27800.603281818181</v>
      </c>
      <c r="AH53" s="16">
        <v>27800.603281818181</v>
      </c>
      <c r="AI53" s="16">
        <v>27800.603281818181</v>
      </c>
      <c r="AJ53" s="16">
        <v>27800.603281818181</v>
      </c>
      <c r="AK53" s="16">
        <v>27800.603281818181</v>
      </c>
      <c r="AL53" s="16">
        <v>27800.603281818181</v>
      </c>
      <c r="AM53" s="16">
        <v>27800.603281818181</v>
      </c>
      <c r="AN53" s="16">
        <v>27800.603281818181</v>
      </c>
      <c r="AO53" s="16">
        <v>27800.603281818181</v>
      </c>
      <c r="AP53" s="16">
        <v>27800.603281818181</v>
      </c>
      <c r="AQ53" s="16">
        <v>305806.63609999995</v>
      </c>
      <c r="AR53" s="14" t="b">
        <v>1</v>
      </c>
    </row>
    <row r="54" spans="1:44" ht="65" x14ac:dyDescent="0.35">
      <c r="A54" s="10">
        <v>53</v>
      </c>
      <c r="B54" s="10" t="s">
        <v>91</v>
      </c>
      <c r="C54" s="10" t="s">
        <v>115</v>
      </c>
      <c r="D54" s="10" t="s">
        <v>93</v>
      </c>
      <c r="E54" s="10" t="s">
        <v>94</v>
      </c>
      <c r="F54" s="10" t="s">
        <v>116</v>
      </c>
      <c r="G54" s="10" t="s">
        <v>117</v>
      </c>
      <c r="H54" s="10" t="s">
        <v>118</v>
      </c>
      <c r="I54" s="10"/>
      <c r="J54" s="10"/>
      <c r="K54" s="10"/>
      <c r="L54" s="10"/>
      <c r="M54" s="11" t="s">
        <v>165</v>
      </c>
      <c r="N54" s="12">
        <v>160937.70243</v>
      </c>
      <c r="O54" s="12" t="s">
        <v>101</v>
      </c>
      <c r="P54" s="12" t="s">
        <v>120</v>
      </c>
      <c r="Q54" s="12" t="s">
        <v>103</v>
      </c>
      <c r="R54" s="10"/>
      <c r="S54" s="10" t="s">
        <v>104</v>
      </c>
      <c r="T54" s="10" t="s">
        <v>104</v>
      </c>
      <c r="U54" s="10" t="s">
        <v>104</v>
      </c>
      <c r="V54" s="10" t="s">
        <v>104</v>
      </c>
      <c r="W54" s="10" t="s">
        <v>104</v>
      </c>
      <c r="X54" s="10" t="s">
        <v>104</v>
      </c>
      <c r="Y54" s="10" t="s">
        <v>104</v>
      </c>
      <c r="Z54" s="10" t="s">
        <v>104</v>
      </c>
      <c r="AA54" s="10" t="s">
        <v>104</v>
      </c>
      <c r="AB54" s="10" t="s">
        <v>104</v>
      </c>
      <c r="AC54" s="10" t="s">
        <v>104</v>
      </c>
      <c r="AD54" s="10">
        <v>11</v>
      </c>
      <c r="AE54" s="12">
        <v>0</v>
      </c>
      <c r="AF54" s="12">
        <v>14630.700220909092</v>
      </c>
      <c r="AG54" s="12">
        <v>14630.700220909092</v>
      </c>
      <c r="AH54" s="12">
        <v>14630.700220909092</v>
      </c>
      <c r="AI54" s="12">
        <v>14630.700220909092</v>
      </c>
      <c r="AJ54" s="12">
        <v>14630.700220909092</v>
      </c>
      <c r="AK54" s="12">
        <v>14630.700220909092</v>
      </c>
      <c r="AL54" s="12">
        <v>14630.700220909092</v>
      </c>
      <c r="AM54" s="12">
        <v>14630.700220909092</v>
      </c>
      <c r="AN54" s="12">
        <v>14630.700220909092</v>
      </c>
      <c r="AO54" s="12">
        <v>14630.700220909092</v>
      </c>
      <c r="AP54" s="12">
        <v>14630.700220909092</v>
      </c>
      <c r="AQ54" s="12">
        <v>160937.70242999998</v>
      </c>
      <c r="AR54" s="10" t="b">
        <v>1</v>
      </c>
    </row>
    <row r="55" spans="1:44" ht="65" x14ac:dyDescent="0.35">
      <c r="A55" s="14">
        <v>54</v>
      </c>
      <c r="B55" s="14" t="s">
        <v>91</v>
      </c>
      <c r="C55" s="14" t="s">
        <v>115</v>
      </c>
      <c r="D55" s="14" t="s">
        <v>93</v>
      </c>
      <c r="E55" s="14" t="s">
        <v>94</v>
      </c>
      <c r="F55" s="14" t="s">
        <v>116</v>
      </c>
      <c r="G55" s="14" t="s">
        <v>117</v>
      </c>
      <c r="H55" s="14" t="s">
        <v>118</v>
      </c>
      <c r="I55" s="14"/>
      <c r="J55" s="14"/>
      <c r="K55" s="14"/>
      <c r="L55" s="14"/>
      <c r="M55" s="20" t="s">
        <v>166</v>
      </c>
      <c r="N55" s="16">
        <v>213451.22400000002</v>
      </c>
      <c r="O55" s="16" t="s">
        <v>101</v>
      </c>
      <c r="P55" s="16" t="s">
        <v>120</v>
      </c>
      <c r="Q55" s="16" t="s">
        <v>103</v>
      </c>
      <c r="R55" s="14"/>
      <c r="S55" s="14" t="s">
        <v>104</v>
      </c>
      <c r="T55" s="14" t="s">
        <v>104</v>
      </c>
      <c r="U55" s="14" t="s">
        <v>104</v>
      </c>
      <c r="V55" s="14" t="s">
        <v>104</v>
      </c>
      <c r="W55" s="14" t="s">
        <v>104</v>
      </c>
      <c r="X55" s="14" t="s">
        <v>104</v>
      </c>
      <c r="Y55" s="14" t="s">
        <v>104</v>
      </c>
      <c r="Z55" s="14" t="s">
        <v>104</v>
      </c>
      <c r="AA55" s="14" t="s">
        <v>104</v>
      </c>
      <c r="AB55" s="14" t="s">
        <v>104</v>
      </c>
      <c r="AC55" s="14" t="s">
        <v>104</v>
      </c>
      <c r="AD55" s="14">
        <v>11</v>
      </c>
      <c r="AE55" s="16">
        <v>0</v>
      </c>
      <c r="AF55" s="16">
        <v>19404.65672727273</v>
      </c>
      <c r="AG55" s="16">
        <v>19404.65672727273</v>
      </c>
      <c r="AH55" s="16">
        <v>19404.65672727273</v>
      </c>
      <c r="AI55" s="16">
        <v>19404.65672727273</v>
      </c>
      <c r="AJ55" s="16">
        <v>19404.65672727273</v>
      </c>
      <c r="AK55" s="16">
        <v>19404.65672727273</v>
      </c>
      <c r="AL55" s="16">
        <v>19404.65672727273</v>
      </c>
      <c r="AM55" s="16">
        <v>19404.65672727273</v>
      </c>
      <c r="AN55" s="16">
        <v>19404.65672727273</v>
      </c>
      <c r="AO55" s="16">
        <v>19404.65672727273</v>
      </c>
      <c r="AP55" s="16">
        <v>19404.65672727273</v>
      </c>
      <c r="AQ55" s="16">
        <v>213451.22400000002</v>
      </c>
      <c r="AR55" s="14" t="b">
        <v>1</v>
      </c>
    </row>
    <row r="56" spans="1:44" ht="65" x14ac:dyDescent="0.35">
      <c r="A56" s="10">
        <v>55</v>
      </c>
      <c r="B56" s="10" t="s">
        <v>91</v>
      </c>
      <c r="C56" s="10" t="s">
        <v>115</v>
      </c>
      <c r="D56" s="10" t="s">
        <v>93</v>
      </c>
      <c r="E56" s="10" t="s">
        <v>94</v>
      </c>
      <c r="F56" s="10" t="s">
        <v>116</v>
      </c>
      <c r="G56" s="10" t="s">
        <v>117</v>
      </c>
      <c r="H56" s="10" t="s">
        <v>118</v>
      </c>
      <c r="I56" s="10"/>
      <c r="J56" s="10"/>
      <c r="K56" s="10"/>
      <c r="L56" s="10"/>
      <c r="M56" s="11" t="s">
        <v>167</v>
      </c>
      <c r="N56" s="12">
        <v>396892.20209999999</v>
      </c>
      <c r="O56" s="12" t="s">
        <v>101</v>
      </c>
      <c r="P56" s="12" t="s">
        <v>120</v>
      </c>
      <c r="Q56" s="12" t="s">
        <v>103</v>
      </c>
      <c r="R56" s="10"/>
      <c r="S56" s="10" t="s">
        <v>104</v>
      </c>
      <c r="T56" s="10" t="s">
        <v>104</v>
      </c>
      <c r="U56" s="10" t="s">
        <v>104</v>
      </c>
      <c r="V56" s="10" t="s">
        <v>104</v>
      </c>
      <c r="W56" s="10" t="s">
        <v>104</v>
      </c>
      <c r="X56" s="10" t="s">
        <v>104</v>
      </c>
      <c r="Y56" s="10" t="s">
        <v>104</v>
      </c>
      <c r="Z56" s="10" t="s">
        <v>104</v>
      </c>
      <c r="AA56" s="10" t="s">
        <v>104</v>
      </c>
      <c r="AB56" s="10" t="s">
        <v>104</v>
      </c>
      <c r="AC56" s="10" t="s">
        <v>104</v>
      </c>
      <c r="AD56" s="10">
        <v>11</v>
      </c>
      <c r="AE56" s="12">
        <v>0</v>
      </c>
      <c r="AF56" s="12">
        <v>36081.109281818179</v>
      </c>
      <c r="AG56" s="12">
        <v>36081.109281818179</v>
      </c>
      <c r="AH56" s="12">
        <v>36081.109281818179</v>
      </c>
      <c r="AI56" s="12">
        <v>36081.109281818179</v>
      </c>
      <c r="AJ56" s="12">
        <v>36081.109281818179</v>
      </c>
      <c r="AK56" s="12">
        <v>36081.109281818179</v>
      </c>
      <c r="AL56" s="12">
        <v>36081.109281818179</v>
      </c>
      <c r="AM56" s="12">
        <v>36081.109281818179</v>
      </c>
      <c r="AN56" s="12">
        <v>36081.109281818179</v>
      </c>
      <c r="AO56" s="12">
        <v>36081.109281818179</v>
      </c>
      <c r="AP56" s="12">
        <v>36081.109281818179</v>
      </c>
      <c r="AQ56" s="12">
        <v>396892.20209999988</v>
      </c>
      <c r="AR56" s="10" t="b">
        <v>1</v>
      </c>
    </row>
    <row r="57" spans="1:44" ht="65" x14ac:dyDescent="0.35">
      <c r="A57" s="14">
        <v>56</v>
      </c>
      <c r="B57" s="14" t="s">
        <v>91</v>
      </c>
      <c r="C57" s="14" t="s">
        <v>115</v>
      </c>
      <c r="D57" s="14" t="s">
        <v>93</v>
      </c>
      <c r="E57" s="14" t="s">
        <v>94</v>
      </c>
      <c r="F57" s="14" t="s">
        <v>116</v>
      </c>
      <c r="G57" s="14" t="s">
        <v>117</v>
      </c>
      <c r="H57" s="14" t="s">
        <v>118</v>
      </c>
      <c r="I57" s="14"/>
      <c r="J57" s="14"/>
      <c r="K57" s="14"/>
      <c r="L57" s="14"/>
      <c r="M57" s="20" t="s">
        <v>168</v>
      </c>
      <c r="N57" s="16">
        <v>2012500</v>
      </c>
      <c r="O57" s="16" t="s">
        <v>101</v>
      </c>
      <c r="P57" s="16" t="s">
        <v>120</v>
      </c>
      <c r="Q57" s="16" t="s">
        <v>103</v>
      </c>
      <c r="R57" s="14"/>
      <c r="S57" s="14" t="s">
        <v>104</v>
      </c>
      <c r="T57" s="14" t="s">
        <v>104</v>
      </c>
      <c r="U57" s="14" t="s">
        <v>104</v>
      </c>
      <c r="V57" s="14" t="s">
        <v>104</v>
      </c>
      <c r="W57" s="14" t="s">
        <v>104</v>
      </c>
      <c r="X57" s="14" t="s">
        <v>104</v>
      </c>
      <c r="Y57" s="14" t="s">
        <v>104</v>
      </c>
      <c r="Z57" s="14" t="s">
        <v>104</v>
      </c>
      <c r="AA57" s="14" t="s">
        <v>104</v>
      </c>
      <c r="AB57" s="14" t="s">
        <v>104</v>
      </c>
      <c r="AC57" s="14" t="s">
        <v>104</v>
      </c>
      <c r="AD57" s="14">
        <v>11</v>
      </c>
      <c r="AE57" s="16">
        <v>0</v>
      </c>
      <c r="AF57" s="16">
        <v>182954.54545454544</v>
      </c>
      <c r="AG57" s="16">
        <v>182954.54545454544</v>
      </c>
      <c r="AH57" s="16">
        <v>182954.54545454544</v>
      </c>
      <c r="AI57" s="16">
        <v>182954.54545454544</v>
      </c>
      <c r="AJ57" s="16">
        <v>182954.54545454544</v>
      </c>
      <c r="AK57" s="16">
        <v>182954.54545454544</v>
      </c>
      <c r="AL57" s="16">
        <v>182954.54545454544</v>
      </c>
      <c r="AM57" s="16">
        <v>182954.54545454544</v>
      </c>
      <c r="AN57" s="16">
        <v>182954.54545454544</v>
      </c>
      <c r="AO57" s="16">
        <v>182954.54545454544</v>
      </c>
      <c r="AP57" s="16">
        <v>182954.54545454544</v>
      </c>
      <c r="AQ57" s="16">
        <v>2012499.9999999998</v>
      </c>
      <c r="AR57" s="14" t="b">
        <v>1</v>
      </c>
    </row>
    <row r="58" spans="1:44" ht="65" x14ac:dyDescent="0.35">
      <c r="A58" s="10">
        <v>57</v>
      </c>
      <c r="B58" s="10" t="s">
        <v>91</v>
      </c>
      <c r="C58" s="10" t="s">
        <v>115</v>
      </c>
      <c r="D58" s="10" t="s">
        <v>93</v>
      </c>
      <c r="E58" s="10" t="s">
        <v>94</v>
      </c>
      <c r="F58" s="10" t="s">
        <v>169</v>
      </c>
      <c r="G58" s="10" t="s">
        <v>170</v>
      </c>
      <c r="H58" s="10" t="s">
        <v>118</v>
      </c>
      <c r="I58" s="10"/>
      <c r="J58" s="10"/>
      <c r="K58" s="10"/>
      <c r="L58" s="10"/>
      <c r="M58" s="11" t="s">
        <v>119</v>
      </c>
      <c r="N58" s="12">
        <v>13525.518720000051</v>
      </c>
      <c r="O58" s="12" t="s">
        <v>101</v>
      </c>
      <c r="P58" s="12" t="s">
        <v>120</v>
      </c>
      <c r="Q58" s="12" t="s">
        <v>103</v>
      </c>
      <c r="R58" s="10" t="s">
        <v>104</v>
      </c>
      <c r="S58" s="10" t="s">
        <v>104</v>
      </c>
      <c r="T58" s="10" t="s">
        <v>104</v>
      </c>
      <c r="U58" s="10"/>
      <c r="V58" s="10"/>
      <c r="W58" s="10"/>
      <c r="X58" s="10"/>
      <c r="Y58" s="10"/>
      <c r="Z58" s="10"/>
      <c r="AA58" s="10"/>
      <c r="AB58" s="10"/>
      <c r="AC58" s="10"/>
      <c r="AD58" s="10">
        <v>3</v>
      </c>
      <c r="AE58" s="12">
        <v>4508.506240000017</v>
      </c>
      <c r="AF58" s="12">
        <v>4508.506240000017</v>
      </c>
      <c r="AG58" s="12">
        <v>4508.506240000017</v>
      </c>
      <c r="AH58" s="12">
        <v>0</v>
      </c>
      <c r="AI58" s="12">
        <v>0</v>
      </c>
      <c r="AJ58" s="12">
        <v>0</v>
      </c>
      <c r="AK58" s="12">
        <v>0</v>
      </c>
      <c r="AL58" s="12">
        <v>0</v>
      </c>
      <c r="AM58" s="12">
        <v>0</v>
      </c>
      <c r="AN58" s="12">
        <v>0</v>
      </c>
      <c r="AO58" s="12">
        <v>0</v>
      </c>
      <c r="AP58" s="12">
        <v>0</v>
      </c>
      <c r="AQ58" s="12">
        <v>13525.518720000051</v>
      </c>
      <c r="AR58" s="10" t="b">
        <v>1</v>
      </c>
    </row>
    <row r="59" spans="1:44" ht="65" x14ac:dyDescent="0.35">
      <c r="A59" s="14">
        <v>58</v>
      </c>
      <c r="B59" s="14" t="s">
        <v>91</v>
      </c>
      <c r="C59" s="14" t="s">
        <v>115</v>
      </c>
      <c r="D59" s="14" t="s">
        <v>93</v>
      </c>
      <c r="E59" s="14" t="s">
        <v>94</v>
      </c>
      <c r="F59" s="14" t="s">
        <v>169</v>
      </c>
      <c r="G59" s="14" t="s">
        <v>170</v>
      </c>
      <c r="H59" s="14" t="s">
        <v>118</v>
      </c>
      <c r="I59" s="14"/>
      <c r="J59" s="14"/>
      <c r="K59" s="14"/>
      <c r="L59" s="14"/>
      <c r="M59" s="20" t="s">
        <v>121</v>
      </c>
      <c r="N59" s="16">
        <v>18720.520000000019</v>
      </c>
      <c r="O59" s="16" t="s">
        <v>101</v>
      </c>
      <c r="P59" s="16" t="s">
        <v>120</v>
      </c>
      <c r="Q59" s="16" t="s">
        <v>103</v>
      </c>
      <c r="R59" s="14" t="s">
        <v>104</v>
      </c>
      <c r="S59" s="14" t="s">
        <v>104</v>
      </c>
      <c r="T59" s="14" t="s">
        <v>104</v>
      </c>
      <c r="U59" s="14"/>
      <c r="V59" s="14"/>
      <c r="W59" s="14"/>
      <c r="X59" s="14"/>
      <c r="Y59" s="14"/>
      <c r="Z59" s="14"/>
      <c r="AA59" s="14"/>
      <c r="AB59" s="14"/>
      <c r="AC59" s="14"/>
      <c r="AD59" s="14">
        <v>3</v>
      </c>
      <c r="AE59" s="16">
        <v>6240.1733333333395</v>
      </c>
      <c r="AF59" s="16">
        <v>6240.1733333333395</v>
      </c>
      <c r="AG59" s="16">
        <v>6240.1733333333395</v>
      </c>
      <c r="AH59" s="16">
        <v>0</v>
      </c>
      <c r="AI59" s="16">
        <v>0</v>
      </c>
      <c r="AJ59" s="16">
        <v>0</v>
      </c>
      <c r="AK59" s="16">
        <v>0</v>
      </c>
      <c r="AL59" s="16">
        <v>0</v>
      </c>
      <c r="AM59" s="16">
        <v>0</v>
      </c>
      <c r="AN59" s="16">
        <v>0</v>
      </c>
      <c r="AO59" s="16">
        <v>0</v>
      </c>
      <c r="AP59" s="16">
        <v>0</v>
      </c>
      <c r="AQ59" s="16">
        <v>18720.520000000019</v>
      </c>
      <c r="AR59" s="14" t="b">
        <v>1</v>
      </c>
    </row>
    <row r="60" spans="1:44" ht="65" x14ac:dyDescent="0.35">
      <c r="A60" s="10">
        <v>59</v>
      </c>
      <c r="B60" s="10" t="s">
        <v>91</v>
      </c>
      <c r="C60" s="10" t="s">
        <v>115</v>
      </c>
      <c r="D60" s="10" t="s">
        <v>93</v>
      </c>
      <c r="E60" s="10" t="s">
        <v>94</v>
      </c>
      <c r="F60" s="10" t="s">
        <v>169</v>
      </c>
      <c r="G60" s="10" t="s">
        <v>170</v>
      </c>
      <c r="H60" s="10" t="s">
        <v>118</v>
      </c>
      <c r="I60" s="10"/>
      <c r="J60" s="10"/>
      <c r="K60" s="10"/>
      <c r="L60" s="10"/>
      <c r="M60" s="11" t="s">
        <v>122</v>
      </c>
      <c r="N60" s="12">
        <v>17234.457599999965</v>
      </c>
      <c r="O60" s="12" t="s">
        <v>101</v>
      </c>
      <c r="P60" s="12" t="s">
        <v>120</v>
      </c>
      <c r="Q60" s="12" t="s">
        <v>103</v>
      </c>
      <c r="R60" s="10" t="s">
        <v>104</v>
      </c>
      <c r="S60" s="10" t="s">
        <v>104</v>
      </c>
      <c r="T60" s="10" t="s">
        <v>104</v>
      </c>
      <c r="U60" s="10"/>
      <c r="V60" s="10"/>
      <c r="W60" s="10"/>
      <c r="X60" s="10"/>
      <c r="Y60" s="10"/>
      <c r="Z60" s="10"/>
      <c r="AA60" s="10"/>
      <c r="AB60" s="10"/>
      <c r="AC60" s="10"/>
      <c r="AD60" s="10">
        <v>3</v>
      </c>
      <c r="AE60" s="12">
        <v>5744.8191999999881</v>
      </c>
      <c r="AF60" s="12">
        <v>5744.8191999999881</v>
      </c>
      <c r="AG60" s="12">
        <v>5744.8191999999881</v>
      </c>
      <c r="AH60" s="12">
        <v>0</v>
      </c>
      <c r="AI60" s="12">
        <v>0</v>
      </c>
      <c r="AJ60" s="12">
        <v>0</v>
      </c>
      <c r="AK60" s="12">
        <v>0</v>
      </c>
      <c r="AL60" s="12">
        <v>0</v>
      </c>
      <c r="AM60" s="12">
        <v>0</v>
      </c>
      <c r="AN60" s="12">
        <v>0</v>
      </c>
      <c r="AO60" s="12">
        <v>0</v>
      </c>
      <c r="AP60" s="12">
        <v>0</v>
      </c>
      <c r="AQ60" s="12">
        <v>17234.457599999965</v>
      </c>
      <c r="AR60" s="10" t="b">
        <v>1</v>
      </c>
    </row>
    <row r="61" spans="1:44" ht="65" x14ac:dyDescent="0.35">
      <c r="A61" s="14">
        <v>60</v>
      </c>
      <c r="B61" s="14" t="s">
        <v>91</v>
      </c>
      <c r="C61" s="14" t="s">
        <v>115</v>
      </c>
      <c r="D61" s="14" t="s">
        <v>93</v>
      </c>
      <c r="E61" s="14" t="s">
        <v>94</v>
      </c>
      <c r="F61" s="14" t="s">
        <v>169</v>
      </c>
      <c r="G61" s="14" t="s">
        <v>170</v>
      </c>
      <c r="H61" s="14" t="s">
        <v>118</v>
      </c>
      <c r="I61" s="14"/>
      <c r="J61" s="14"/>
      <c r="K61" s="14"/>
      <c r="L61" s="14"/>
      <c r="M61" s="20" t="s">
        <v>123</v>
      </c>
      <c r="N61" s="16">
        <v>13430.698200000043</v>
      </c>
      <c r="O61" s="16" t="s">
        <v>101</v>
      </c>
      <c r="P61" s="16" t="s">
        <v>120</v>
      </c>
      <c r="Q61" s="16" t="s">
        <v>103</v>
      </c>
      <c r="R61" s="14" t="s">
        <v>104</v>
      </c>
      <c r="S61" s="14" t="s">
        <v>104</v>
      </c>
      <c r="T61" s="14" t="s">
        <v>104</v>
      </c>
      <c r="U61" s="14"/>
      <c r="V61" s="14"/>
      <c r="W61" s="14"/>
      <c r="X61" s="14"/>
      <c r="Y61" s="14"/>
      <c r="Z61" s="14"/>
      <c r="AA61" s="14"/>
      <c r="AB61" s="14"/>
      <c r="AC61" s="14"/>
      <c r="AD61" s="14">
        <v>3</v>
      </c>
      <c r="AE61" s="16">
        <v>4476.8994000000139</v>
      </c>
      <c r="AF61" s="16">
        <v>4476.8994000000139</v>
      </c>
      <c r="AG61" s="16">
        <v>4476.8994000000139</v>
      </c>
      <c r="AH61" s="16">
        <v>0</v>
      </c>
      <c r="AI61" s="16">
        <v>0</v>
      </c>
      <c r="AJ61" s="16">
        <v>0</v>
      </c>
      <c r="AK61" s="16">
        <v>0</v>
      </c>
      <c r="AL61" s="16">
        <v>0</v>
      </c>
      <c r="AM61" s="16">
        <v>0</v>
      </c>
      <c r="AN61" s="16">
        <v>0</v>
      </c>
      <c r="AO61" s="16">
        <v>0</v>
      </c>
      <c r="AP61" s="16">
        <v>0</v>
      </c>
      <c r="AQ61" s="16">
        <v>13430.698200000043</v>
      </c>
      <c r="AR61" s="14" t="b">
        <v>1</v>
      </c>
    </row>
    <row r="62" spans="1:44" ht="65" x14ac:dyDescent="0.35">
      <c r="A62" s="10">
        <v>61</v>
      </c>
      <c r="B62" s="10" t="s">
        <v>91</v>
      </c>
      <c r="C62" s="10" t="s">
        <v>115</v>
      </c>
      <c r="D62" s="10" t="s">
        <v>93</v>
      </c>
      <c r="E62" s="10" t="s">
        <v>94</v>
      </c>
      <c r="F62" s="10" t="s">
        <v>169</v>
      </c>
      <c r="G62" s="10" t="s">
        <v>170</v>
      </c>
      <c r="H62" s="10" t="s">
        <v>118</v>
      </c>
      <c r="I62" s="10"/>
      <c r="J62" s="10"/>
      <c r="K62" s="10"/>
      <c r="L62" s="10"/>
      <c r="M62" s="11" t="s">
        <v>124</v>
      </c>
      <c r="N62" s="12">
        <v>23930.563999999897</v>
      </c>
      <c r="O62" s="12" t="s">
        <v>101</v>
      </c>
      <c r="P62" s="12" t="s">
        <v>120</v>
      </c>
      <c r="Q62" s="12" t="s">
        <v>103</v>
      </c>
      <c r="R62" s="10" t="s">
        <v>104</v>
      </c>
      <c r="S62" s="10" t="s">
        <v>104</v>
      </c>
      <c r="T62" s="10" t="s">
        <v>104</v>
      </c>
      <c r="U62" s="10"/>
      <c r="V62" s="10"/>
      <c r="W62" s="10"/>
      <c r="X62" s="10"/>
      <c r="Y62" s="10"/>
      <c r="Z62" s="10"/>
      <c r="AA62" s="10"/>
      <c r="AB62" s="10"/>
      <c r="AC62" s="10"/>
      <c r="AD62" s="10">
        <v>3</v>
      </c>
      <c r="AE62" s="12">
        <v>7976.8546666666325</v>
      </c>
      <c r="AF62" s="12">
        <v>7976.8546666666325</v>
      </c>
      <c r="AG62" s="12">
        <v>7976.8546666666325</v>
      </c>
      <c r="AH62" s="12">
        <v>0</v>
      </c>
      <c r="AI62" s="12">
        <v>0</v>
      </c>
      <c r="AJ62" s="12">
        <v>0</v>
      </c>
      <c r="AK62" s="12">
        <v>0</v>
      </c>
      <c r="AL62" s="12">
        <v>0</v>
      </c>
      <c r="AM62" s="12">
        <v>0</v>
      </c>
      <c r="AN62" s="12">
        <v>0</v>
      </c>
      <c r="AO62" s="12">
        <v>0</v>
      </c>
      <c r="AP62" s="12">
        <v>0</v>
      </c>
      <c r="AQ62" s="12">
        <v>23930.563999999897</v>
      </c>
      <c r="AR62" s="10" t="b">
        <v>1</v>
      </c>
    </row>
    <row r="63" spans="1:44" ht="65" x14ac:dyDescent="0.35">
      <c r="A63" s="14">
        <v>62</v>
      </c>
      <c r="B63" s="14" t="s">
        <v>91</v>
      </c>
      <c r="C63" s="14" t="s">
        <v>115</v>
      </c>
      <c r="D63" s="14" t="s">
        <v>93</v>
      </c>
      <c r="E63" s="14" t="s">
        <v>94</v>
      </c>
      <c r="F63" s="14" t="s">
        <v>169</v>
      </c>
      <c r="G63" s="14" t="s">
        <v>170</v>
      </c>
      <c r="H63" s="14" t="s">
        <v>118</v>
      </c>
      <c r="I63" s="14"/>
      <c r="J63" s="14"/>
      <c r="K63" s="14"/>
      <c r="L63" s="14"/>
      <c r="M63" s="20" t="s">
        <v>125</v>
      </c>
      <c r="N63" s="16">
        <v>27014.735999999917</v>
      </c>
      <c r="O63" s="16" t="s">
        <v>101</v>
      </c>
      <c r="P63" s="16" t="s">
        <v>120</v>
      </c>
      <c r="Q63" s="16" t="s">
        <v>103</v>
      </c>
      <c r="R63" s="14" t="s">
        <v>104</v>
      </c>
      <c r="S63" s="14" t="s">
        <v>104</v>
      </c>
      <c r="T63" s="14" t="s">
        <v>104</v>
      </c>
      <c r="U63" s="14"/>
      <c r="V63" s="14"/>
      <c r="W63" s="14"/>
      <c r="X63" s="14"/>
      <c r="Y63" s="14"/>
      <c r="Z63" s="14"/>
      <c r="AA63" s="14"/>
      <c r="AB63" s="14"/>
      <c r="AC63" s="14"/>
      <c r="AD63" s="14">
        <v>3</v>
      </c>
      <c r="AE63" s="16">
        <v>9004.911999999973</v>
      </c>
      <c r="AF63" s="16">
        <v>9004.911999999973</v>
      </c>
      <c r="AG63" s="16">
        <v>9004.911999999973</v>
      </c>
      <c r="AH63" s="16">
        <v>0</v>
      </c>
      <c r="AI63" s="16">
        <v>0</v>
      </c>
      <c r="AJ63" s="16">
        <v>0</v>
      </c>
      <c r="AK63" s="16">
        <v>0</v>
      </c>
      <c r="AL63" s="16">
        <v>0</v>
      </c>
      <c r="AM63" s="16">
        <v>0</v>
      </c>
      <c r="AN63" s="16">
        <v>0</v>
      </c>
      <c r="AO63" s="16">
        <v>0</v>
      </c>
      <c r="AP63" s="16">
        <v>0</v>
      </c>
      <c r="AQ63" s="16">
        <v>27014.735999999917</v>
      </c>
      <c r="AR63" s="14" t="b">
        <v>1</v>
      </c>
    </row>
    <row r="64" spans="1:44" ht="65" x14ac:dyDescent="0.35">
      <c r="A64" s="10">
        <v>63</v>
      </c>
      <c r="B64" s="10" t="s">
        <v>91</v>
      </c>
      <c r="C64" s="10" t="s">
        <v>115</v>
      </c>
      <c r="D64" s="10" t="s">
        <v>93</v>
      </c>
      <c r="E64" s="10" t="s">
        <v>94</v>
      </c>
      <c r="F64" s="10" t="s">
        <v>169</v>
      </c>
      <c r="G64" s="10" t="s">
        <v>170</v>
      </c>
      <c r="H64" s="10" t="s">
        <v>118</v>
      </c>
      <c r="I64" s="10"/>
      <c r="J64" s="10"/>
      <c r="K64" s="10"/>
      <c r="L64" s="10"/>
      <c r="M64" s="11" t="s">
        <v>126</v>
      </c>
      <c r="N64" s="12">
        <v>15264.193499999994</v>
      </c>
      <c r="O64" s="12" t="s">
        <v>101</v>
      </c>
      <c r="P64" s="12" t="s">
        <v>120</v>
      </c>
      <c r="Q64" s="12" t="s">
        <v>103</v>
      </c>
      <c r="R64" s="10" t="s">
        <v>104</v>
      </c>
      <c r="S64" s="10" t="s">
        <v>104</v>
      </c>
      <c r="T64" s="10" t="s">
        <v>104</v>
      </c>
      <c r="U64" s="10"/>
      <c r="V64" s="10"/>
      <c r="W64" s="10"/>
      <c r="X64" s="10"/>
      <c r="Y64" s="10"/>
      <c r="Z64" s="10"/>
      <c r="AA64" s="10"/>
      <c r="AB64" s="10"/>
      <c r="AC64" s="10"/>
      <c r="AD64" s="10">
        <v>3</v>
      </c>
      <c r="AE64" s="12">
        <v>5088.0644999999977</v>
      </c>
      <c r="AF64" s="12">
        <v>5088.0644999999977</v>
      </c>
      <c r="AG64" s="12">
        <v>5088.0644999999977</v>
      </c>
      <c r="AH64" s="12">
        <v>0</v>
      </c>
      <c r="AI64" s="12">
        <v>0</v>
      </c>
      <c r="AJ64" s="12">
        <v>0</v>
      </c>
      <c r="AK64" s="12">
        <v>0</v>
      </c>
      <c r="AL64" s="12">
        <v>0</v>
      </c>
      <c r="AM64" s="12">
        <v>0</v>
      </c>
      <c r="AN64" s="12">
        <v>0</v>
      </c>
      <c r="AO64" s="12">
        <v>0</v>
      </c>
      <c r="AP64" s="12">
        <v>0</v>
      </c>
      <c r="AQ64" s="12">
        <v>15264.193499999994</v>
      </c>
      <c r="AR64" s="10" t="b">
        <v>1</v>
      </c>
    </row>
    <row r="65" spans="1:44" ht="65" x14ac:dyDescent="0.35">
      <c r="A65" s="14">
        <v>64</v>
      </c>
      <c r="B65" s="14" t="s">
        <v>91</v>
      </c>
      <c r="C65" s="14" t="s">
        <v>115</v>
      </c>
      <c r="D65" s="14" t="s">
        <v>93</v>
      </c>
      <c r="E65" s="14" t="s">
        <v>94</v>
      </c>
      <c r="F65" s="14" t="s">
        <v>169</v>
      </c>
      <c r="G65" s="14" t="s">
        <v>170</v>
      </c>
      <c r="H65" s="14" t="s">
        <v>118</v>
      </c>
      <c r="I65" s="14"/>
      <c r="J65" s="14"/>
      <c r="K65" s="14"/>
      <c r="L65" s="14"/>
      <c r="M65" s="20" t="s">
        <v>127</v>
      </c>
      <c r="N65" s="16">
        <v>22496.520699999994</v>
      </c>
      <c r="O65" s="16" t="s">
        <v>101</v>
      </c>
      <c r="P65" s="16" t="s">
        <v>120</v>
      </c>
      <c r="Q65" s="16" t="s">
        <v>103</v>
      </c>
      <c r="R65" s="14" t="s">
        <v>104</v>
      </c>
      <c r="S65" s="14" t="s">
        <v>104</v>
      </c>
      <c r="T65" s="14" t="s">
        <v>104</v>
      </c>
      <c r="U65" s="14"/>
      <c r="V65" s="14"/>
      <c r="W65" s="14"/>
      <c r="X65" s="14"/>
      <c r="Y65" s="14"/>
      <c r="Z65" s="14"/>
      <c r="AA65" s="14"/>
      <c r="AB65" s="14"/>
      <c r="AC65" s="14"/>
      <c r="AD65" s="14">
        <v>3</v>
      </c>
      <c r="AE65" s="16">
        <v>7498.8402333333315</v>
      </c>
      <c r="AF65" s="16">
        <v>7498.8402333333315</v>
      </c>
      <c r="AG65" s="16">
        <v>7498.8402333333315</v>
      </c>
      <c r="AH65" s="16">
        <v>0</v>
      </c>
      <c r="AI65" s="16">
        <v>0</v>
      </c>
      <c r="AJ65" s="16">
        <v>0</v>
      </c>
      <c r="AK65" s="16">
        <v>0</v>
      </c>
      <c r="AL65" s="16">
        <v>0</v>
      </c>
      <c r="AM65" s="16">
        <v>0</v>
      </c>
      <c r="AN65" s="16">
        <v>0</v>
      </c>
      <c r="AO65" s="16">
        <v>0</v>
      </c>
      <c r="AP65" s="16">
        <v>0</v>
      </c>
      <c r="AQ65" s="16">
        <v>22496.520699999994</v>
      </c>
      <c r="AR65" s="14" t="b">
        <v>1</v>
      </c>
    </row>
    <row r="66" spans="1:44" ht="65" x14ac:dyDescent="0.35">
      <c r="A66" s="10">
        <v>65</v>
      </c>
      <c r="B66" s="10" t="s">
        <v>91</v>
      </c>
      <c r="C66" s="10" t="s">
        <v>115</v>
      </c>
      <c r="D66" s="10" t="s">
        <v>93</v>
      </c>
      <c r="E66" s="10" t="s">
        <v>94</v>
      </c>
      <c r="F66" s="10" t="s">
        <v>169</v>
      </c>
      <c r="G66" s="10" t="s">
        <v>170</v>
      </c>
      <c r="H66" s="10" t="s">
        <v>118</v>
      </c>
      <c r="I66" s="10"/>
      <c r="J66" s="10"/>
      <c r="K66" s="10"/>
      <c r="L66" s="10"/>
      <c r="M66" s="11" t="s">
        <v>128</v>
      </c>
      <c r="N66" s="12">
        <v>20154.204000000027</v>
      </c>
      <c r="O66" s="12" t="s">
        <v>101</v>
      </c>
      <c r="P66" s="12" t="s">
        <v>120</v>
      </c>
      <c r="Q66" s="12" t="s">
        <v>103</v>
      </c>
      <c r="R66" s="10" t="s">
        <v>104</v>
      </c>
      <c r="S66" s="10" t="s">
        <v>104</v>
      </c>
      <c r="T66" s="10" t="s">
        <v>104</v>
      </c>
      <c r="U66" s="10"/>
      <c r="V66" s="10"/>
      <c r="W66" s="10"/>
      <c r="X66" s="10"/>
      <c r="Y66" s="10"/>
      <c r="Z66" s="10"/>
      <c r="AA66" s="10"/>
      <c r="AB66" s="10"/>
      <c r="AC66" s="10"/>
      <c r="AD66" s="10">
        <v>3</v>
      </c>
      <c r="AE66" s="12">
        <v>6718.0680000000093</v>
      </c>
      <c r="AF66" s="12">
        <v>6718.0680000000093</v>
      </c>
      <c r="AG66" s="12">
        <v>6718.0680000000093</v>
      </c>
      <c r="AH66" s="12">
        <v>0</v>
      </c>
      <c r="AI66" s="12">
        <v>0</v>
      </c>
      <c r="AJ66" s="12">
        <v>0</v>
      </c>
      <c r="AK66" s="12">
        <v>0</v>
      </c>
      <c r="AL66" s="12">
        <v>0</v>
      </c>
      <c r="AM66" s="12">
        <v>0</v>
      </c>
      <c r="AN66" s="12">
        <v>0</v>
      </c>
      <c r="AO66" s="12">
        <v>0</v>
      </c>
      <c r="AP66" s="12">
        <v>0</v>
      </c>
      <c r="AQ66" s="12">
        <v>20154.204000000027</v>
      </c>
      <c r="AR66" s="10" t="b">
        <v>1</v>
      </c>
    </row>
    <row r="67" spans="1:44" ht="65" x14ac:dyDescent="0.35">
      <c r="A67" s="14">
        <v>66</v>
      </c>
      <c r="B67" s="14" t="s">
        <v>91</v>
      </c>
      <c r="C67" s="14" t="s">
        <v>115</v>
      </c>
      <c r="D67" s="14" t="s">
        <v>93</v>
      </c>
      <c r="E67" s="14" t="s">
        <v>94</v>
      </c>
      <c r="F67" s="14" t="s">
        <v>169</v>
      </c>
      <c r="G67" s="14" t="s">
        <v>170</v>
      </c>
      <c r="H67" s="14" t="s">
        <v>118</v>
      </c>
      <c r="I67" s="14"/>
      <c r="J67" s="14"/>
      <c r="K67" s="14"/>
      <c r="L67" s="14"/>
      <c r="M67" s="20" t="s">
        <v>129</v>
      </c>
      <c r="N67" s="16">
        <v>21256.647999999986</v>
      </c>
      <c r="O67" s="16" t="s">
        <v>101</v>
      </c>
      <c r="P67" s="16" t="s">
        <v>120</v>
      </c>
      <c r="Q67" s="16" t="s">
        <v>103</v>
      </c>
      <c r="R67" s="14" t="s">
        <v>104</v>
      </c>
      <c r="S67" s="14" t="s">
        <v>104</v>
      </c>
      <c r="T67" s="14" t="s">
        <v>104</v>
      </c>
      <c r="U67" s="14"/>
      <c r="V67" s="14"/>
      <c r="W67" s="14"/>
      <c r="X67" s="14"/>
      <c r="Y67" s="14"/>
      <c r="Z67" s="14"/>
      <c r="AA67" s="14"/>
      <c r="AB67" s="14"/>
      <c r="AC67" s="14"/>
      <c r="AD67" s="14">
        <v>3</v>
      </c>
      <c r="AE67" s="16">
        <v>7085.5493333333288</v>
      </c>
      <c r="AF67" s="16">
        <v>7085.5493333333288</v>
      </c>
      <c r="AG67" s="16">
        <v>7085.5493333333288</v>
      </c>
      <c r="AH67" s="16">
        <v>0</v>
      </c>
      <c r="AI67" s="16">
        <v>0</v>
      </c>
      <c r="AJ67" s="16">
        <v>0</v>
      </c>
      <c r="AK67" s="16">
        <v>0</v>
      </c>
      <c r="AL67" s="16">
        <v>0</v>
      </c>
      <c r="AM67" s="16">
        <v>0</v>
      </c>
      <c r="AN67" s="16">
        <v>0</v>
      </c>
      <c r="AO67" s="16">
        <v>0</v>
      </c>
      <c r="AP67" s="16">
        <v>0</v>
      </c>
      <c r="AQ67" s="16">
        <v>21256.647999999986</v>
      </c>
      <c r="AR67" s="14" t="b">
        <v>1</v>
      </c>
    </row>
    <row r="68" spans="1:44" ht="65" x14ac:dyDescent="0.35">
      <c r="A68" s="10">
        <v>67</v>
      </c>
      <c r="B68" s="10" t="s">
        <v>91</v>
      </c>
      <c r="C68" s="10" t="s">
        <v>115</v>
      </c>
      <c r="D68" s="10" t="s">
        <v>93</v>
      </c>
      <c r="E68" s="10" t="s">
        <v>94</v>
      </c>
      <c r="F68" s="10" t="s">
        <v>169</v>
      </c>
      <c r="G68" s="10" t="s">
        <v>170</v>
      </c>
      <c r="H68" s="10" t="s">
        <v>118</v>
      </c>
      <c r="I68" s="10"/>
      <c r="J68" s="10"/>
      <c r="K68" s="10"/>
      <c r="L68" s="10"/>
      <c r="M68" s="11" t="s">
        <v>130</v>
      </c>
      <c r="N68" s="12">
        <v>29624.881000000052</v>
      </c>
      <c r="O68" s="12" t="s">
        <v>101</v>
      </c>
      <c r="P68" s="12" t="s">
        <v>120</v>
      </c>
      <c r="Q68" s="12" t="s">
        <v>103</v>
      </c>
      <c r="R68" s="10" t="s">
        <v>104</v>
      </c>
      <c r="S68" s="10" t="s">
        <v>104</v>
      </c>
      <c r="T68" s="10" t="s">
        <v>104</v>
      </c>
      <c r="U68" s="10"/>
      <c r="V68" s="10"/>
      <c r="W68" s="10"/>
      <c r="X68" s="10"/>
      <c r="Y68" s="10"/>
      <c r="Z68" s="10"/>
      <c r="AA68" s="10"/>
      <c r="AB68" s="10"/>
      <c r="AC68" s="10"/>
      <c r="AD68" s="10">
        <v>3</v>
      </c>
      <c r="AE68" s="12">
        <v>9874.9603333333507</v>
      </c>
      <c r="AF68" s="12">
        <v>9874.9603333333507</v>
      </c>
      <c r="AG68" s="12">
        <v>9874.9603333333507</v>
      </c>
      <c r="AH68" s="12">
        <v>0</v>
      </c>
      <c r="AI68" s="12">
        <v>0</v>
      </c>
      <c r="AJ68" s="12">
        <v>0</v>
      </c>
      <c r="AK68" s="12">
        <v>0</v>
      </c>
      <c r="AL68" s="12">
        <v>0</v>
      </c>
      <c r="AM68" s="12">
        <v>0</v>
      </c>
      <c r="AN68" s="12">
        <v>0</v>
      </c>
      <c r="AO68" s="12">
        <v>0</v>
      </c>
      <c r="AP68" s="12">
        <v>0</v>
      </c>
      <c r="AQ68" s="12">
        <v>29624.881000000052</v>
      </c>
      <c r="AR68" s="10" t="b">
        <v>1</v>
      </c>
    </row>
    <row r="69" spans="1:44" ht="65" x14ac:dyDescent="0.35">
      <c r="A69" s="14">
        <v>68</v>
      </c>
      <c r="B69" s="14" t="s">
        <v>91</v>
      </c>
      <c r="C69" s="14" t="s">
        <v>115</v>
      </c>
      <c r="D69" s="14" t="s">
        <v>93</v>
      </c>
      <c r="E69" s="14" t="s">
        <v>94</v>
      </c>
      <c r="F69" s="14" t="s">
        <v>169</v>
      </c>
      <c r="G69" s="14" t="s">
        <v>170</v>
      </c>
      <c r="H69" s="14" t="s">
        <v>118</v>
      </c>
      <c r="I69" s="14"/>
      <c r="J69" s="14"/>
      <c r="K69" s="14"/>
      <c r="L69" s="14"/>
      <c r="M69" s="20" t="s">
        <v>131</v>
      </c>
      <c r="N69" s="16">
        <v>24238.53899999999</v>
      </c>
      <c r="O69" s="16" t="s">
        <v>101</v>
      </c>
      <c r="P69" s="16" t="s">
        <v>120</v>
      </c>
      <c r="Q69" s="16" t="s">
        <v>103</v>
      </c>
      <c r="R69" s="14" t="s">
        <v>104</v>
      </c>
      <c r="S69" s="14" t="s">
        <v>104</v>
      </c>
      <c r="T69" s="14" t="s">
        <v>104</v>
      </c>
      <c r="U69" s="14"/>
      <c r="V69" s="14"/>
      <c r="W69" s="14"/>
      <c r="X69" s="14"/>
      <c r="Y69" s="14"/>
      <c r="Z69" s="14"/>
      <c r="AA69" s="14"/>
      <c r="AB69" s="14"/>
      <c r="AC69" s="14"/>
      <c r="AD69" s="14">
        <v>3</v>
      </c>
      <c r="AE69" s="16">
        <v>8079.5129999999963</v>
      </c>
      <c r="AF69" s="16">
        <v>8079.5129999999963</v>
      </c>
      <c r="AG69" s="16">
        <v>8079.5129999999963</v>
      </c>
      <c r="AH69" s="16">
        <v>0</v>
      </c>
      <c r="AI69" s="16">
        <v>0</v>
      </c>
      <c r="AJ69" s="16">
        <v>0</v>
      </c>
      <c r="AK69" s="16">
        <v>0</v>
      </c>
      <c r="AL69" s="16">
        <v>0</v>
      </c>
      <c r="AM69" s="16">
        <v>0</v>
      </c>
      <c r="AN69" s="16">
        <v>0</v>
      </c>
      <c r="AO69" s="16">
        <v>0</v>
      </c>
      <c r="AP69" s="16">
        <v>0</v>
      </c>
      <c r="AQ69" s="16">
        <v>24238.53899999999</v>
      </c>
      <c r="AR69" s="14" t="b">
        <v>1</v>
      </c>
    </row>
    <row r="70" spans="1:44" ht="65" x14ac:dyDescent="0.35">
      <c r="A70" s="10">
        <v>69</v>
      </c>
      <c r="B70" s="10" t="s">
        <v>91</v>
      </c>
      <c r="C70" s="10" t="s">
        <v>115</v>
      </c>
      <c r="D70" s="10" t="s">
        <v>93</v>
      </c>
      <c r="E70" s="10" t="s">
        <v>94</v>
      </c>
      <c r="F70" s="10" t="s">
        <v>169</v>
      </c>
      <c r="G70" s="10" t="s">
        <v>170</v>
      </c>
      <c r="H70" s="10" t="s">
        <v>118</v>
      </c>
      <c r="I70" s="10"/>
      <c r="J70" s="10"/>
      <c r="K70" s="10"/>
      <c r="L70" s="10"/>
      <c r="M70" s="11" t="s">
        <v>132</v>
      </c>
      <c r="N70" s="12">
        <v>13799.001999999979</v>
      </c>
      <c r="O70" s="12" t="s">
        <v>101</v>
      </c>
      <c r="P70" s="12" t="s">
        <v>120</v>
      </c>
      <c r="Q70" s="12" t="s">
        <v>103</v>
      </c>
      <c r="R70" s="10" t="s">
        <v>104</v>
      </c>
      <c r="S70" s="10" t="s">
        <v>104</v>
      </c>
      <c r="T70" s="10" t="s">
        <v>104</v>
      </c>
      <c r="U70" s="10"/>
      <c r="V70" s="10"/>
      <c r="W70" s="10"/>
      <c r="X70" s="10"/>
      <c r="Y70" s="10"/>
      <c r="Z70" s="10"/>
      <c r="AA70" s="10"/>
      <c r="AB70" s="10"/>
      <c r="AC70" s="10"/>
      <c r="AD70" s="10">
        <v>3</v>
      </c>
      <c r="AE70" s="12">
        <v>4599.6673333333265</v>
      </c>
      <c r="AF70" s="12">
        <v>4599.6673333333265</v>
      </c>
      <c r="AG70" s="12">
        <v>4599.6673333333265</v>
      </c>
      <c r="AH70" s="12">
        <v>0</v>
      </c>
      <c r="AI70" s="12">
        <v>0</v>
      </c>
      <c r="AJ70" s="12">
        <v>0</v>
      </c>
      <c r="AK70" s="12">
        <v>0</v>
      </c>
      <c r="AL70" s="12">
        <v>0</v>
      </c>
      <c r="AM70" s="12">
        <v>0</v>
      </c>
      <c r="AN70" s="12">
        <v>0</v>
      </c>
      <c r="AO70" s="12">
        <v>0</v>
      </c>
      <c r="AP70" s="12">
        <v>0</v>
      </c>
      <c r="AQ70" s="12">
        <v>13799.001999999979</v>
      </c>
      <c r="AR70" s="10" t="b">
        <v>1</v>
      </c>
    </row>
    <row r="71" spans="1:44" ht="65" x14ac:dyDescent="0.35">
      <c r="A71" s="14">
        <v>70</v>
      </c>
      <c r="B71" s="14" t="s">
        <v>91</v>
      </c>
      <c r="C71" s="14" t="s">
        <v>115</v>
      </c>
      <c r="D71" s="14" t="s">
        <v>93</v>
      </c>
      <c r="E71" s="14" t="s">
        <v>94</v>
      </c>
      <c r="F71" s="14" t="s">
        <v>169</v>
      </c>
      <c r="G71" s="14" t="s">
        <v>170</v>
      </c>
      <c r="H71" s="14" t="s">
        <v>118</v>
      </c>
      <c r="I71" s="14"/>
      <c r="J71" s="14"/>
      <c r="K71" s="14"/>
      <c r="L71" s="14"/>
      <c r="M71" s="20" t="s">
        <v>133</v>
      </c>
      <c r="N71" s="16">
        <v>10529.95120000001</v>
      </c>
      <c r="O71" s="16" t="s">
        <v>101</v>
      </c>
      <c r="P71" s="16" t="s">
        <v>120</v>
      </c>
      <c r="Q71" s="16" t="s">
        <v>103</v>
      </c>
      <c r="R71" s="14" t="s">
        <v>104</v>
      </c>
      <c r="S71" s="14" t="s">
        <v>104</v>
      </c>
      <c r="T71" s="14" t="s">
        <v>104</v>
      </c>
      <c r="U71" s="14"/>
      <c r="V71" s="14"/>
      <c r="W71" s="14"/>
      <c r="X71" s="14"/>
      <c r="Y71" s="14"/>
      <c r="Z71" s="14"/>
      <c r="AA71" s="14"/>
      <c r="AB71" s="14"/>
      <c r="AC71" s="14"/>
      <c r="AD71" s="14">
        <v>3</v>
      </c>
      <c r="AE71" s="16">
        <v>3509.9837333333367</v>
      </c>
      <c r="AF71" s="16">
        <v>3509.9837333333367</v>
      </c>
      <c r="AG71" s="16">
        <v>3509.9837333333367</v>
      </c>
      <c r="AH71" s="16">
        <v>0</v>
      </c>
      <c r="AI71" s="16">
        <v>0</v>
      </c>
      <c r="AJ71" s="16">
        <v>0</v>
      </c>
      <c r="AK71" s="16">
        <v>0</v>
      </c>
      <c r="AL71" s="16">
        <v>0</v>
      </c>
      <c r="AM71" s="16">
        <v>0</v>
      </c>
      <c r="AN71" s="16">
        <v>0</v>
      </c>
      <c r="AO71" s="16">
        <v>0</v>
      </c>
      <c r="AP71" s="16">
        <v>0</v>
      </c>
      <c r="AQ71" s="16">
        <v>10529.95120000001</v>
      </c>
      <c r="AR71" s="14" t="b">
        <v>1</v>
      </c>
    </row>
    <row r="72" spans="1:44" ht="65" x14ac:dyDescent="0.35">
      <c r="A72" s="10">
        <v>71</v>
      </c>
      <c r="B72" s="10" t="s">
        <v>91</v>
      </c>
      <c r="C72" s="10" t="s">
        <v>115</v>
      </c>
      <c r="D72" s="10" t="s">
        <v>93</v>
      </c>
      <c r="E72" s="10" t="s">
        <v>94</v>
      </c>
      <c r="F72" s="10" t="s">
        <v>169</v>
      </c>
      <c r="G72" s="10" t="s">
        <v>170</v>
      </c>
      <c r="H72" s="10" t="s">
        <v>118</v>
      </c>
      <c r="I72" s="10"/>
      <c r="J72" s="10"/>
      <c r="K72" s="10"/>
      <c r="L72" s="10"/>
      <c r="M72" s="11" t="s">
        <v>134</v>
      </c>
      <c r="N72" s="12">
        <v>13016.031300000031</v>
      </c>
      <c r="O72" s="12" t="s">
        <v>101</v>
      </c>
      <c r="P72" s="12" t="s">
        <v>120</v>
      </c>
      <c r="Q72" s="12" t="s">
        <v>103</v>
      </c>
      <c r="R72" s="10" t="s">
        <v>104</v>
      </c>
      <c r="S72" s="10" t="s">
        <v>104</v>
      </c>
      <c r="T72" s="10" t="s">
        <v>104</v>
      </c>
      <c r="U72" s="10"/>
      <c r="V72" s="10"/>
      <c r="W72" s="10"/>
      <c r="X72" s="10"/>
      <c r="Y72" s="10"/>
      <c r="Z72" s="10"/>
      <c r="AA72" s="10"/>
      <c r="AB72" s="10"/>
      <c r="AC72" s="10"/>
      <c r="AD72" s="10">
        <v>3</v>
      </c>
      <c r="AE72" s="12">
        <v>4338.6771000000108</v>
      </c>
      <c r="AF72" s="12">
        <v>4338.6771000000108</v>
      </c>
      <c r="AG72" s="12">
        <v>4338.6771000000108</v>
      </c>
      <c r="AH72" s="12">
        <v>0</v>
      </c>
      <c r="AI72" s="12">
        <v>0</v>
      </c>
      <c r="AJ72" s="12">
        <v>0</v>
      </c>
      <c r="AK72" s="12">
        <v>0</v>
      </c>
      <c r="AL72" s="12">
        <v>0</v>
      </c>
      <c r="AM72" s="12">
        <v>0</v>
      </c>
      <c r="AN72" s="12">
        <v>0</v>
      </c>
      <c r="AO72" s="12">
        <v>0</v>
      </c>
      <c r="AP72" s="12">
        <v>0</v>
      </c>
      <c r="AQ72" s="12">
        <v>13016.031300000031</v>
      </c>
      <c r="AR72" s="10" t="b">
        <v>1</v>
      </c>
    </row>
    <row r="73" spans="1:44" ht="65" x14ac:dyDescent="0.35">
      <c r="A73" s="14">
        <v>72</v>
      </c>
      <c r="B73" s="14" t="s">
        <v>91</v>
      </c>
      <c r="C73" s="14" t="s">
        <v>115</v>
      </c>
      <c r="D73" s="14" t="s">
        <v>93</v>
      </c>
      <c r="E73" s="14" t="s">
        <v>94</v>
      </c>
      <c r="F73" s="14" t="s">
        <v>169</v>
      </c>
      <c r="G73" s="14" t="s">
        <v>170</v>
      </c>
      <c r="H73" s="14" t="s">
        <v>118</v>
      </c>
      <c r="I73" s="14"/>
      <c r="J73" s="14"/>
      <c r="K73" s="14"/>
      <c r="L73" s="14"/>
      <c r="M73" s="20" t="s">
        <v>135</v>
      </c>
      <c r="N73" s="16">
        <v>10587.830399999977</v>
      </c>
      <c r="O73" s="16" t="s">
        <v>101</v>
      </c>
      <c r="P73" s="16" t="s">
        <v>120</v>
      </c>
      <c r="Q73" s="16" t="s">
        <v>103</v>
      </c>
      <c r="R73" s="14" t="s">
        <v>104</v>
      </c>
      <c r="S73" s="14" t="s">
        <v>104</v>
      </c>
      <c r="T73" s="14" t="s">
        <v>104</v>
      </c>
      <c r="U73" s="14"/>
      <c r="V73" s="14"/>
      <c r="W73" s="14"/>
      <c r="X73" s="14"/>
      <c r="Y73" s="14"/>
      <c r="Z73" s="14"/>
      <c r="AA73" s="14"/>
      <c r="AB73" s="14"/>
      <c r="AC73" s="14"/>
      <c r="AD73" s="14">
        <v>3</v>
      </c>
      <c r="AE73" s="16">
        <v>3529.2767999999924</v>
      </c>
      <c r="AF73" s="16">
        <v>3529.2767999999924</v>
      </c>
      <c r="AG73" s="16">
        <v>3529.2767999999924</v>
      </c>
      <c r="AH73" s="16">
        <v>0</v>
      </c>
      <c r="AI73" s="16">
        <v>0</v>
      </c>
      <c r="AJ73" s="16">
        <v>0</v>
      </c>
      <c r="AK73" s="16">
        <v>0</v>
      </c>
      <c r="AL73" s="16">
        <v>0</v>
      </c>
      <c r="AM73" s="16">
        <v>0</v>
      </c>
      <c r="AN73" s="16">
        <v>0</v>
      </c>
      <c r="AO73" s="16">
        <v>0</v>
      </c>
      <c r="AP73" s="16">
        <v>0</v>
      </c>
      <c r="AQ73" s="16">
        <v>10587.830399999977</v>
      </c>
      <c r="AR73" s="14" t="b">
        <v>1</v>
      </c>
    </row>
    <row r="74" spans="1:44" ht="65" x14ac:dyDescent="0.35">
      <c r="A74" s="10">
        <v>73</v>
      </c>
      <c r="B74" s="10" t="s">
        <v>91</v>
      </c>
      <c r="C74" s="10" t="s">
        <v>115</v>
      </c>
      <c r="D74" s="10" t="s">
        <v>93</v>
      </c>
      <c r="E74" s="10" t="s">
        <v>94</v>
      </c>
      <c r="F74" s="10" t="s">
        <v>169</v>
      </c>
      <c r="G74" s="10" t="s">
        <v>170</v>
      </c>
      <c r="H74" s="10" t="s">
        <v>118</v>
      </c>
      <c r="I74" s="10"/>
      <c r="J74" s="10"/>
      <c r="K74" s="10"/>
      <c r="L74" s="10"/>
      <c r="M74" s="11" t="s">
        <v>136</v>
      </c>
      <c r="N74" s="12">
        <v>10592.330199999997</v>
      </c>
      <c r="O74" s="12" t="s">
        <v>101</v>
      </c>
      <c r="P74" s="12" t="s">
        <v>120</v>
      </c>
      <c r="Q74" s="12" t="s">
        <v>103</v>
      </c>
      <c r="R74" s="10" t="s">
        <v>104</v>
      </c>
      <c r="S74" s="10" t="s">
        <v>104</v>
      </c>
      <c r="T74" s="10" t="s">
        <v>104</v>
      </c>
      <c r="U74" s="10"/>
      <c r="V74" s="10"/>
      <c r="W74" s="10"/>
      <c r="X74" s="10"/>
      <c r="Y74" s="10"/>
      <c r="Z74" s="10"/>
      <c r="AA74" s="10"/>
      <c r="AB74" s="10"/>
      <c r="AC74" s="10"/>
      <c r="AD74" s="10">
        <v>3</v>
      </c>
      <c r="AE74" s="12">
        <v>3530.7767333333322</v>
      </c>
      <c r="AF74" s="12">
        <v>3530.7767333333322</v>
      </c>
      <c r="AG74" s="12">
        <v>3530.7767333333322</v>
      </c>
      <c r="AH74" s="12">
        <v>0</v>
      </c>
      <c r="AI74" s="12">
        <v>0</v>
      </c>
      <c r="AJ74" s="12">
        <v>0</v>
      </c>
      <c r="AK74" s="12">
        <v>0</v>
      </c>
      <c r="AL74" s="12">
        <v>0</v>
      </c>
      <c r="AM74" s="12">
        <v>0</v>
      </c>
      <c r="AN74" s="12">
        <v>0</v>
      </c>
      <c r="AO74" s="12">
        <v>0</v>
      </c>
      <c r="AP74" s="12">
        <v>0</v>
      </c>
      <c r="AQ74" s="12">
        <v>10592.330199999997</v>
      </c>
      <c r="AR74" s="10" t="b">
        <v>1</v>
      </c>
    </row>
    <row r="75" spans="1:44" ht="65" x14ac:dyDescent="0.35">
      <c r="A75" s="14">
        <v>74</v>
      </c>
      <c r="B75" s="14" t="s">
        <v>91</v>
      </c>
      <c r="C75" s="14" t="s">
        <v>115</v>
      </c>
      <c r="D75" s="14" t="s">
        <v>93</v>
      </c>
      <c r="E75" s="14" t="s">
        <v>94</v>
      </c>
      <c r="F75" s="14" t="s">
        <v>169</v>
      </c>
      <c r="G75" s="14" t="s">
        <v>170</v>
      </c>
      <c r="H75" s="14" t="s">
        <v>118</v>
      </c>
      <c r="I75" s="14"/>
      <c r="J75" s="14"/>
      <c r="K75" s="14"/>
      <c r="L75" s="14"/>
      <c r="M75" s="20" t="s">
        <v>137</v>
      </c>
      <c r="N75" s="16">
        <v>10568.901599999983</v>
      </c>
      <c r="O75" s="16" t="s">
        <v>101</v>
      </c>
      <c r="P75" s="16" t="s">
        <v>120</v>
      </c>
      <c r="Q75" s="16" t="s">
        <v>103</v>
      </c>
      <c r="R75" s="14" t="s">
        <v>104</v>
      </c>
      <c r="S75" s="14" t="s">
        <v>104</v>
      </c>
      <c r="T75" s="14" t="s">
        <v>104</v>
      </c>
      <c r="U75" s="14"/>
      <c r="V75" s="14"/>
      <c r="W75" s="14"/>
      <c r="X75" s="14"/>
      <c r="Y75" s="14"/>
      <c r="Z75" s="14"/>
      <c r="AA75" s="14"/>
      <c r="AB75" s="14"/>
      <c r="AC75" s="14"/>
      <c r="AD75" s="14">
        <v>3</v>
      </c>
      <c r="AE75" s="16">
        <v>3522.9671999999941</v>
      </c>
      <c r="AF75" s="16">
        <v>3522.9671999999941</v>
      </c>
      <c r="AG75" s="16">
        <v>3522.9671999999941</v>
      </c>
      <c r="AH75" s="16">
        <v>0</v>
      </c>
      <c r="AI75" s="16">
        <v>0</v>
      </c>
      <c r="AJ75" s="16">
        <v>0</v>
      </c>
      <c r="AK75" s="16">
        <v>0</v>
      </c>
      <c r="AL75" s="16">
        <v>0</v>
      </c>
      <c r="AM75" s="16">
        <v>0</v>
      </c>
      <c r="AN75" s="16">
        <v>0</v>
      </c>
      <c r="AO75" s="16">
        <v>0</v>
      </c>
      <c r="AP75" s="16">
        <v>0</v>
      </c>
      <c r="AQ75" s="16">
        <v>10568.901599999983</v>
      </c>
      <c r="AR75" s="14" t="b">
        <v>1</v>
      </c>
    </row>
    <row r="76" spans="1:44" ht="65" x14ac:dyDescent="0.35">
      <c r="A76" s="10">
        <v>75</v>
      </c>
      <c r="B76" s="10" t="s">
        <v>91</v>
      </c>
      <c r="C76" s="10" t="s">
        <v>115</v>
      </c>
      <c r="D76" s="10" t="s">
        <v>93</v>
      </c>
      <c r="E76" s="10" t="s">
        <v>94</v>
      </c>
      <c r="F76" s="10" t="s">
        <v>169</v>
      </c>
      <c r="G76" s="10" t="s">
        <v>170</v>
      </c>
      <c r="H76" s="10" t="s">
        <v>118</v>
      </c>
      <c r="I76" s="10"/>
      <c r="J76" s="10"/>
      <c r="K76" s="10"/>
      <c r="L76" s="10"/>
      <c r="M76" s="11" t="s">
        <v>138</v>
      </c>
      <c r="N76" s="12">
        <v>11187.01800000004</v>
      </c>
      <c r="O76" s="12" t="s">
        <v>101</v>
      </c>
      <c r="P76" s="12" t="s">
        <v>120</v>
      </c>
      <c r="Q76" s="12" t="s">
        <v>103</v>
      </c>
      <c r="R76" s="10" t="s">
        <v>104</v>
      </c>
      <c r="S76" s="10" t="s">
        <v>104</v>
      </c>
      <c r="T76" s="10" t="s">
        <v>104</v>
      </c>
      <c r="U76" s="10"/>
      <c r="V76" s="10"/>
      <c r="W76" s="10"/>
      <c r="X76" s="10"/>
      <c r="Y76" s="10"/>
      <c r="Z76" s="10"/>
      <c r="AA76" s="10"/>
      <c r="AB76" s="10"/>
      <c r="AC76" s="10"/>
      <c r="AD76" s="10">
        <v>3</v>
      </c>
      <c r="AE76" s="12">
        <v>3729.0060000000135</v>
      </c>
      <c r="AF76" s="12">
        <v>3729.0060000000135</v>
      </c>
      <c r="AG76" s="12">
        <v>3729.0060000000135</v>
      </c>
      <c r="AH76" s="12">
        <v>0</v>
      </c>
      <c r="AI76" s="12">
        <v>0</v>
      </c>
      <c r="AJ76" s="12">
        <v>0</v>
      </c>
      <c r="AK76" s="12">
        <v>0</v>
      </c>
      <c r="AL76" s="12">
        <v>0</v>
      </c>
      <c r="AM76" s="12">
        <v>0</v>
      </c>
      <c r="AN76" s="12">
        <v>0</v>
      </c>
      <c r="AO76" s="12">
        <v>0</v>
      </c>
      <c r="AP76" s="12">
        <v>0</v>
      </c>
      <c r="AQ76" s="12">
        <v>11187.01800000004</v>
      </c>
      <c r="AR76" s="10" t="b">
        <v>1</v>
      </c>
    </row>
    <row r="77" spans="1:44" ht="65" x14ac:dyDescent="0.35">
      <c r="A77" s="14">
        <v>76</v>
      </c>
      <c r="B77" s="14" t="s">
        <v>91</v>
      </c>
      <c r="C77" s="14" t="s">
        <v>115</v>
      </c>
      <c r="D77" s="14" t="s">
        <v>93</v>
      </c>
      <c r="E77" s="14" t="s">
        <v>94</v>
      </c>
      <c r="F77" s="14" t="s">
        <v>169</v>
      </c>
      <c r="G77" s="14" t="s">
        <v>170</v>
      </c>
      <c r="H77" s="14" t="s">
        <v>118</v>
      </c>
      <c r="I77" s="14"/>
      <c r="J77" s="14"/>
      <c r="K77" s="14"/>
      <c r="L77" s="14"/>
      <c r="M77" s="20" t="s">
        <v>139</v>
      </c>
      <c r="N77" s="16">
        <v>15053.313900000008</v>
      </c>
      <c r="O77" s="16" t="s">
        <v>101</v>
      </c>
      <c r="P77" s="16" t="s">
        <v>120</v>
      </c>
      <c r="Q77" s="16" t="s">
        <v>103</v>
      </c>
      <c r="R77" s="14" t="s">
        <v>104</v>
      </c>
      <c r="S77" s="14" t="s">
        <v>104</v>
      </c>
      <c r="T77" s="14" t="s">
        <v>104</v>
      </c>
      <c r="U77" s="14"/>
      <c r="V77" s="14"/>
      <c r="W77" s="14"/>
      <c r="X77" s="14"/>
      <c r="Y77" s="14"/>
      <c r="Z77" s="14"/>
      <c r="AA77" s="14"/>
      <c r="AB77" s="14"/>
      <c r="AC77" s="14"/>
      <c r="AD77" s="14">
        <v>3</v>
      </c>
      <c r="AE77" s="16">
        <v>5017.7713000000031</v>
      </c>
      <c r="AF77" s="16">
        <v>5017.7713000000031</v>
      </c>
      <c r="AG77" s="16">
        <v>5017.7713000000031</v>
      </c>
      <c r="AH77" s="16">
        <v>0</v>
      </c>
      <c r="AI77" s="16">
        <v>0</v>
      </c>
      <c r="AJ77" s="16">
        <v>0</v>
      </c>
      <c r="AK77" s="16">
        <v>0</v>
      </c>
      <c r="AL77" s="16">
        <v>0</v>
      </c>
      <c r="AM77" s="16">
        <v>0</v>
      </c>
      <c r="AN77" s="16">
        <v>0</v>
      </c>
      <c r="AO77" s="16">
        <v>0</v>
      </c>
      <c r="AP77" s="16">
        <v>0</v>
      </c>
      <c r="AQ77" s="16">
        <v>15053.313900000008</v>
      </c>
      <c r="AR77" s="14" t="b">
        <v>1</v>
      </c>
    </row>
    <row r="78" spans="1:44" ht="65" x14ac:dyDescent="0.35">
      <c r="A78" s="10">
        <v>77</v>
      </c>
      <c r="B78" s="10" t="s">
        <v>91</v>
      </c>
      <c r="C78" s="10" t="s">
        <v>115</v>
      </c>
      <c r="D78" s="10" t="s">
        <v>93</v>
      </c>
      <c r="E78" s="10" t="s">
        <v>94</v>
      </c>
      <c r="F78" s="10" t="s">
        <v>169</v>
      </c>
      <c r="G78" s="10" t="s">
        <v>170</v>
      </c>
      <c r="H78" s="10" t="s">
        <v>118</v>
      </c>
      <c r="I78" s="10"/>
      <c r="J78" s="10"/>
      <c r="K78" s="10"/>
      <c r="L78" s="10"/>
      <c r="M78" s="11" t="s">
        <v>140</v>
      </c>
      <c r="N78" s="12">
        <v>8948.9538000000175</v>
      </c>
      <c r="O78" s="12" t="s">
        <v>101</v>
      </c>
      <c r="P78" s="12" t="s">
        <v>120</v>
      </c>
      <c r="Q78" s="12" t="s">
        <v>103</v>
      </c>
      <c r="R78" s="10" t="s">
        <v>104</v>
      </c>
      <c r="S78" s="10" t="s">
        <v>104</v>
      </c>
      <c r="T78" s="10" t="s">
        <v>104</v>
      </c>
      <c r="U78" s="10"/>
      <c r="V78" s="10"/>
      <c r="W78" s="10"/>
      <c r="X78" s="10"/>
      <c r="Y78" s="10"/>
      <c r="Z78" s="10"/>
      <c r="AA78" s="10"/>
      <c r="AB78" s="10"/>
      <c r="AC78" s="10"/>
      <c r="AD78" s="10">
        <v>3</v>
      </c>
      <c r="AE78" s="12">
        <v>2982.9846000000057</v>
      </c>
      <c r="AF78" s="12">
        <v>2982.9846000000057</v>
      </c>
      <c r="AG78" s="12">
        <v>2982.9846000000057</v>
      </c>
      <c r="AH78" s="12">
        <v>0</v>
      </c>
      <c r="AI78" s="12">
        <v>0</v>
      </c>
      <c r="AJ78" s="12">
        <v>0</v>
      </c>
      <c r="AK78" s="12">
        <v>0</v>
      </c>
      <c r="AL78" s="12">
        <v>0</v>
      </c>
      <c r="AM78" s="12">
        <v>0</v>
      </c>
      <c r="AN78" s="12">
        <v>0</v>
      </c>
      <c r="AO78" s="12">
        <v>0</v>
      </c>
      <c r="AP78" s="12">
        <v>0</v>
      </c>
      <c r="AQ78" s="12">
        <v>8948.9538000000175</v>
      </c>
      <c r="AR78" s="10" t="b">
        <v>1</v>
      </c>
    </row>
    <row r="79" spans="1:44" ht="65" x14ac:dyDescent="0.35">
      <c r="A79" s="14">
        <v>78</v>
      </c>
      <c r="B79" s="14" t="s">
        <v>91</v>
      </c>
      <c r="C79" s="14" t="s">
        <v>115</v>
      </c>
      <c r="D79" s="14" t="s">
        <v>93</v>
      </c>
      <c r="E79" s="14" t="s">
        <v>94</v>
      </c>
      <c r="F79" s="14" t="s">
        <v>169</v>
      </c>
      <c r="G79" s="14" t="s">
        <v>170</v>
      </c>
      <c r="H79" s="14" t="s">
        <v>118</v>
      </c>
      <c r="I79" s="14"/>
      <c r="J79" s="14"/>
      <c r="K79" s="14"/>
      <c r="L79" s="14"/>
      <c r="M79" s="20" t="s">
        <v>141</v>
      </c>
      <c r="N79" s="16">
        <v>7507.8919999999925</v>
      </c>
      <c r="O79" s="16" t="s">
        <v>101</v>
      </c>
      <c r="P79" s="16" t="s">
        <v>120</v>
      </c>
      <c r="Q79" s="16" t="s">
        <v>103</v>
      </c>
      <c r="R79" s="14" t="s">
        <v>104</v>
      </c>
      <c r="S79" s="14" t="s">
        <v>104</v>
      </c>
      <c r="T79" s="14" t="s">
        <v>104</v>
      </c>
      <c r="U79" s="14"/>
      <c r="V79" s="14"/>
      <c r="W79" s="14"/>
      <c r="X79" s="14"/>
      <c r="Y79" s="14"/>
      <c r="Z79" s="14"/>
      <c r="AA79" s="14"/>
      <c r="AB79" s="14"/>
      <c r="AC79" s="14"/>
      <c r="AD79" s="14">
        <v>3</v>
      </c>
      <c r="AE79" s="16">
        <v>2502.6306666666642</v>
      </c>
      <c r="AF79" s="16">
        <v>2502.6306666666642</v>
      </c>
      <c r="AG79" s="16">
        <v>2502.6306666666642</v>
      </c>
      <c r="AH79" s="16">
        <v>0</v>
      </c>
      <c r="AI79" s="16">
        <v>0</v>
      </c>
      <c r="AJ79" s="16">
        <v>0</v>
      </c>
      <c r="AK79" s="16">
        <v>0</v>
      </c>
      <c r="AL79" s="16">
        <v>0</v>
      </c>
      <c r="AM79" s="16">
        <v>0</v>
      </c>
      <c r="AN79" s="16">
        <v>0</v>
      </c>
      <c r="AO79" s="16">
        <v>0</v>
      </c>
      <c r="AP79" s="16">
        <v>0</v>
      </c>
      <c r="AQ79" s="16">
        <v>7507.8919999999925</v>
      </c>
      <c r="AR79" s="14" t="b">
        <v>1</v>
      </c>
    </row>
    <row r="80" spans="1:44" ht="65" x14ac:dyDescent="0.35">
      <c r="A80" s="10">
        <v>79</v>
      </c>
      <c r="B80" s="10" t="s">
        <v>91</v>
      </c>
      <c r="C80" s="10" t="s">
        <v>115</v>
      </c>
      <c r="D80" s="10" t="s">
        <v>93</v>
      </c>
      <c r="E80" s="10" t="s">
        <v>94</v>
      </c>
      <c r="F80" s="10" t="s">
        <v>169</v>
      </c>
      <c r="G80" s="10" t="s">
        <v>170</v>
      </c>
      <c r="H80" s="10" t="s">
        <v>118</v>
      </c>
      <c r="I80" s="10"/>
      <c r="J80" s="10"/>
      <c r="K80" s="10"/>
      <c r="L80" s="10"/>
      <c r="M80" s="11" t="s">
        <v>142</v>
      </c>
      <c r="N80" s="12">
        <v>8409.91320000001</v>
      </c>
      <c r="O80" s="12" t="s">
        <v>101</v>
      </c>
      <c r="P80" s="12" t="s">
        <v>120</v>
      </c>
      <c r="Q80" s="12" t="s">
        <v>103</v>
      </c>
      <c r="R80" s="10" t="s">
        <v>104</v>
      </c>
      <c r="S80" s="10" t="s">
        <v>104</v>
      </c>
      <c r="T80" s="10" t="s">
        <v>104</v>
      </c>
      <c r="U80" s="10"/>
      <c r="V80" s="10"/>
      <c r="W80" s="10"/>
      <c r="X80" s="10"/>
      <c r="Y80" s="10"/>
      <c r="Z80" s="10"/>
      <c r="AA80" s="10"/>
      <c r="AB80" s="10"/>
      <c r="AC80" s="10"/>
      <c r="AD80" s="10">
        <v>3</v>
      </c>
      <c r="AE80" s="12">
        <v>2803.3044000000032</v>
      </c>
      <c r="AF80" s="12">
        <v>2803.3044000000032</v>
      </c>
      <c r="AG80" s="12">
        <v>2803.3044000000032</v>
      </c>
      <c r="AH80" s="12">
        <v>0</v>
      </c>
      <c r="AI80" s="12">
        <v>0</v>
      </c>
      <c r="AJ80" s="12">
        <v>0</v>
      </c>
      <c r="AK80" s="12">
        <v>0</v>
      </c>
      <c r="AL80" s="12">
        <v>0</v>
      </c>
      <c r="AM80" s="12">
        <v>0</v>
      </c>
      <c r="AN80" s="12">
        <v>0</v>
      </c>
      <c r="AO80" s="12">
        <v>0</v>
      </c>
      <c r="AP80" s="12">
        <v>0</v>
      </c>
      <c r="AQ80" s="12">
        <v>8409.91320000001</v>
      </c>
      <c r="AR80" s="10" t="b">
        <v>1</v>
      </c>
    </row>
    <row r="81" spans="1:44" ht="65" x14ac:dyDescent="0.35">
      <c r="A81" s="14">
        <v>80</v>
      </c>
      <c r="B81" s="14" t="s">
        <v>91</v>
      </c>
      <c r="C81" s="14" t="s">
        <v>115</v>
      </c>
      <c r="D81" s="14" t="s">
        <v>93</v>
      </c>
      <c r="E81" s="14" t="s">
        <v>94</v>
      </c>
      <c r="F81" s="14" t="s">
        <v>169</v>
      </c>
      <c r="G81" s="14" t="s">
        <v>170</v>
      </c>
      <c r="H81" s="14" t="s">
        <v>118</v>
      </c>
      <c r="I81" s="14"/>
      <c r="J81" s="14"/>
      <c r="K81" s="14"/>
      <c r="L81" s="14"/>
      <c r="M81" s="20" t="s">
        <v>143</v>
      </c>
      <c r="N81" s="16">
        <v>9322.5149999999558</v>
      </c>
      <c r="O81" s="16" t="s">
        <v>101</v>
      </c>
      <c r="P81" s="16" t="s">
        <v>120</v>
      </c>
      <c r="Q81" s="16" t="s">
        <v>103</v>
      </c>
      <c r="R81" s="14" t="s">
        <v>104</v>
      </c>
      <c r="S81" s="14" t="s">
        <v>104</v>
      </c>
      <c r="T81" s="14" t="s">
        <v>104</v>
      </c>
      <c r="U81" s="14"/>
      <c r="V81" s="14"/>
      <c r="W81" s="14"/>
      <c r="X81" s="14"/>
      <c r="Y81" s="14"/>
      <c r="Z81" s="14"/>
      <c r="AA81" s="14"/>
      <c r="AB81" s="14"/>
      <c r="AC81" s="14"/>
      <c r="AD81" s="14">
        <v>3</v>
      </c>
      <c r="AE81" s="16">
        <v>3107.5049999999851</v>
      </c>
      <c r="AF81" s="16">
        <v>3107.5049999999851</v>
      </c>
      <c r="AG81" s="16">
        <v>3107.5049999999851</v>
      </c>
      <c r="AH81" s="16">
        <v>0</v>
      </c>
      <c r="AI81" s="16">
        <v>0</v>
      </c>
      <c r="AJ81" s="16">
        <v>0</v>
      </c>
      <c r="AK81" s="16">
        <v>0</v>
      </c>
      <c r="AL81" s="16">
        <v>0</v>
      </c>
      <c r="AM81" s="16">
        <v>0</v>
      </c>
      <c r="AN81" s="16">
        <v>0</v>
      </c>
      <c r="AO81" s="16">
        <v>0</v>
      </c>
      <c r="AP81" s="16">
        <v>0</v>
      </c>
      <c r="AQ81" s="16">
        <v>9322.5149999999558</v>
      </c>
      <c r="AR81" s="14" t="b">
        <v>1</v>
      </c>
    </row>
    <row r="82" spans="1:44" ht="65" x14ac:dyDescent="0.35">
      <c r="A82" s="10">
        <v>81</v>
      </c>
      <c r="B82" s="10" t="s">
        <v>91</v>
      </c>
      <c r="C82" s="10" t="s">
        <v>115</v>
      </c>
      <c r="D82" s="10" t="s">
        <v>93</v>
      </c>
      <c r="E82" s="10" t="s">
        <v>94</v>
      </c>
      <c r="F82" s="10" t="s">
        <v>169</v>
      </c>
      <c r="G82" s="10" t="s">
        <v>170</v>
      </c>
      <c r="H82" s="10" t="s">
        <v>118</v>
      </c>
      <c r="I82" s="10"/>
      <c r="J82" s="10"/>
      <c r="K82" s="10"/>
      <c r="L82" s="10"/>
      <c r="M82" s="11" t="s">
        <v>144</v>
      </c>
      <c r="N82" s="12">
        <v>20646.962</v>
      </c>
      <c r="O82" s="12" t="s">
        <v>101</v>
      </c>
      <c r="P82" s="12" t="s">
        <v>120</v>
      </c>
      <c r="Q82" s="12" t="s">
        <v>103</v>
      </c>
      <c r="R82" s="10" t="s">
        <v>104</v>
      </c>
      <c r="S82" s="10" t="s">
        <v>104</v>
      </c>
      <c r="T82" s="10" t="s">
        <v>104</v>
      </c>
      <c r="U82" s="10"/>
      <c r="V82" s="10"/>
      <c r="W82" s="10"/>
      <c r="X82" s="10"/>
      <c r="Y82" s="10"/>
      <c r="Z82" s="10"/>
      <c r="AA82" s="10"/>
      <c r="AB82" s="10"/>
      <c r="AC82" s="10"/>
      <c r="AD82" s="10">
        <v>3</v>
      </c>
      <c r="AE82" s="12">
        <v>6882.3206666666665</v>
      </c>
      <c r="AF82" s="12">
        <v>6882.3206666666665</v>
      </c>
      <c r="AG82" s="12">
        <v>6882.3206666666665</v>
      </c>
      <c r="AH82" s="12">
        <v>0</v>
      </c>
      <c r="AI82" s="12">
        <v>0</v>
      </c>
      <c r="AJ82" s="12">
        <v>0</v>
      </c>
      <c r="AK82" s="12">
        <v>0</v>
      </c>
      <c r="AL82" s="12">
        <v>0</v>
      </c>
      <c r="AM82" s="12">
        <v>0</v>
      </c>
      <c r="AN82" s="12">
        <v>0</v>
      </c>
      <c r="AO82" s="12">
        <v>0</v>
      </c>
      <c r="AP82" s="12">
        <v>0</v>
      </c>
      <c r="AQ82" s="12">
        <v>20646.962</v>
      </c>
      <c r="AR82" s="10" t="b">
        <v>1</v>
      </c>
    </row>
    <row r="83" spans="1:44" ht="65" x14ac:dyDescent="0.35">
      <c r="A83" s="14">
        <v>82</v>
      </c>
      <c r="B83" s="14" t="s">
        <v>91</v>
      </c>
      <c r="C83" s="14" t="s">
        <v>115</v>
      </c>
      <c r="D83" s="14" t="s">
        <v>93</v>
      </c>
      <c r="E83" s="14" t="s">
        <v>94</v>
      </c>
      <c r="F83" s="14" t="s">
        <v>169</v>
      </c>
      <c r="G83" s="14" t="s">
        <v>170</v>
      </c>
      <c r="H83" s="14" t="s">
        <v>118</v>
      </c>
      <c r="I83" s="14"/>
      <c r="J83" s="14"/>
      <c r="K83" s="14"/>
      <c r="L83" s="14"/>
      <c r="M83" s="20" t="s">
        <v>145</v>
      </c>
      <c r="N83" s="16">
        <v>17693.663100000005</v>
      </c>
      <c r="O83" s="16" t="s">
        <v>101</v>
      </c>
      <c r="P83" s="16" t="s">
        <v>120</v>
      </c>
      <c r="Q83" s="16" t="s">
        <v>103</v>
      </c>
      <c r="R83" s="14" t="s">
        <v>104</v>
      </c>
      <c r="S83" s="14" t="s">
        <v>104</v>
      </c>
      <c r="T83" s="14" t="s">
        <v>104</v>
      </c>
      <c r="U83" s="14"/>
      <c r="V83" s="14"/>
      <c r="W83" s="14"/>
      <c r="X83" s="14"/>
      <c r="Y83" s="14"/>
      <c r="Z83" s="14"/>
      <c r="AA83" s="14"/>
      <c r="AB83" s="14"/>
      <c r="AC83" s="14"/>
      <c r="AD83" s="14">
        <v>3</v>
      </c>
      <c r="AE83" s="16">
        <v>5897.887700000002</v>
      </c>
      <c r="AF83" s="16">
        <v>5897.887700000002</v>
      </c>
      <c r="AG83" s="16">
        <v>5897.887700000002</v>
      </c>
      <c r="AH83" s="16">
        <v>0</v>
      </c>
      <c r="AI83" s="16">
        <v>0</v>
      </c>
      <c r="AJ83" s="16">
        <v>0</v>
      </c>
      <c r="AK83" s="16">
        <v>0</v>
      </c>
      <c r="AL83" s="16">
        <v>0</v>
      </c>
      <c r="AM83" s="16">
        <v>0</v>
      </c>
      <c r="AN83" s="16">
        <v>0</v>
      </c>
      <c r="AO83" s="16">
        <v>0</v>
      </c>
      <c r="AP83" s="16">
        <v>0</v>
      </c>
      <c r="AQ83" s="16">
        <v>17693.663100000005</v>
      </c>
      <c r="AR83" s="14" t="b">
        <v>1</v>
      </c>
    </row>
    <row r="84" spans="1:44" ht="65" x14ac:dyDescent="0.35">
      <c r="A84" s="10">
        <v>83</v>
      </c>
      <c r="B84" s="10" t="s">
        <v>91</v>
      </c>
      <c r="C84" s="10" t="s">
        <v>115</v>
      </c>
      <c r="D84" s="10" t="s">
        <v>93</v>
      </c>
      <c r="E84" s="10" t="s">
        <v>94</v>
      </c>
      <c r="F84" s="10" t="s">
        <v>169</v>
      </c>
      <c r="G84" s="10" t="s">
        <v>170</v>
      </c>
      <c r="H84" s="10" t="s">
        <v>118</v>
      </c>
      <c r="I84" s="10"/>
      <c r="J84" s="10"/>
      <c r="K84" s="10"/>
      <c r="L84" s="10"/>
      <c r="M84" s="11" t="s">
        <v>146</v>
      </c>
      <c r="N84" s="12">
        <v>8633.4020999999775</v>
      </c>
      <c r="O84" s="12" t="s">
        <v>101</v>
      </c>
      <c r="P84" s="12" t="s">
        <v>120</v>
      </c>
      <c r="Q84" s="12" t="s">
        <v>103</v>
      </c>
      <c r="R84" s="10" t="s">
        <v>104</v>
      </c>
      <c r="S84" s="10" t="s">
        <v>104</v>
      </c>
      <c r="T84" s="10" t="s">
        <v>104</v>
      </c>
      <c r="U84" s="10"/>
      <c r="V84" s="10"/>
      <c r="W84" s="10"/>
      <c r="X84" s="10"/>
      <c r="Y84" s="10"/>
      <c r="Z84" s="10"/>
      <c r="AA84" s="10"/>
      <c r="AB84" s="10"/>
      <c r="AC84" s="10"/>
      <c r="AD84" s="10">
        <v>3</v>
      </c>
      <c r="AE84" s="12">
        <v>2877.8006999999925</v>
      </c>
      <c r="AF84" s="12">
        <v>2877.8006999999925</v>
      </c>
      <c r="AG84" s="12">
        <v>2877.8006999999925</v>
      </c>
      <c r="AH84" s="12">
        <v>0</v>
      </c>
      <c r="AI84" s="12">
        <v>0</v>
      </c>
      <c r="AJ84" s="12">
        <v>0</v>
      </c>
      <c r="AK84" s="12">
        <v>0</v>
      </c>
      <c r="AL84" s="12">
        <v>0</v>
      </c>
      <c r="AM84" s="12">
        <v>0</v>
      </c>
      <c r="AN84" s="12">
        <v>0</v>
      </c>
      <c r="AO84" s="12">
        <v>0</v>
      </c>
      <c r="AP84" s="12">
        <v>0</v>
      </c>
      <c r="AQ84" s="12">
        <v>8633.4020999999775</v>
      </c>
      <c r="AR84" s="10" t="b">
        <v>1</v>
      </c>
    </row>
    <row r="85" spans="1:44" ht="65" x14ac:dyDescent="0.35">
      <c r="A85" s="14">
        <v>84</v>
      </c>
      <c r="B85" s="14" t="s">
        <v>91</v>
      </c>
      <c r="C85" s="14" t="s">
        <v>115</v>
      </c>
      <c r="D85" s="14" t="s">
        <v>93</v>
      </c>
      <c r="E85" s="14" t="s">
        <v>94</v>
      </c>
      <c r="F85" s="14" t="s">
        <v>169</v>
      </c>
      <c r="G85" s="14" t="s">
        <v>170</v>
      </c>
      <c r="H85" s="14" t="s">
        <v>118</v>
      </c>
      <c r="I85" s="14"/>
      <c r="J85" s="14"/>
      <c r="K85" s="14"/>
      <c r="L85" s="14"/>
      <c r="M85" s="20" t="s">
        <v>147</v>
      </c>
      <c r="N85" s="16">
        <v>19688.999600000097</v>
      </c>
      <c r="O85" s="16" t="s">
        <v>101</v>
      </c>
      <c r="P85" s="16" t="s">
        <v>120</v>
      </c>
      <c r="Q85" s="16" t="s">
        <v>103</v>
      </c>
      <c r="R85" s="14" t="s">
        <v>104</v>
      </c>
      <c r="S85" s="14" t="s">
        <v>104</v>
      </c>
      <c r="T85" s="14" t="s">
        <v>104</v>
      </c>
      <c r="U85" s="14"/>
      <c r="V85" s="14"/>
      <c r="W85" s="14"/>
      <c r="X85" s="14"/>
      <c r="Y85" s="14"/>
      <c r="Z85" s="14"/>
      <c r="AA85" s="14"/>
      <c r="AB85" s="14"/>
      <c r="AC85" s="14"/>
      <c r="AD85" s="14">
        <v>3</v>
      </c>
      <c r="AE85" s="16">
        <v>6562.9998666666988</v>
      </c>
      <c r="AF85" s="16">
        <v>6562.9998666666988</v>
      </c>
      <c r="AG85" s="16">
        <v>6562.9998666666988</v>
      </c>
      <c r="AH85" s="16">
        <v>0</v>
      </c>
      <c r="AI85" s="16">
        <v>0</v>
      </c>
      <c r="AJ85" s="16">
        <v>0</v>
      </c>
      <c r="AK85" s="16">
        <v>0</v>
      </c>
      <c r="AL85" s="16">
        <v>0</v>
      </c>
      <c r="AM85" s="16">
        <v>0</v>
      </c>
      <c r="AN85" s="16">
        <v>0</v>
      </c>
      <c r="AO85" s="16">
        <v>0</v>
      </c>
      <c r="AP85" s="16">
        <v>0</v>
      </c>
      <c r="AQ85" s="16">
        <v>19688.999600000097</v>
      </c>
      <c r="AR85" s="14" t="b">
        <v>1</v>
      </c>
    </row>
    <row r="86" spans="1:44" ht="65" x14ac:dyDescent="0.35">
      <c r="A86" s="10">
        <v>85</v>
      </c>
      <c r="B86" s="10" t="s">
        <v>91</v>
      </c>
      <c r="C86" s="10" t="s">
        <v>115</v>
      </c>
      <c r="D86" s="10" t="s">
        <v>93</v>
      </c>
      <c r="E86" s="10" t="s">
        <v>94</v>
      </c>
      <c r="F86" s="10" t="s">
        <v>169</v>
      </c>
      <c r="G86" s="10" t="s">
        <v>170</v>
      </c>
      <c r="H86" s="10" t="s">
        <v>118</v>
      </c>
      <c r="I86" s="10"/>
      <c r="J86" s="10"/>
      <c r="K86" s="10"/>
      <c r="L86" s="10"/>
      <c r="M86" s="11" t="s">
        <v>148</v>
      </c>
      <c r="N86" s="12">
        <v>14208.104400000011</v>
      </c>
      <c r="O86" s="12" t="s">
        <v>101</v>
      </c>
      <c r="P86" s="12" t="s">
        <v>120</v>
      </c>
      <c r="Q86" s="12" t="s">
        <v>103</v>
      </c>
      <c r="R86" s="10" t="s">
        <v>104</v>
      </c>
      <c r="S86" s="10" t="s">
        <v>104</v>
      </c>
      <c r="T86" s="10" t="s">
        <v>104</v>
      </c>
      <c r="U86" s="10"/>
      <c r="V86" s="10"/>
      <c r="W86" s="10"/>
      <c r="X86" s="10"/>
      <c r="Y86" s="10"/>
      <c r="Z86" s="10"/>
      <c r="AA86" s="10"/>
      <c r="AB86" s="10"/>
      <c r="AC86" s="10"/>
      <c r="AD86" s="10">
        <v>3</v>
      </c>
      <c r="AE86" s="12">
        <v>4736.034800000004</v>
      </c>
      <c r="AF86" s="12">
        <v>4736.034800000004</v>
      </c>
      <c r="AG86" s="12">
        <v>4736.034800000004</v>
      </c>
      <c r="AH86" s="12">
        <v>0</v>
      </c>
      <c r="AI86" s="12">
        <v>0</v>
      </c>
      <c r="AJ86" s="12">
        <v>0</v>
      </c>
      <c r="AK86" s="12">
        <v>0</v>
      </c>
      <c r="AL86" s="12">
        <v>0</v>
      </c>
      <c r="AM86" s="12">
        <v>0</v>
      </c>
      <c r="AN86" s="12">
        <v>0</v>
      </c>
      <c r="AO86" s="12">
        <v>0</v>
      </c>
      <c r="AP86" s="12">
        <v>0</v>
      </c>
      <c r="AQ86" s="12">
        <v>14208.104400000011</v>
      </c>
      <c r="AR86" s="10" t="b">
        <v>1</v>
      </c>
    </row>
    <row r="87" spans="1:44" ht="65" x14ac:dyDescent="0.35">
      <c r="A87" s="14">
        <v>86</v>
      </c>
      <c r="B87" s="14" t="s">
        <v>91</v>
      </c>
      <c r="C87" s="14" t="s">
        <v>115</v>
      </c>
      <c r="D87" s="14" t="s">
        <v>93</v>
      </c>
      <c r="E87" s="14" t="s">
        <v>94</v>
      </c>
      <c r="F87" s="14" t="s">
        <v>169</v>
      </c>
      <c r="G87" s="14" t="s">
        <v>170</v>
      </c>
      <c r="H87" s="14" t="s">
        <v>118</v>
      </c>
      <c r="I87" s="14"/>
      <c r="J87" s="14"/>
      <c r="K87" s="14"/>
      <c r="L87" s="14"/>
      <c r="M87" s="20" t="s">
        <v>149</v>
      </c>
      <c r="N87" s="16">
        <v>3880.8041999999987</v>
      </c>
      <c r="O87" s="16" t="s">
        <v>101</v>
      </c>
      <c r="P87" s="16" t="s">
        <v>120</v>
      </c>
      <c r="Q87" s="16" t="s">
        <v>103</v>
      </c>
      <c r="R87" s="14" t="s">
        <v>104</v>
      </c>
      <c r="S87" s="14" t="s">
        <v>104</v>
      </c>
      <c r="T87" s="14" t="s">
        <v>104</v>
      </c>
      <c r="U87" s="14"/>
      <c r="V87" s="14"/>
      <c r="W87" s="14"/>
      <c r="X87" s="14"/>
      <c r="Y87" s="14"/>
      <c r="Z87" s="14"/>
      <c r="AA87" s="14"/>
      <c r="AB87" s="14"/>
      <c r="AC87" s="14"/>
      <c r="AD87" s="14">
        <v>3</v>
      </c>
      <c r="AE87" s="16">
        <v>1293.6013999999996</v>
      </c>
      <c r="AF87" s="16">
        <v>1293.6013999999996</v>
      </c>
      <c r="AG87" s="16">
        <v>1293.6013999999996</v>
      </c>
      <c r="AH87" s="16">
        <v>0</v>
      </c>
      <c r="AI87" s="16">
        <v>0</v>
      </c>
      <c r="AJ87" s="16">
        <v>0</v>
      </c>
      <c r="AK87" s="16">
        <v>0</v>
      </c>
      <c r="AL87" s="16">
        <v>0</v>
      </c>
      <c r="AM87" s="16">
        <v>0</v>
      </c>
      <c r="AN87" s="16">
        <v>0</v>
      </c>
      <c r="AO87" s="16">
        <v>0</v>
      </c>
      <c r="AP87" s="16">
        <v>0</v>
      </c>
      <c r="AQ87" s="16">
        <v>3880.8041999999987</v>
      </c>
      <c r="AR87" s="14" t="b">
        <v>1</v>
      </c>
    </row>
    <row r="88" spans="1:44" ht="65" x14ac:dyDescent="0.35">
      <c r="A88" s="10">
        <v>87</v>
      </c>
      <c r="B88" s="10" t="s">
        <v>91</v>
      </c>
      <c r="C88" s="10" t="s">
        <v>115</v>
      </c>
      <c r="D88" s="10" t="s">
        <v>93</v>
      </c>
      <c r="E88" s="10" t="s">
        <v>94</v>
      </c>
      <c r="F88" s="10" t="s">
        <v>169</v>
      </c>
      <c r="G88" s="10" t="s">
        <v>170</v>
      </c>
      <c r="H88" s="10" t="s">
        <v>118</v>
      </c>
      <c r="I88" s="10"/>
      <c r="J88" s="10"/>
      <c r="K88" s="10"/>
      <c r="L88" s="10"/>
      <c r="M88" s="11" t="s">
        <v>150</v>
      </c>
      <c r="N88" s="12">
        <v>17517.206000000006</v>
      </c>
      <c r="O88" s="12" t="s">
        <v>101</v>
      </c>
      <c r="P88" s="12" t="s">
        <v>120</v>
      </c>
      <c r="Q88" s="12" t="s">
        <v>103</v>
      </c>
      <c r="R88" s="10" t="s">
        <v>104</v>
      </c>
      <c r="S88" s="10" t="s">
        <v>104</v>
      </c>
      <c r="T88" s="10" t="s">
        <v>104</v>
      </c>
      <c r="U88" s="10"/>
      <c r="V88" s="10"/>
      <c r="W88" s="10"/>
      <c r="X88" s="10"/>
      <c r="Y88" s="10"/>
      <c r="Z88" s="10"/>
      <c r="AA88" s="10"/>
      <c r="AB88" s="10"/>
      <c r="AC88" s="10"/>
      <c r="AD88" s="10">
        <v>3</v>
      </c>
      <c r="AE88" s="12">
        <v>5839.0686666666688</v>
      </c>
      <c r="AF88" s="12">
        <v>5839.0686666666688</v>
      </c>
      <c r="AG88" s="12">
        <v>5839.0686666666688</v>
      </c>
      <c r="AH88" s="12">
        <v>0</v>
      </c>
      <c r="AI88" s="12">
        <v>0</v>
      </c>
      <c r="AJ88" s="12">
        <v>0</v>
      </c>
      <c r="AK88" s="12">
        <v>0</v>
      </c>
      <c r="AL88" s="12">
        <v>0</v>
      </c>
      <c r="AM88" s="12">
        <v>0</v>
      </c>
      <c r="AN88" s="12">
        <v>0</v>
      </c>
      <c r="AO88" s="12">
        <v>0</v>
      </c>
      <c r="AP88" s="12">
        <v>0</v>
      </c>
      <c r="AQ88" s="12">
        <v>17517.206000000006</v>
      </c>
      <c r="AR88" s="10" t="b">
        <v>1</v>
      </c>
    </row>
    <row r="89" spans="1:44" ht="65" x14ac:dyDescent="0.35">
      <c r="A89" s="14">
        <v>88</v>
      </c>
      <c r="B89" s="14" t="s">
        <v>91</v>
      </c>
      <c r="C89" s="14" t="s">
        <v>115</v>
      </c>
      <c r="D89" s="14" t="s">
        <v>93</v>
      </c>
      <c r="E89" s="14" t="s">
        <v>94</v>
      </c>
      <c r="F89" s="14" t="s">
        <v>169</v>
      </c>
      <c r="G89" s="14" t="s">
        <v>170</v>
      </c>
      <c r="H89" s="14" t="s">
        <v>118</v>
      </c>
      <c r="I89" s="14"/>
      <c r="J89" s="14"/>
      <c r="K89" s="14"/>
      <c r="L89" s="14"/>
      <c r="M89" s="20" t="s">
        <v>151</v>
      </c>
      <c r="N89" s="16">
        <v>18958.735100000049</v>
      </c>
      <c r="O89" s="16" t="s">
        <v>101</v>
      </c>
      <c r="P89" s="16" t="s">
        <v>120</v>
      </c>
      <c r="Q89" s="16" t="s">
        <v>103</v>
      </c>
      <c r="R89" s="14" t="s">
        <v>104</v>
      </c>
      <c r="S89" s="14" t="s">
        <v>104</v>
      </c>
      <c r="T89" s="14" t="s">
        <v>104</v>
      </c>
      <c r="U89" s="14"/>
      <c r="V89" s="14"/>
      <c r="W89" s="14"/>
      <c r="X89" s="14"/>
      <c r="Y89" s="14"/>
      <c r="Z89" s="14"/>
      <c r="AA89" s="14"/>
      <c r="AB89" s="14"/>
      <c r="AC89" s="14"/>
      <c r="AD89" s="14">
        <v>3</v>
      </c>
      <c r="AE89" s="16">
        <v>6319.578366666683</v>
      </c>
      <c r="AF89" s="16">
        <v>6319.578366666683</v>
      </c>
      <c r="AG89" s="16">
        <v>6319.578366666683</v>
      </c>
      <c r="AH89" s="16">
        <v>0</v>
      </c>
      <c r="AI89" s="16">
        <v>0</v>
      </c>
      <c r="AJ89" s="16">
        <v>0</v>
      </c>
      <c r="AK89" s="16">
        <v>0</v>
      </c>
      <c r="AL89" s="16">
        <v>0</v>
      </c>
      <c r="AM89" s="16">
        <v>0</v>
      </c>
      <c r="AN89" s="16">
        <v>0</v>
      </c>
      <c r="AO89" s="16">
        <v>0</v>
      </c>
      <c r="AP89" s="16">
        <v>0</v>
      </c>
      <c r="AQ89" s="16">
        <v>18958.735100000049</v>
      </c>
      <c r="AR89" s="14" t="b">
        <v>1</v>
      </c>
    </row>
    <row r="90" spans="1:44" ht="65" x14ac:dyDescent="0.35">
      <c r="A90" s="10">
        <v>89</v>
      </c>
      <c r="B90" s="10" t="s">
        <v>91</v>
      </c>
      <c r="C90" s="10" t="s">
        <v>115</v>
      </c>
      <c r="D90" s="10" t="s">
        <v>93</v>
      </c>
      <c r="E90" s="10" t="s">
        <v>94</v>
      </c>
      <c r="F90" s="10" t="s">
        <v>169</v>
      </c>
      <c r="G90" s="10" t="s">
        <v>170</v>
      </c>
      <c r="H90" s="10" t="s">
        <v>118</v>
      </c>
      <c r="I90" s="10"/>
      <c r="J90" s="10"/>
      <c r="K90" s="10"/>
      <c r="L90" s="10"/>
      <c r="M90" s="11" t="s">
        <v>152</v>
      </c>
      <c r="N90" s="12">
        <v>8690.7598000000289</v>
      </c>
      <c r="O90" s="12" t="s">
        <v>101</v>
      </c>
      <c r="P90" s="12" t="s">
        <v>120</v>
      </c>
      <c r="Q90" s="12" t="s">
        <v>103</v>
      </c>
      <c r="R90" s="10" t="s">
        <v>104</v>
      </c>
      <c r="S90" s="10" t="s">
        <v>104</v>
      </c>
      <c r="T90" s="10" t="s">
        <v>104</v>
      </c>
      <c r="U90" s="10"/>
      <c r="V90" s="10"/>
      <c r="W90" s="10"/>
      <c r="X90" s="10"/>
      <c r="Y90" s="10"/>
      <c r="Z90" s="10"/>
      <c r="AA90" s="10"/>
      <c r="AB90" s="10"/>
      <c r="AC90" s="10"/>
      <c r="AD90" s="10">
        <v>3</v>
      </c>
      <c r="AE90" s="12">
        <v>2896.9199333333431</v>
      </c>
      <c r="AF90" s="12">
        <v>2896.9199333333431</v>
      </c>
      <c r="AG90" s="12">
        <v>2896.9199333333431</v>
      </c>
      <c r="AH90" s="12">
        <v>0</v>
      </c>
      <c r="AI90" s="12">
        <v>0</v>
      </c>
      <c r="AJ90" s="12">
        <v>0</v>
      </c>
      <c r="AK90" s="12">
        <v>0</v>
      </c>
      <c r="AL90" s="12">
        <v>0</v>
      </c>
      <c r="AM90" s="12">
        <v>0</v>
      </c>
      <c r="AN90" s="12">
        <v>0</v>
      </c>
      <c r="AO90" s="12">
        <v>0</v>
      </c>
      <c r="AP90" s="12">
        <v>0</v>
      </c>
      <c r="AQ90" s="12">
        <v>8690.7598000000289</v>
      </c>
      <c r="AR90" s="10" t="b">
        <v>1</v>
      </c>
    </row>
    <row r="91" spans="1:44" ht="65" x14ac:dyDescent="0.35">
      <c r="A91" s="14">
        <v>90</v>
      </c>
      <c r="B91" s="14" t="s">
        <v>91</v>
      </c>
      <c r="C91" s="14" t="s">
        <v>115</v>
      </c>
      <c r="D91" s="14" t="s">
        <v>93</v>
      </c>
      <c r="E91" s="14" t="s">
        <v>94</v>
      </c>
      <c r="F91" s="14" t="s">
        <v>169</v>
      </c>
      <c r="G91" s="14" t="s">
        <v>170</v>
      </c>
      <c r="H91" s="14" t="s">
        <v>118</v>
      </c>
      <c r="I91" s="14"/>
      <c r="J91" s="14"/>
      <c r="K91" s="14"/>
      <c r="L91" s="14"/>
      <c r="M91" s="20" t="s">
        <v>153</v>
      </c>
      <c r="N91" s="16">
        <v>21406.643599999952</v>
      </c>
      <c r="O91" s="16" t="s">
        <v>101</v>
      </c>
      <c r="P91" s="16" t="s">
        <v>120</v>
      </c>
      <c r="Q91" s="16" t="s">
        <v>103</v>
      </c>
      <c r="R91" s="14" t="s">
        <v>104</v>
      </c>
      <c r="S91" s="14" t="s">
        <v>104</v>
      </c>
      <c r="T91" s="14" t="s">
        <v>104</v>
      </c>
      <c r="U91" s="14"/>
      <c r="V91" s="14"/>
      <c r="W91" s="14"/>
      <c r="X91" s="14"/>
      <c r="Y91" s="14"/>
      <c r="Z91" s="14"/>
      <c r="AA91" s="14"/>
      <c r="AB91" s="14"/>
      <c r="AC91" s="14"/>
      <c r="AD91" s="14">
        <v>3</v>
      </c>
      <c r="AE91" s="16">
        <v>7135.5478666666504</v>
      </c>
      <c r="AF91" s="16">
        <v>7135.5478666666504</v>
      </c>
      <c r="AG91" s="16">
        <v>7135.5478666666504</v>
      </c>
      <c r="AH91" s="16">
        <v>0</v>
      </c>
      <c r="AI91" s="16">
        <v>0</v>
      </c>
      <c r="AJ91" s="16">
        <v>0</v>
      </c>
      <c r="AK91" s="16">
        <v>0</v>
      </c>
      <c r="AL91" s="16">
        <v>0</v>
      </c>
      <c r="AM91" s="16">
        <v>0</v>
      </c>
      <c r="AN91" s="16">
        <v>0</v>
      </c>
      <c r="AO91" s="16">
        <v>0</v>
      </c>
      <c r="AP91" s="16">
        <v>0</v>
      </c>
      <c r="AQ91" s="16">
        <v>21406.643599999952</v>
      </c>
      <c r="AR91" s="14" t="b">
        <v>1</v>
      </c>
    </row>
    <row r="92" spans="1:44" ht="65" x14ac:dyDescent="0.35">
      <c r="A92" s="10">
        <v>91</v>
      </c>
      <c r="B92" s="10" t="s">
        <v>91</v>
      </c>
      <c r="C92" s="10" t="s">
        <v>115</v>
      </c>
      <c r="D92" s="10" t="s">
        <v>93</v>
      </c>
      <c r="E92" s="10" t="s">
        <v>94</v>
      </c>
      <c r="F92" s="10" t="s">
        <v>169</v>
      </c>
      <c r="G92" s="10" t="s">
        <v>170</v>
      </c>
      <c r="H92" s="10" t="s">
        <v>118</v>
      </c>
      <c r="I92" s="10"/>
      <c r="J92" s="10"/>
      <c r="K92" s="10"/>
      <c r="L92" s="10"/>
      <c r="M92" s="11" t="s">
        <v>154</v>
      </c>
      <c r="N92" s="12">
        <v>13983.772500000079</v>
      </c>
      <c r="O92" s="12" t="s">
        <v>101</v>
      </c>
      <c r="P92" s="12" t="s">
        <v>120</v>
      </c>
      <c r="Q92" s="12" t="s">
        <v>103</v>
      </c>
      <c r="R92" s="10" t="s">
        <v>104</v>
      </c>
      <c r="S92" s="10" t="s">
        <v>104</v>
      </c>
      <c r="T92" s="10" t="s">
        <v>104</v>
      </c>
      <c r="U92" s="10"/>
      <c r="V92" s="10"/>
      <c r="W92" s="10"/>
      <c r="X92" s="10"/>
      <c r="Y92" s="10"/>
      <c r="Z92" s="10"/>
      <c r="AA92" s="10"/>
      <c r="AB92" s="10"/>
      <c r="AC92" s="10"/>
      <c r="AD92" s="10">
        <v>3</v>
      </c>
      <c r="AE92" s="12">
        <v>4661.2575000000261</v>
      </c>
      <c r="AF92" s="12">
        <v>4661.2575000000261</v>
      </c>
      <c r="AG92" s="12">
        <v>4661.2575000000261</v>
      </c>
      <c r="AH92" s="12">
        <v>0</v>
      </c>
      <c r="AI92" s="12">
        <v>0</v>
      </c>
      <c r="AJ92" s="12">
        <v>0</v>
      </c>
      <c r="AK92" s="12">
        <v>0</v>
      </c>
      <c r="AL92" s="12">
        <v>0</v>
      </c>
      <c r="AM92" s="12">
        <v>0</v>
      </c>
      <c r="AN92" s="12">
        <v>0</v>
      </c>
      <c r="AO92" s="12">
        <v>0</v>
      </c>
      <c r="AP92" s="12">
        <v>0</v>
      </c>
      <c r="AQ92" s="12">
        <v>13983.772500000079</v>
      </c>
      <c r="AR92" s="10" t="b">
        <v>1</v>
      </c>
    </row>
    <row r="93" spans="1:44" ht="65" x14ac:dyDescent="0.35">
      <c r="A93" s="14">
        <v>92</v>
      </c>
      <c r="B93" s="14" t="s">
        <v>91</v>
      </c>
      <c r="C93" s="14" t="s">
        <v>115</v>
      </c>
      <c r="D93" s="14" t="s">
        <v>93</v>
      </c>
      <c r="E93" s="14" t="s">
        <v>94</v>
      </c>
      <c r="F93" s="14" t="s">
        <v>169</v>
      </c>
      <c r="G93" s="14" t="s">
        <v>170</v>
      </c>
      <c r="H93" s="14" t="s">
        <v>118</v>
      </c>
      <c r="I93" s="14"/>
      <c r="J93" s="14"/>
      <c r="K93" s="14"/>
      <c r="L93" s="14"/>
      <c r="M93" s="20" t="s">
        <v>155</v>
      </c>
      <c r="N93" s="16">
        <v>13450.67300000001</v>
      </c>
      <c r="O93" s="16" t="s">
        <v>101</v>
      </c>
      <c r="P93" s="16" t="s">
        <v>120</v>
      </c>
      <c r="Q93" s="16" t="s">
        <v>103</v>
      </c>
      <c r="R93" s="14" t="s">
        <v>104</v>
      </c>
      <c r="S93" s="14" t="s">
        <v>104</v>
      </c>
      <c r="T93" s="14" t="s">
        <v>104</v>
      </c>
      <c r="U93" s="14"/>
      <c r="V93" s="14"/>
      <c r="W93" s="14"/>
      <c r="X93" s="14"/>
      <c r="Y93" s="14"/>
      <c r="Z93" s="14"/>
      <c r="AA93" s="14"/>
      <c r="AB93" s="14"/>
      <c r="AC93" s="14"/>
      <c r="AD93" s="14">
        <v>3</v>
      </c>
      <c r="AE93" s="16">
        <v>4483.5576666666702</v>
      </c>
      <c r="AF93" s="16">
        <v>4483.5576666666702</v>
      </c>
      <c r="AG93" s="16">
        <v>4483.5576666666702</v>
      </c>
      <c r="AH93" s="16">
        <v>0</v>
      </c>
      <c r="AI93" s="16">
        <v>0</v>
      </c>
      <c r="AJ93" s="16">
        <v>0</v>
      </c>
      <c r="AK93" s="16">
        <v>0</v>
      </c>
      <c r="AL93" s="16">
        <v>0</v>
      </c>
      <c r="AM93" s="16">
        <v>0</v>
      </c>
      <c r="AN93" s="16">
        <v>0</v>
      </c>
      <c r="AO93" s="16">
        <v>0</v>
      </c>
      <c r="AP93" s="16">
        <v>0</v>
      </c>
      <c r="AQ93" s="16">
        <v>13450.67300000001</v>
      </c>
      <c r="AR93" s="14" t="b">
        <v>1</v>
      </c>
    </row>
    <row r="94" spans="1:44" ht="65" x14ac:dyDescent="0.35">
      <c r="A94" s="10">
        <v>93</v>
      </c>
      <c r="B94" s="10" t="s">
        <v>91</v>
      </c>
      <c r="C94" s="10" t="s">
        <v>115</v>
      </c>
      <c r="D94" s="10" t="s">
        <v>93</v>
      </c>
      <c r="E94" s="10" t="s">
        <v>94</v>
      </c>
      <c r="F94" s="10" t="s">
        <v>169</v>
      </c>
      <c r="G94" s="10" t="s">
        <v>170</v>
      </c>
      <c r="H94" s="10" t="s">
        <v>118</v>
      </c>
      <c r="I94" s="10"/>
      <c r="J94" s="10"/>
      <c r="K94" s="10"/>
      <c r="L94" s="10"/>
      <c r="M94" s="11" t="s">
        <v>156</v>
      </c>
      <c r="N94" s="12">
        <v>12310.654500000004</v>
      </c>
      <c r="O94" s="12" t="s">
        <v>101</v>
      </c>
      <c r="P94" s="12" t="s">
        <v>120</v>
      </c>
      <c r="Q94" s="12" t="s">
        <v>103</v>
      </c>
      <c r="R94" s="10" t="s">
        <v>104</v>
      </c>
      <c r="S94" s="10" t="s">
        <v>104</v>
      </c>
      <c r="T94" s="10" t="s">
        <v>104</v>
      </c>
      <c r="U94" s="10"/>
      <c r="V94" s="10"/>
      <c r="W94" s="10"/>
      <c r="X94" s="10"/>
      <c r="Y94" s="10"/>
      <c r="Z94" s="10"/>
      <c r="AA94" s="10"/>
      <c r="AB94" s="10"/>
      <c r="AC94" s="10"/>
      <c r="AD94" s="10">
        <v>3</v>
      </c>
      <c r="AE94" s="12">
        <v>4103.5515000000014</v>
      </c>
      <c r="AF94" s="12">
        <v>4103.5515000000014</v>
      </c>
      <c r="AG94" s="12">
        <v>4103.5515000000014</v>
      </c>
      <c r="AH94" s="12">
        <v>0</v>
      </c>
      <c r="AI94" s="12">
        <v>0</v>
      </c>
      <c r="AJ94" s="12">
        <v>0</v>
      </c>
      <c r="AK94" s="12">
        <v>0</v>
      </c>
      <c r="AL94" s="12">
        <v>0</v>
      </c>
      <c r="AM94" s="12">
        <v>0</v>
      </c>
      <c r="AN94" s="12">
        <v>0</v>
      </c>
      <c r="AO94" s="12">
        <v>0</v>
      </c>
      <c r="AP94" s="12">
        <v>0</v>
      </c>
      <c r="AQ94" s="12">
        <v>12310.654500000004</v>
      </c>
      <c r="AR94" s="10" t="b">
        <v>1</v>
      </c>
    </row>
    <row r="95" spans="1:44" ht="65" x14ac:dyDescent="0.35">
      <c r="A95" s="14">
        <v>94</v>
      </c>
      <c r="B95" s="14" t="s">
        <v>91</v>
      </c>
      <c r="C95" s="14" t="s">
        <v>115</v>
      </c>
      <c r="D95" s="14" t="s">
        <v>93</v>
      </c>
      <c r="E95" s="14" t="s">
        <v>94</v>
      </c>
      <c r="F95" s="14" t="s">
        <v>169</v>
      </c>
      <c r="G95" s="14" t="s">
        <v>170</v>
      </c>
      <c r="H95" s="14" t="s">
        <v>118</v>
      </c>
      <c r="I95" s="14"/>
      <c r="J95" s="14"/>
      <c r="K95" s="14"/>
      <c r="L95" s="14"/>
      <c r="M95" s="20" t="s">
        <v>157</v>
      </c>
      <c r="N95" s="16">
        <v>17616.500400000019</v>
      </c>
      <c r="O95" s="16" t="s">
        <v>101</v>
      </c>
      <c r="P95" s="16" t="s">
        <v>120</v>
      </c>
      <c r="Q95" s="16" t="s">
        <v>103</v>
      </c>
      <c r="R95" s="14" t="s">
        <v>104</v>
      </c>
      <c r="S95" s="14" t="s">
        <v>104</v>
      </c>
      <c r="T95" s="14" t="s">
        <v>104</v>
      </c>
      <c r="U95" s="14"/>
      <c r="V95" s="14"/>
      <c r="W95" s="14"/>
      <c r="X95" s="14"/>
      <c r="Y95" s="14"/>
      <c r="Z95" s="14"/>
      <c r="AA95" s="14"/>
      <c r="AB95" s="14"/>
      <c r="AC95" s="14"/>
      <c r="AD95" s="14">
        <v>3</v>
      </c>
      <c r="AE95" s="16">
        <v>5872.1668000000063</v>
      </c>
      <c r="AF95" s="16">
        <v>5872.1668000000063</v>
      </c>
      <c r="AG95" s="16">
        <v>5872.1668000000063</v>
      </c>
      <c r="AH95" s="16">
        <v>0</v>
      </c>
      <c r="AI95" s="16">
        <v>0</v>
      </c>
      <c r="AJ95" s="16">
        <v>0</v>
      </c>
      <c r="AK95" s="16">
        <v>0</v>
      </c>
      <c r="AL95" s="16">
        <v>0</v>
      </c>
      <c r="AM95" s="16">
        <v>0</v>
      </c>
      <c r="AN95" s="16">
        <v>0</v>
      </c>
      <c r="AO95" s="16">
        <v>0</v>
      </c>
      <c r="AP95" s="16">
        <v>0</v>
      </c>
      <c r="AQ95" s="16">
        <v>17616.500400000019</v>
      </c>
      <c r="AR95" s="14" t="b">
        <v>1</v>
      </c>
    </row>
    <row r="96" spans="1:44" ht="65" x14ac:dyDescent="0.35">
      <c r="A96" s="10">
        <v>95</v>
      </c>
      <c r="B96" s="10" t="s">
        <v>91</v>
      </c>
      <c r="C96" s="10" t="s">
        <v>115</v>
      </c>
      <c r="D96" s="10" t="s">
        <v>93</v>
      </c>
      <c r="E96" s="10" t="s">
        <v>94</v>
      </c>
      <c r="F96" s="10" t="s">
        <v>169</v>
      </c>
      <c r="G96" s="10" t="s">
        <v>170</v>
      </c>
      <c r="H96" s="10" t="s">
        <v>118</v>
      </c>
      <c r="I96" s="10"/>
      <c r="J96" s="10"/>
      <c r="K96" s="10"/>
      <c r="L96" s="10"/>
      <c r="M96" s="11" t="s">
        <v>158</v>
      </c>
      <c r="N96" s="12">
        <v>9901.8764999999839</v>
      </c>
      <c r="O96" s="12" t="s">
        <v>101</v>
      </c>
      <c r="P96" s="12" t="s">
        <v>120</v>
      </c>
      <c r="Q96" s="12" t="s">
        <v>103</v>
      </c>
      <c r="R96" s="10" t="s">
        <v>104</v>
      </c>
      <c r="S96" s="10" t="s">
        <v>104</v>
      </c>
      <c r="T96" s="10" t="s">
        <v>104</v>
      </c>
      <c r="U96" s="10"/>
      <c r="V96" s="10"/>
      <c r="W96" s="10"/>
      <c r="X96" s="10"/>
      <c r="Y96" s="10"/>
      <c r="Z96" s="10"/>
      <c r="AA96" s="10"/>
      <c r="AB96" s="10"/>
      <c r="AC96" s="10"/>
      <c r="AD96" s="10">
        <v>3</v>
      </c>
      <c r="AE96" s="12">
        <v>3300.6254999999946</v>
      </c>
      <c r="AF96" s="12">
        <v>3300.6254999999946</v>
      </c>
      <c r="AG96" s="12">
        <v>3300.6254999999946</v>
      </c>
      <c r="AH96" s="12">
        <v>0</v>
      </c>
      <c r="AI96" s="12">
        <v>0</v>
      </c>
      <c r="AJ96" s="12">
        <v>0</v>
      </c>
      <c r="AK96" s="12">
        <v>0</v>
      </c>
      <c r="AL96" s="12">
        <v>0</v>
      </c>
      <c r="AM96" s="12">
        <v>0</v>
      </c>
      <c r="AN96" s="12">
        <v>0</v>
      </c>
      <c r="AO96" s="12">
        <v>0</v>
      </c>
      <c r="AP96" s="12">
        <v>0</v>
      </c>
      <c r="AQ96" s="12">
        <v>9901.8764999999839</v>
      </c>
      <c r="AR96" s="10" t="b">
        <v>1</v>
      </c>
    </row>
    <row r="97" spans="1:44" ht="65" x14ac:dyDescent="0.35">
      <c r="A97" s="14">
        <v>96</v>
      </c>
      <c r="B97" s="14" t="s">
        <v>91</v>
      </c>
      <c r="C97" s="14" t="s">
        <v>115</v>
      </c>
      <c r="D97" s="14" t="s">
        <v>93</v>
      </c>
      <c r="E97" s="14" t="s">
        <v>94</v>
      </c>
      <c r="F97" s="14" t="s">
        <v>169</v>
      </c>
      <c r="G97" s="14" t="s">
        <v>170</v>
      </c>
      <c r="H97" s="14" t="s">
        <v>118</v>
      </c>
      <c r="I97" s="14"/>
      <c r="J97" s="14"/>
      <c r="K97" s="14"/>
      <c r="L97" s="14"/>
      <c r="M97" s="20" t="s">
        <v>159</v>
      </c>
      <c r="N97" s="16">
        <v>15782.206200000015</v>
      </c>
      <c r="O97" s="16" t="s">
        <v>101</v>
      </c>
      <c r="P97" s="16" t="s">
        <v>120</v>
      </c>
      <c r="Q97" s="16" t="s">
        <v>103</v>
      </c>
      <c r="R97" s="14" t="s">
        <v>104</v>
      </c>
      <c r="S97" s="14" t="s">
        <v>104</v>
      </c>
      <c r="T97" s="14" t="s">
        <v>104</v>
      </c>
      <c r="U97" s="14"/>
      <c r="V97" s="14"/>
      <c r="W97" s="14"/>
      <c r="X97" s="14"/>
      <c r="Y97" s="14"/>
      <c r="Z97" s="14"/>
      <c r="AA97" s="14"/>
      <c r="AB97" s="14"/>
      <c r="AC97" s="14"/>
      <c r="AD97" s="14">
        <v>3</v>
      </c>
      <c r="AE97" s="16">
        <v>5260.735400000005</v>
      </c>
      <c r="AF97" s="16">
        <v>5260.735400000005</v>
      </c>
      <c r="AG97" s="16">
        <v>5260.735400000005</v>
      </c>
      <c r="AH97" s="16">
        <v>0</v>
      </c>
      <c r="AI97" s="16">
        <v>0</v>
      </c>
      <c r="AJ97" s="16">
        <v>0</v>
      </c>
      <c r="AK97" s="16">
        <v>0</v>
      </c>
      <c r="AL97" s="16">
        <v>0</v>
      </c>
      <c r="AM97" s="16">
        <v>0</v>
      </c>
      <c r="AN97" s="16">
        <v>0</v>
      </c>
      <c r="AO97" s="16">
        <v>0</v>
      </c>
      <c r="AP97" s="16">
        <v>0</v>
      </c>
      <c r="AQ97" s="16">
        <v>15782.206200000015</v>
      </c>
      <c r="AR97" s="14" t="b">
        <v>1</v>
      </c>
    </row>
    <row r="98" spans="1:44" ht="65" x14ac:dyDescent="0.35">
      <c r="A98" s="10">
        <v>97</v>
      </c>
      <c r="B98" s="10" t="s">
        <v>91</v>
      </c>
      <c r="C98" s="10" t="s">
        <v>115</v>
      </c>
      <c r="D98" s="10" t="s">
        <v>93</v>
      </c>
      <c r="E98" s="10" t="s">
        <v>94</v>
      </c>
      <c r="F98" s="10" t="s">
        <v>169</v>
      </c>
      <c r="G98" s="10" t="s">
        <v>170</v>
      </c>
      <c r="H98" s="10" t="s">
        <v>118</v>
      </c>
      <c r="I98" s="10"/>
      <c r="J98" s="10"/>
      <c r="K98" s="10"/>
      <c r="L98" s="10"/>
      <c r="M98" s="11" t="s">
        <v>160</v>
      </c>
      <c r="N98" s="12">
        <v>7363.5852000000014</v>
      </c>
      <c r="O98" s="12" t="s">
        <v>101</v>
      </c>
      <c r="P98" s="12" t="s">
        <v>120</v>
      </c>
      <c r="Q98" s="12" t="s">
        <v>103</v>
      </c>
      <c r="R98" s="10" t="s">
        <v>104</v>
      </c>
      <c r="S98" s="10" t="s">
        <v>104</v>
      </c>
      <c r="T98" s="10" t="s">
        <v>104</v>
      </c>
      <c r="U98" s="10"/>
      <c r="V98" s="10"/>
      <c r="W98" s="10"/>
      <c r="X98" s="10"/>
      <c r="Y98" s="10"/>
      <c r="Z98" s="10"/>
      <c r="AA98" s="10"/>
      <c r="AB98" s="10"/>
      <c r="AC98" s="10"/>
      <c r="AD98" s="10">
        <v>3</v>
      </c>
      <c r="AE98" s="12">
        <v>2454.5284000000006</v>
      </c>
      <c r="AF98" s="12">
        <v>2454.5284000000006</v>
      </c>
      <c r="AG98" s="12">
        <v>2454.5284000000006</v>
      </c>
      <c r="AH98" s="12">
        <v>0</v>
      </c>
      <c r="AI98" s="12">
        <v>0</v>
      </c>
      <c r="AJ98" s="12">
        <v>0</v>
      </c>
      <c r="AK98" s="12">
        <v>0</v>
      </c>
      <c r="AL98" s="12">
        <v>0</v>
      </c>
      <c r="AM98" s="12">
        <v>0</v>
      </c>
      <c r="AN98" s="12">
        <v>0</v>
      </c>
      <c r="AO98" s="12">
        <v>0</v>
      </c>
      <c r="AP98" s="12">
        <v>0</v>
      </c>
      <c r="AQ98" s="12">
        <v>7363.5852000000014</v>
      </c>
      <c r="AR98" s="10" t="b">
        <v>1</v>
      </c>
    </row>
    <row r="99" spans="1:44" ht="65" x14ac:dyDescent="0.35">
      <c r="A99" s="14">
        <v>98</v>
      </c>
      <c r="B99" s="14" t="s">
        <v>91</v>
      </c>
      <c r="C99" s="14" t="s">
        <v>115</v>
      </c>
      <c r="D99" s="14" t="s">
        <v>93</v>
      </c>
      <c r="E99" s="14" t="s">
        <v>94</v>
      </c>
      <c r="F99" s="14" t="s">
        <v>169</v>
      </c>
      <c r="G99" s="14" t="s">
        <v>170</v>
      </c>
      <c r="H99" s="14" t="s">
        <v>118</v>
      </c>
      <c r="I99" s="14"/>
      <c r="J99" s="14"/>
      <c r="K99" s="14"/>
      <c r="L99" s="14"/>
      <c r="M99" s="20" t="s">
        <v>161</v>
      </c>
      <c r="N99" s="16">
        <v>26554.023799999966</v>
      </c>
      <c r="O99" s="16" t="s">
        <v>101</v>
      </c>
      <c r="P99" s="16" t="s">
        <v>120</v>
      </c>
      <c r="Q99" s="16" t="s">
        <v>103</v>
      </c>
      <c r="R99" s="14" t="s">
        <v>104</v>
      </c>
      <c r="S99" s="14" t="s">
        <v>104</v>
      </c>
      <c r="T99" s="14" t="s">
        <v>104</v>
      </c>
      <c r="U99" s="14"/>
      <c r="V99" s="14"/>
      <c r="W99" s="14"/>
      <c r="X99" s="14"/>
      <c r="Y99" s="14"/>
      <c r="Z99" s="14"/>
      <c r="AA99" s="14"/>
      <c r="AB99" s="14"/>
      <c r="AC99" s="14"/>
      <c r="AD99" s="14">
        <v>3</v>
      </c>
      <c r="AE99" s="16">
        <v>8851.3412666666554</v>
      </c>
      <c r="AF99" s="16">
        <v>8851.3412666666554</v>
      </c>
      <c r="AG99" s="16">
        <v>8851.3412666666554</v>
      </c>
      <c r="AH99" s="16">
        <v>0</v>
      </c>
      <c r="AI99" s="16">
        <v>0</v>
      </c>
      <c r="AJ99" s="16">
        <v>0</v>
      </c>
      <c r="AK99" s="16">
        <v>0</v>
      </c>
      <c r="AL99" s="16">
        <v>0</v>
      </c>
      <c r="AM99" s="16">
        <v>0</v>
      </c>
      <c r="AN99" s="16">
        <v>0</v>
      </c>
      <c r="AO99" s="16">
        <v>0</v>
      </c>
      <c r="AP99" s="16">
        <v>0</v>
      </c>
      <c r="AQ99" s="16">
        <v>26554.023799999966</v>
      </c>
      <c r="AR99" s="14" t="b">
        <v>1</v>
      </c>
    </row>
    <row r="100" spans="1:44" ht="65" x14ac:dyDescent="0.35">
      <c r="A100" s="10">
        <v>99</v>
      </c>
      <c r="B100" s="10" t="s">
        <v>91</v>
      </c>
      <c r="C100" s="10" t="s">
        <v>115</v>
      </c>
      <c r="D100" s="10" t="s">
        <v>93</v>
      </c>
      <c r="E100" s="10" t="s">
        <v>94</v>
      </c>
      <c r="F100" s="10" t="s">
        <v>169</v>
      </c>
      <c r="G100" s="10" t="s">
        <v>170</v>
      </c>
      <c r="H100" s="10" t="s">
        <v>118</v>
      </c>
      <c r="I100" s="10"/>
      <c r="J100" s="10"/>
      <c r="K100" s="10"/>
      <c r="L100" s="10"/>
      <c r="M100" s="11" t="s">
        <v>162</v>
      </c>
      <c r="N100" s="12">
        <v>14091.950400000031</v>
      </c>
      <c r="O100" s="12" t="s">
        <v>101</v>
      </c>
      <c r="P100" s="12" t="s">
        <v>120</v>
      </c>
      <c r="Q100" s="12" t="s">
        <v>103</v>
      </c>
      <c r="R100" s="10" t="s">
        <v>104</v>
      </c>
      <c r="S100" s="10" t="s">
        <v>104</v>
      </c>
      <c r="T100" s="10" t="s">
        <v>104</v>
      </c>
      <c r="U100" s="10"/>
      <c r="V100" s="10"/>
      <c r="W100" s="10"/>
      <c r="X100" s="10"/>
      <c r="Y100" s="10"/>
      <c r="Z100" s="10"/>
      <c r="AA100" s="10"/>
      <c r="AB100" s="10"/>
      <c r="AC100" s="10"/>
      <c r="AD100" s="10">
        <v>3</v>
      </c>
      <c r="AE100" s="12">
        <v>4697.3168000000105</v>
      </c>
      <c r="AF100" s="12">
        <v>4697.3168000000105</v>
      </c>
      <c r="AG100" s="12">
        <v>4697.3168000000105</v>
      </c>
      <c r="AH100" s="12">
        <v>0</v>
      </c>
      <c r="AI100" s="12">
        <v>0</v>
      </c>
      <c r="AJ100" s="12">
        <v>0</v>
      </c>
      <c r="AK100" s="12">
        <v>0</v>
      </c>
      <c r="AL100" s="12">
        <v>0</v>
      </c>
      <c r="AM100" s="12">
        <v>0</v>
      </c>
      <c r="AN100" s="12">
        <v>0</v>
      </c>
      <c r="AO100" s="12">
        <v>0</v>
      </c>
      <c r="AP100" s="12">
        <v>0</v>
      </c>
      <c r="AQ100" s="12">
        <v>14091.950400000031</v>
      </c>
      <c r="AR100" s="10" t="b">
        <v>1</v>
      </c>
    </row>
    <row r="101" spans="1:44" ht="65" x14ac:dyDescent="0.35">
      <c r="A101" s="14">
        <v>100</v>
      </c>
      <c r="B101" s="14" t="s">
        <v>91</v>
      </c>
      <c r="C101" s="14" t="s">
        <v>115</v>
      </c>
      <c r="D101" s="14" t="s">
        <v>93</v>
      </c>
      <c r="E101" s="14" t="s">
        <v>94</v>
      </c>
      <c r="F101" s="14" t="s">
        <v>169</v>
      </c>
      <c r="G101" s="14" t="s">
        <v>170</v>
      </c>
      <c r="H101" s="14" t="s">
        <v>118</v>
      </c>
      <c r="I101" s="14"/>
      <c r="J101" s="14"/>
      <c r="K101" s="14"/>
      <c r="L101" s="14"/>
      <c r="M101" s="20" t="s">
        <v>163</v>
      </c>
      <c r="N101" s="16">
        <v>13752.482400000037</v>
      </c>
      <c r="O101" s="16" t="s">
        <v>101</v>
      </c>
      <c r="P101" s="16" t="s">
        <v>120</v>
      </c>
      <c r="Q101" s="16" t="s">
        <v>103</v>
      </c>
      <c r="R101" s="14" t="s">
        <v>104</v>
      </c>
      <c r="S101" s="14" t="s">
        <v>104</v>
      </c>
      <c r="T101" s="14" t="s">
        <v>104</v>
      </c>
      <c r="U101" s="14"/>
      <c r="V101" s="14"/>
      <c r="W101" s="14"/>
      <c r="X101" s="14"/>
      <c r="Y101" s="14"/>
      <c r="Z101" s="14"/>
      <c r="AA101" s="14"/>
      <c r="AB101" s="14"/>
      <c r="AC101" s="14"/>
      <c r="AD101" s="14">
        <v>3</v>
      </c>
      <c r="AE101" s="16">
        <v>4584.1608000000124</v>
      </c>
      <c r="AF101" s="16">
        <v>4584.1608000000124</v>
      </c>
      <c r="AG101" s="16">
        <v>4584.1608000000124</v>
      </c>
      <c r="AH101" s="16">
        <v>0</v>
      </c>
      <c r="AI101" s="16">
        <v>0</v>
      </c>
      <c r="AJ101" s="16">
        <v>0</v>
      </c>
      <c r="AK101" s="16">
        <v>0</v>
      </c>
      <c r="AL101" s="16">
        <v>0</v>
      </c>
      <c r="AM101" s="16">
        <v>0</v>
      </c>
      <c r="AN101" s="16">
        <v>0</v>
      </c>
      <c r="AO101" s="16">
        <v>0</v>
      </c>
      <c r="AP101" s="16">
        <v>0</v>
      </c>
      <c r="AQ101" s="16">
        <v>13752.482400000037</v>
      </c>
      <c r="AR101" s="14" t="b">
        <v>1</v>
      </c>
    </row>
    <row r="102" spans="1:44" ht="65" x14ac:dyDescent="0.35">
      <c r="A102" s="10">
        <v>101</v>
      </c>
      <c r="B102" s="10" t="s">
        <v>91</v>
      </c>
      <c r="C102" s="10" t="s">
        <v>115</v>
      </c>
      <c r="D102" s="10" t="s">
        <v>93</v>
      </c>
      <c r="E102" s="10" t="s">
        <v>94</v>
      </c>
      <c r="F102" s="10" t="s">
        <v>169</v>
      </c>
      <c r="G102" s="10" t="s">
        <v>170</v>
      </c>
      <c r="H102" s="10" t="s">
        <v>118</v>
      </c>
      <c r="I102" s="10"/>
      <c r="J102" s="10"/>
      <c r="K102" s="10"/>
      <c r="L102" s="10"/>
      <c r="M102" s="11" t="s">
        <v>164</v>
      </c>
      <c r="N102" s="12">
        <v>13295.940700000036</v>
      </c>
      <c r="O102" s="12" t="s">
        <v>101</v>
      </c>
      <c r="P102" s="12" t="s">
        <v>120</v>
      </c>
      <c r="Q102" s="12" t="s">
        <v>103</v>
      </c>
      <c r="R102" s="10" t="s">
        <v>104</v>
      </c>
      <c r="S102" s="10" t="s">
        <v>104</v>
      </c>
      <c r="T102" s="10" t="s">
        <v>104</v>
      </c>
      <c r="U102" s="10"/>
      <c r="V102" s="10"/>
      <c r="W102" s="10"/>
      <c r="X102" s="10"/>
      <c r="Y102" s="10"/>
      <c r="Z102" s="10"/>
      <c r="AA102" s="10"/>
      <c r="AB102" s="10"/>
      <c r="AC102" s="10"/>
      <c r="AD102" s="10">
        <v>3</v>
      </c>
      <c r="AE102" s="12">
        <v>4431.9802333333455</v>
      </c>
      <c r="AF102" s="12">
        <v>4431.9802333333455</v>
      </c>
      <c r="AG102" s="12">
        <v>4431.9802333333455</v>
      </c>
      <c r="AH102" s="12">
        <v>0</v>
      </c>
      <c r="AI102" s="12">
        <v>0</v>
      </c>
      <c r="AJ102" s="12">
        <v>0</v>
      </c>
      <c r="AK102" s="12">
        <v>0</v>
      </c>
      <c r="AL102" s="12">
        <v>0</v>
      </c>
      <c r="AM102" s="12">
        <v>0</v>
      </c>
      <c r="AN102" s="12">
        <v>0</v>
      </c>
      <c r="AO102" s="12">
        <v>0</v>
      </c>
      <c r="AP102" s="12">
        <v>0</v>
      </c>
      <c r="AQ102" s="12">
        <v>13295.940700000036</v>
      </c>
      <c r="AR102" s="10" t="b">
        <v>1</v>
      </c>
    </row>
    <row r="103" spans="1:44" ht="65" x14ac:dyDescent="0.35">
      <c r="A103" s="14">
        <v>102</v>
      </c>
      <c r="B103" s="14" t="s">
        <v>91</v>
      </c>
      <c r="C103" s="14" t="s">
        <v>115</v>
      </c>
      <c r="D103" s="14" t="s">
        <v>93</v>
      </c>
      <c r="E103" s="14" t="s">
        <v>94</v>
      </c>
      <c r="F103" s="14" t="s">
        <v>169</v>
      </c>
      <c r="G103" s="14" t="s">
        <v>170</v>
      </c>
      <c r="H103" s="14" t="s">
        <v>118</v>
      </c>
      <c r="I103" s="14"/>
      <c r="J103" s="14"/>
      <c r="K103" s="14"/>
      <c r="L103" s="14"/>
      <c r="M103" s="20" t="s">
        <v>165</v>
      </c>
      <c r="N103" s="16">
        <v>6997.2914100000053</v>
      </c>
      <c r="O103" s="16" t="s">
        <v>101</v>
      </c>
      <c r="P103" s="16" t="s">
        <v>120</v>
      </c>
      <c r="Q103" s="16" t="s">
        <v>103</v>
      </c>
      <c r="R103" s="14" t="s">
        <v>104</v>
      </c>
      <c r="S103" s="14" t="s">
        <v>104</v>
      </c>
      <c r="T103" s="14" t="s">
        <v>104</v>
      </c>
      <c r="U103" s="14"/>
      <c r="V103" s="14"/>
      <c r="W103" s="14"/>
      <c r="X103" s="14"/>
      <c r="Y103" s="14"/>
      <c r="Z103" s="14"/>
      <c r="AA103" s="14"/>
      <c r="AB103" s="14"/>
      <c r="AC103" s="14"/>
      <c r="AD103" s="14">
        <v>3</v>
      </c>
      <c r="AE103" s="16">
        <v>2332.4304700000016</v>
      </c>
      <c r="AF103" s="16">
        <v>2332.4304700000016</v>
      </c>
      <c r="AG103" s="16">
        <v>2332.4304700000016</v>
      </c>
      <c r="AH103" s="16">
        <v>0</v>
      </c>
      <c r="AI103" s="16">
        <v>0</v>
      </c>
      <c r="AJ103" s="16">
        <v>0</v>
      </c>
      <c r="AK103" s="16">
        <v>0</v>
      </c>
      <c r="AL103" s="16">
        <v>0</v>
      </c>
      <c r="AM103" s="16">
        <v>0</v>
      </c>
      <c r="AN103" s="16">
        <v>0</v>
      </c>
      <c r="AO103" s="16">
        <v>0</v>
      </c>
      <c r="AP103" s="16">
        <v>0</v>
      </c>
      <c r="AQ103" s="16">
        <v>6997.2914100000053</v>
      </c>
      <c r="AR103" s="14" t="b">
        <v>1</v>
      </c>
    </row>
    <row r="104" spans="1:44" ht="65" x14ac:dyDescent="0.35">
      <c r="A104" s="10">
        <v>103</v>
      </c>
      <c r="B104" s="10" t="s">
        <v>91</v>
      </c>
      <c r="C104" s="10" t="s">
        <v>115</v>
      </c>
      <c r="D104" s="10" t="s">
        <v>93</v>
      </c>
      <c r="E104" s="10" t="s">
        <v>94</v>
      </c>
      <c r="F104" s="10" t="s">
        <v>169</v>
      </c>
      <c r="G104" s="10" t="s">
        <v>170</v>
      </c>
      <c r="H104" s="10" t="s">
        <v>118</v>
      </c>
      <c r="I104" s="10"/>
      <c r="J104" s="10"/>
      <c r="K104" s="10"/>
      <c r="L104" s="10"/>
      <c r="M104" s="11" t="s">
        <v>166</v>
      </c>
      <c r="N104" s="12">
        <v>9280.487999999983</v>
      </c>
      <c r="O104" s="12" t="s">
        <v>101</v>
      </c>
      <c r="P104" s="12" t="s">
        <v>120</v>
      </c>
      <c r="Q104" s="12" t="s">
        <v>103</v>
      </c>
      <c r="R104" s="10" t="s">
        <v>104</v>
      </c>
      <c r="S104" s="10" t="s">
        <v>104</v>
      </c>
      <c r="T104" s="10" t="s">
        <v>104</v>
      </c>
      <c r="U104" s="10"/>
      <c r="V104" s="10"/>
      <c r="W104" s="10"/>
      <c r="X104" s="10"/>
      <c r="Y104" s="10"/>
      <c r="Z104" s="10"/>
      <c r="AA104" s="10"/>
      <c r="AB104" s="10"/>
      <c r="AC104" s="10"/>
      <c r="AD104" s="10">
        <v>3</v>
      </c>
      <c r="AE104" s="12">
        <v>3093.4959999999942</v>
      </c>
      <c r="AF104" s="12">
        <v>3093.4959999999942</v>
      </c>
      <c r="AG104" s="12">
        <v>3093.4959999999942</v>
      </c>
      <c r="AH104" s="12">
        <v>0</v>
      </c>
      <c r="AI104" s="12">
        <v>0</v>
      </c>
      <c r="AJ104" s="12">
        <v>0</v>
      </c>
      <c r="AK104" s="12">
        <v>0</v>
      </c>
      <c r="AL104" s="12">
        <v>0</v>
      </c>
      <c r="AM104" s="12">
        <v>0</v>
      </c>
      <c r="AN104" s="12">
        <v>0</v>
      </c>
      <c r="AO104" s="12">
        <v>0</v>
      </c>
      <c r="AP104" s="12">
        <v>0</v>
      </c>
      <c r="AQ104" s="12">
        <v>9280.487999999983</v>
      </c>
      <c r="AR104" s="10" t="b">
        <v>1</v>
      </c>
    </row>
    <row r="105" spans="1:44" ht="65" x14ac:dyDescent="0.35">
      <c r="A105" s="14">
        <v>104</v>
      </c>
      <c r="B105" s="14" t="s">
        <v>91</v>
      </c>
      <c r="C105" s="14" t="s">
        <v>115</v>
      </c>
      <c r="D105" s="14" t="s">
        <v>93</v>
      </c>
      <c r="E105" s="14" t="s">
        <v>94</v>
      </c>
      <c r="F105" s="14" t="s">
        <v>169</v>
      </c>
      <c r="G105" s="14" t="s">
        <v>170</v>
      </c>
      <c r="H105" s="14" t="s">
        <v>118</v>
      </c>
      <c r="I105" s="14"/>
      <c r="J105" s="14"/>
      <c r="K105" s="14"/>
      <c r="L105" s="14"/>
      <c r="M105" s="20" t="s">
        <v>167</v>
      </c>
      <c r="N105" s="16">
        <v>17256.182700000005</v>
      </c>
      <c r="O105" s="16" t="s">
        <v>101</v>
      </c>
      <c r="P105" s="16" t="s">
        <v>120</v>
      </c>
      <c r="Q105" s="16" t="s">
        <v>103</v>
      </c>
      <c r="R105" s="14" t="s">
        <v>104</v>
      </c>
      <c r="S105" s="14" t="s">
        <v>104</v>
      </c>
      <c r="T105" s="14" t="s">
        <v>104</v>
      </c>
      <c r="U105" s="14"/>
      <c r="V105" s="14"/>
      <c r="W105" s="14"/>
      <c r="X105" s="14"/>
      <c r="Y105" s="14"/>
      <c r="Z105" s="14"/>
      <c r="AA105" s="14"/>
      <c r="AB105" s="14"/>
      <c r="AC105" s="14"/>
      <c r="AD105" s="14">
        <v>3</v>
      </c>
      <c r="AE105" s="16">
        <v>5752.0609000000013</v>
      </c>
      <c r="AF105" s="16">
        <v>5752.0609000000013</v>
      </c>
      <c r="AG105" s="16">
        <v>5752.0609000000013</v>
      </c>
      <c r="AH105" s="16">
        <v>0</v>
      </c>
      <c r="AI105" s="16">
        <v>0</v>
      </c>
      <c r="AJ105" s="16">
        <v>0</v>
      </c>
      <c r="AK105" s="16">
        <v>0</v>
      </c>
      <c r="AL105" s="16">
        <v>0</v>
      </c>
      <c r="AM105" s="16">
        <v>0</v>
      </c>
      <c r="AN105" s="16">
        <v>0</v>
      </c>
      <c r="AO105" s="16">
        <v>0</v>
      </c>
      <c r="AP105" s="16">
        <v>0</v>
      </c>
      <c r="AQ105" s="16">
        <v>17256.182700000005</v>
      </c>
      <c r="AR105" s="14" t="b">
        <v>1</v>
      </c>
    </row>
    <row r="106" spans="1:44" ht="65" x14ac:dyDescent="0.35">
      <c r="A106" s="10">
        <v>105</v>
      </c>
      <c r="B106" s="21" t="s">
        <v>91</v>
      </c>
      <c r="C106" s="21" t="s">
        <v>115</v>
      </c>
      <c r="D106" s="21" t="s">
        <v>93</v>
      </c>
      <c r="E106" s="21" t="s">
        <v>94</v>
      </c>
      <c r="F106" s="21" t="s">
        <v>169</v>
      </c>
      <c r="G106" s="21" t="s">
        <v>170</v>
      </c>
      <c r="H106" s="10" t="s">
        <v>118</v>
      </c>
      <c r="I106" s="10"/>
      <c r="J106" s="10"/>
      <c r="K106" s="10"/>
      <c r="L106" s="10"/>
      <c r="M106" s="11" t="s">
        <v>168</v>
      </c>
      <c r="N106" s="22">
        <v>87500</v>
      </c>
      <c r="O106" s="12" t="s">
        <v>101</v>
      </c>
      <c r="P106" s="22" t="s">
        <v>120</v>
      </c>
      <c r="Q106" s="12" t="s">
        <v>103</v>
      </c>
      <c r="R106" s="21" t="s">
        <v>104</v>
      </c>
      <c r="S106" s="21" t="s">
        <v>104</v>
      </c>
      <c r="T106" s="21" t="s">
        <v>104</v>
      </c>
      <c r="U106" s="21"/>
      <c r="V106" s="21"/>
      <c r="W106" s="21"/>
      <c r="X106" s="21"/>
      <c r="Y106" s="21"/>
      <c r="Z106" s="21"/>
      <c r="AA106" s="21"/>
      <c r="AB106" s="21"/>
      <c r="AC106" s="21"/>
      <c r="AD106" s="21">
        <v>3</v>
      </c>
      <c r="AE106" s="22">
        <v>29166.666666666668</v>
      </c>
      <c r="AF106" s="22">
        <v>29166.666666666668</v>
      </c>
      <c r="AG106" s="22">
        <v>29166.666666666668</v>
      </c>
      <c r="AH106" s="22">
        <v>0</v>
      </c>
      <c r="AI106" s="22">
        <v>0</v>
      </c>
      <c r="AJ106" s="22">
        <v>0</v>
      </c>
      <c r="AK106" s="22">
        <v>0</v>
      </c>
      <c r="AL106" s="22">
        <v>0</v>
      </c>
      <c r="AM106" s="22">
        <v>0</v>
      </c>
      <c r="AN106" s="22">
        <v>0</v>
      </c>
      <c r="AO106" s="22">
        <v>0</v>
      </c>
      <c r="AP106" s="22">
        <v>0</v>
      </c>
      <c r="AQ106" s="22">
        <v>87500</v>
      </c>
      <c r="AR106" s="21" t="b">
        <v>1</v>
      </c>
    </row>
    <row r="107" spans="1:44" ht="65" x14ac:dyDescent="0.35">
      <c r="A107" s="14">
        <v>106</v>
      </c>
      <c r="B107" s="23" t="s">
        <v>171</v>
      </c>
      <c r="C107" s="23" t="s">
        <v>172</v>
      </c>
      <c r="D107" s="23" t="s">
        <v>93</v>
      </c>
      <c r="E107" s="23" t="s">
        <v>94</v>
      </c>
      <c r="F107" s="23" t="s">
        <v>116</v>
      </c>
      <c r="G107" s="23" t="s">
        <v>173</v>
      </c>
      <c r="H107" s="14"/>
      <c r="I107" s="14"/>
      <c r="J107" s="14"/>
      <c r="K107" s="14"/>
      <c r="L107" s="14"/>
      <c r="M107" s="20" t="s">
        <v>174</v>
      </c>
      <c r="N107" s="24">
        <v>360107.15</v>
      </c>
      <c r="O107" s="16" t="s">
        <v>101</v>
      </c>
      <c r="P107" s="24" t="s">
        <v>175</v>
      </c>
      <c r="Q107" s="16" t="s">
        <v>103</v>
      </c>
      <c r="R107" s="23" t="s">
        <v>104</v>
      </c>
      <c r="S107" s="23" t="s">
        <v>104</v>
      </c>
      <c r="T107" s="23" t="s">
        <v>104</v>
      </c>
      <c r="U107" s="23" t="s">
        <v>104</v>
      </c>
      <c r="V107" s="23" t="s">
        <v>104</v>
      </c>
      <c r="W107" s="23" t="s">
        <v>104</v>
      </c>
      <c r="X107" s="23" t="s">
        <v>104</v>
      </c>
      <c r="Y107" s="23"/>
      <c r="Z107" s="23"/>
      <c r="AA107" s="23"/>
      <c r="AB107" s="23"/>
      <c r="AC107" s="23"/>
      <c r="AD107" s="23">
        <v>7</v>
      </c>
      <c r="AE107" s="24">
        <v>51443.878571428577</v>
      </c>
      <c r="AF107" s="24">
        <v>51443.878571428577</v>
      </c>
      <c r="AG107" s="24">
        <v>51443.878571428577</v>
      </c>
      <c r="AH107" s="24">
        <v>51443.878571428577</v>
      </c>
      <c r="AI107" s="24">
        <v>51443.878571428577</v>
      </c>
      <c r="AJ107" s="24">
        <v>51443.878571428577</v>
      </c>
      <c r="AK107" s="24">
        <v>51443.878571428577</v>
      </c>
      <c r="AL107" s="24">
        <v>0</v>
      </c>
      <c r="AM107" s="24">
        <v>0</v>
      </c>
      <c r="AN107" s="24">
        <v>0</v>
      </c>
      <c r="AO107" s="24">
        <v>0</v>
      </c>
      <c r="AP107" s="24">
        <v>0</v>
      </c>
      <c r="AQ107" s="24">
        <v>360107.15000000008</v>
      </c>
      <c r="AR107" s="23" t="b">
        <v>1</v>
      </c>
    </row>
    <row r="108" spans="1:44" ht="65" x14ac:dyDescent="0.35">
      <c r="A108" s="10">
        <v>107</v>
      </c>
      <c r="B108" s="21" t="s">
        <v>171</v>
      </c>
      <c r="C108" s="21" t="s">
        <v>176</v>
      </c>
      <c r="D108" s="21" t="s">
        <v>93</v>
      </c>
      <c r="E108" s="21" t="s">
        <v>94</v>
      </c>
      <c r="F108" s="21" t="s">
        <v>116</v>
      </c>
      <c r="G108" s="21" t="s">
        <v>173</v>
      </c>
      <c r="H108" s="10"/>
      <c r="I108" s="10"/>
      <c r="J108" s="10"/>
      <c r="K108" s="10"/>
      <c r="L108" s="10"/>
      <c r="M108" s="11" t="s">
        <v>177</v>
      </c>
      <c r="N108" s="22">
        <v>2918182.83</v>
      </c>
      <c r="O108" s="12" t="s">
        <v>101</v>
      </c>
      <c r="P108" s="12" t="s">
        <v>178</v>
      </c>
      <c r="Q108" s="12" t="s">
        <v>103</v>
      </c>
      <c r="R108" s="10" t="s">
        <v>104</v>
      </c>
      <c r="S108" s="10" t="s">
        <v>104</v>
      </c>
      <c r="T108" s="10" t="s">
        <v>104</v>
      </c>
      <c r="U108" s="10" t="s">
        <v>104</v>
      </c>
      <c r="V108" s="10" t="s">
        <v>104</v>
      </c>
      <c r="W108" s="10" t="s">
        <v>104</v>
      </c>
      <c r="X108" s="10" t="s">
        <v>104</v>
      </c>
      <c r="Y108" s="10" t="s">
        <v>104</v>
      </c>
      <c r="Z108" s="10" t="s">
        <v>104</v>
      </c>
      <c r="AA108" s="10" t="s">
        <v>104</v>
      </c>
      <c r="AB108" s="10" t="s">
        <v>104</v>
      </c>
      <c r="AC108" s="10" t="s">
        <v>104</v>
      </c>
      <c r="AD108" s="10">
        <v>12</v>
      </c>
      <c r="AE108" s="12">
        <v>243181.9025</v>
      </c>
      <c r="AF108" s="12">
        <v>243181.9025</v>
      </c>
      <c r="AG108" s="12">
        <v>243181.9025</v>
      </c>
      <c r="AH108" s="12">
        <v>243181.9025</v>
      </c>
      <c r="AI108" s="12">
        <v>243181.9025</v>
      </c>
      <c r="AJ108" s="12">
        <v>243181.9025</v>
      </c>
      <c r="AK108" s="12">
        <v>243181.9025</v>
      </c>
      <c r="AL108" s="12">
        <v>243181.9025</v>
      </c>
      <c r="AM108" s="12">
        <v>243181.9025</v>
      </c>
      <c r="AN108" s="12">
        <v>243181.9025</v>
      </c>
      <c r="AO108" s="12">
        <v>243181.9025</v>
      </c>
      <c r="AP108" s="12">
        <v>243181.9025</v>
      </c>
      <c r="AQ108" s="12">
        <v>2918182.8299999996</v>
      </c>
      <c r="AR108" s="10" t="b">
        <v>1</v>
      </c>
    </row>
    <row r="109" spans="1:44" ht="65" x14ac:dyDescent="0.35">
      <c r="A109" s="14">
        <v>108</v>
      </c>
      <c r="B109" s="23" t="s">
        <v>171</v>
      </c>
      <c r="C109" s="23" t="s">
        <v>176</v>
      </c>
      <c r="D109" s="23" t="s">
        <v>93</v>
      </c>
      <c r="E109" s="23" t="s">
        <v>94</v>
      </c>
      <c r="F109" s="23" t="s">
        <v>116</v>
      </c>
      <c r="G109" s="23" t="s">
        <v>173</v>
      </c>
      <c r="H109" s="14"/>
      <c r="I109" s="14"/>
      <c r="J109" s="14"/>
      <c r="K109" s="14"/>
      <c r="L109" s="14"/>
      <c r="M109" s="20" t="s">
        <v>179</v>
      </c>
      <c r="N109" s="24">
        <v>140089.07999999999</v>
      </c>
      <c r="O109" s="16" t="s">
        <v>101</v>
      </c>
      <c r="P109" s="24" t="s">
        <v>180</v>
      </c>
      <c r="Q109" s="16" t="s">
        <v>103</v>
      </c>
      <c r="R109" s="14" t="s">
        <v>104</v>
      </c>
      <c r="S109" s="14" t="s">
        <v>104</v>
      </c>
      <c r="T109" s="14" t="s">
        <v>104</v>
      </c>
      <c r="U109" s="14" t="s">
        <v>104</v>
      </c>
      <c r="V109" s="14" t="s">
        <v>104</v>
      </c>
      <c r="W109" s="23"/>
      <c r="X109" s="23"/>
      <c r="Y109" s="23"/>
      <c r="Z109" s="23"/>
      <c r="AA109" s="23"/>
      <c r="AB109" s="23"/>
      <c r="AC109" s="23"/>
      <c r="AD109" s="23">
        <v>5</v>
      </c>
      <c r="AE109" s="24">
        <v>28017.815999999999</v>
      </c>
      <c r="AF109" s="24">
        <v>28017.815999999999</v>
      </c>
      <c r="AG109" s="24">
        <v>28017.815999999999</v>
      </c>
      <c r="AH109" s="24">
        <v>28017.815999999999</v>
      </c>
      <c r="AI109" s="24">
        <v>28017.815999999999</v>
      </c>
      <c r="AJ109" s="24">
        <v>0</v>
      </c>
      <c r="AK109" s="24">
        <v>0</v>
      </c>
      <c r="AL109" s="24">
        <v>0</v>
      </c>
      <c r="AM109" s="24">
        <v>0</v>
      </c>
      <c r="AN109" s="24">
        <v>0</v>
      </c>
      <c r="AO109" s="24">
        <v>0</v>
      </c>
      <c r="AP109" s="24">
        <v>0</v>
      </c>
      <c r="AQ109" s="24">
        <v>140089.07999999999</v>
      </c>
      <c r="AR109" s="23" t="b">
        <v>1</v>
      </c>
    </row>
    <row r="110" spans="1:44" ht="65" x14ac:dyDescent="0.35">
      <c r="A110" s="10">
        <v>109</v>
      </c>
      <c r="B110" s="21" t="s">
        <v>171</v>
      </c>
      <c r="C110" s="21" t="s">
        <v>176</v>
      </c>
      <c r="D110" s="21" t="s">
        <v>93</v>
      </c>
      <c r="E110" s="21" t="s">
        <v>94</v>
      </c>
      <c r="F110" s="21" t="s">
        <v>116</v>
      </c>
      <c r="G110" s="21" t="s">
        <v>173</v>
      </c>
      <c r="H110" s="10"/>
      <c r="I110" s="10"/>
      <c r="J110" s="10"/>
      <c r="K110" s="10"/>
      <c r="L110" s="10"/>
      <c r="M110" s="11" t="s">
        <v>181</v>
      </c>
      <c r="N110" s="22">
        <v>591536.16</v>
      </c>
      <c r="O110" s="12" t="s">
        <v>101</v>
      </c>
      <c r="P110" s="22" t="s">
        <v>180</v>
      </c>
      <c r="Q110" s="12" t="s">
        <v>103</v>
      </c>
      <c r="R110" s="10" t="s">
        <v>104</v>
      </c>
      <c r="S110" s="10" t="s">
        <v>104</v>
      </c>
      <c r="T110" s="10" t="s">
        <v>104</v>
      </c>
      <c r="U110" s="10" t="s">
        <v>104</v>
      </c>
      <c r="V110" s="10" t="s">
        <v>104</v>
      </c>
      <c r="W110" s="21"/>
      <c r="X110" s="21"/>
      <c r="Y110" s="21"/>
      <c r="Z110" s="21"/>
      <c r="AA110" s="21"/>
      <c r="AB110" s="21"/>
      <c r="AC110" s="21"/>
      <c r="AD110" s="21">
        <v>5</v>
      </c>
      <c r="AE110" s="22">
        <v>118307.232</v>
      </c>
      <c r="AF110" s="22">
        <v>118307.232</v>
      </c>
      <c r="AG110" s="22">
        <v>118307.232</v>
      </c>
      <c r="AH110" s="22">
        <v>118307.232</v>
      </c>
      <c r="AI110" s="22">
        <v>118307.232</v>
      </c>
      <c r="AJ110" s="22">
        <v>0</v>
      </c>
      <c r="AK110" s="22">
        <v>0</v>
      </c>
      <c r="AL110" s="22">
        <v>0</v>
      </c>
      <c r="AM110" s="22">
        <v>0</v>
      </c>
      <c r="AN110" s="22">
        <v>0</v>
      </c>
      <c r="AO110" s="22">
        <v>0</v>
      </c>
      <c r="AP110" s="22">
        <v>0</v>
      </c>
      <c r="AQ110" s="22">
        <v>591536.16</v>
      </c>
      <c r="AR110" s="21" t="b">
        <v>1</v>
      </c>
    </row>
    <row r="111" spans="1:44" ht="65" x14ac:dyDescent="0.35">
      <c r="A111" s="14">
        <v>110</v>
      </c>
      <c r="B111" s="23" t="s">
        <v>171</v>
      </c>
      <c r="C111" s="23" t="s">
        <v>176</v>
      </c>
      <c r="D111" s="23" t="s">
        <v>182</v>
      </c>
      <c r="E111" s="23" t="s">
        <v>183</v>
      </c>
      <c r="F111" s="23" t="s">
        <v>184</v>
      </c>
      <c r="G111" s="23" t="s">
        <v>185</v>
      </c>
      <c r="H111" s="14"/>
      <c r="I111" s="14"/>
      <c r="J111" s="14"/>
      <c r="K111" s="14"/>
      <c r="L111" s="14"/>
      <c r="M111" s="20" t="s">
        <v>181</v>
      </c>
      <c r="N111" s="24">
        <v>18480</v>
      </c>
      <c r="O111" s="24" t="s">
        <v>186</v>
      </c>
      <c r="P111" s="24" t="s">
        <v>187</v>
      </c>
      <c r="Q111" s="24" t="s">
        <v>188</v>
      </c>
      <c r="R111" s="14" t="s">
        <v>104</v>
      </c>
      <c r="S111" s="14" t="s">
        <v>104</v>
      </c>
      <c r="T111" s="14" t="s">
        <v>104</v>
      </c>
      <c r="U111" s="14" t="s">
        <v>104</v>
      </c>
      <c r="V111" s="14" t="s">
        <v>104</v>
      </c>
      <c r="W111" s="23"/>
      <c r="X111" s="23"/>
      <c r="Y111" s="23"/>
      <c r="Z111" s="23"/>
      <c r="AA111" s="23"/>
      <c r="AB111" s="23"/>
      <c r="AC111" s="23"/>
      <c r="AD111" s="23">
        <v>5</v>
      </c>
      <c r="AE111" s="24">
        <v>3696</v>
      </c>
      <c r="AF111" s="24">
        <v>3696</v>
      </c>
      <c r="AG111" s="24">
        <v>3696</v>
      </c>
      <c r="AH111" s="24">
        <v>3696</v>
      </c>
      <c r="AI111" s="24">
        <v>3696</v>
      </c>
      <c r="AJ111" s="24">
        <v>0</v>
      </c>
      <c r="AK111" s="24">
        <v>0</v>
      </c>
      <c r="AL111" s="24">
        <v>0</v>
      </c>
      <c r="AM111" s="24">
        <v>0</v>
      </c>
      <c r="AN111" s="24">
        <v>0</v>
      </c>
      <c r="AO111" s="24">
        <v>0</v>
      </c>
      <c r="AP111" s="24">
        <v>0</v>
      </c>
      <c r="AQ111" s="24">
        <v>18480</v>
      </c>
      <c r="AR111" s="23" t="b">
        <v>1</v>
      </c>
    </row>
    <row r="112" spans="1:44" ht="52" x14ac:dyDescent="0.35">
      <c r="A112" s="10">
        <v>111</v>
      </c>
      <c r="B112" s="21" t="s">
        <v>189</v>
      </c>
      <c r="C112" s="21" t="s">
        <v>190</v>
      </c>
      <c r="D112" s="21" t="s">
        <v>182</v>
      </c>
      <c r="E112" s="21" t="s">
        <v>191</v>
      </c>
      <c r="F112" s="21" t="s">
        <v>192</v>
      </c>
      <c r="G112" s="21" t="s">
        <v>193</v>
      </c>
      <c r="H112" s="10"/>
      <c r="I112" s="10"/>
      <c r="J112" s="10"/>
      <c r="K112" s="10"/>
      <c r="L112" s="10"/>
      <c r="M112" s="11" t="s">
        <v>194</v>
      </c>
      <c r="N112" s="22">
        <v>1008</v>
      </c>
      <c r="O112" s="22" t="s">
        <v>186</v>
      </c>
      <c r="P112" s="22" t="s">
        <v>195</v>
      </c>
      <c r="Q112" s="22" t="s">
        <v>188</v>
      </c>
      <c r="R112" s="10" t="s">
        <v>104</v>
      </c>
      <c r="S112" s="10" t="s">
        <v>104</v>
      </c>
      <c r="T112" s="10" t="s">
        <v>104</v>
      </c>
      <c r="U112" s="10" t="s">
        <v>104</v>
      </c>
      <c r="V112" s="10" t="s">
        <v>104</v>
      </c>
      <c r="W112" s="10" t="s">
        <v>104</v>
      </c>
      <c r="X112" s="10" t="s">
        <v>104</v>
      </c>
      <c r="Y112" s="10" t="s">
        <v>104</v>
      </c>
      <c r="Z112" s="10" t="s">
        <v>104</v>
      </c>
      <c r="AA112" s="10" t="s">
        <v>104</v>
      </c>
      <c r="AB112" s="10" t="s">
        <v>104</v>
      </c>
      <c r="AC112" s="10" t="s">
        <v>104</v>
      </c>
      <c r="AD112" s="21">
        <v>12</v>
      </c>
      <c r="AE112" s="22">
        <v>84</v>
      </c>
      <c r="AF112" s="22">
        <v>84</v>
      </c>
      <c r="AG112" s="22">
        <v>84</v>
      </c>
      <c r="AH112" s="22">
        <v>84</v>
      </c>
      <c r="AI112" s="22">
        <v>84</v>
      </c>
      <c r="AJ112" s="22">
        <v>84</v>
      </c>
      <c r="AK112" s="22">
        <v>84</v>
      </c>
      <c r="AL112" s="22">
        <v>84</v>
      </c>
      <c r="AM112" s="22">
        <v>84</v>
      </c>
      <c r="AN112" s="22">
        <v>84</v>
      </c>
      <c r="AO112" s="22">
        <v>84</v>
      </c>
      <c r="AP112" s="22">
        <v>84</v>
      </c>
      <c r="AQ112" s="22">
        <v>1008</v>
      </c>
      <c r="AR112" s="21" t="b">
        <v>1</v>
      </c>
    </row>
    <row r="113" spans="1:44" ht="52" x14ac:dyDescent="0.35">
      <c r="A113" s="14">
        <v>112</v>
      </c>
      <c r="B113" s="23" t="s">
        <v>196</v>
      </c>
      <c r="C113" s="23" t="s">
        <v>197</v>
      </c>
      <c r="D113" s="23" t="s">
        <v>182</v>
      </c>
      <c r="E113" s="23" t="s">
        <v>191</v>
      </c>
      <c r="F113" s="23" t="s">
        <v>198</v>
      </c>
      <c r="G113" s="23" t="s">
        <v>199</v>
      </c>
      <c r="H113" s="14"/>
      <c r="I113" s="14"/>
      <c r="J113" s="14"/>
      <c r="K113" s="14"/>
      <c r="L113" s="14"/>
      <c r="M113" s="20" t="s">
        <v>200</v>
      </c>
      <c r="N113" s="24">
        <v>150000</v>
      </c>
      <c r="O113" s="24" t="s">
        <v>201</v>
      </c>
      <c r="P113" s="24" t="s">
        <v>202</v>
      </c>
      <c r="Q113" s="24" t="s">
        <v>188</v>
      </c>
      <c r="R113" s="14"/>
      <c r="S113" s="14"/>
      <c r="T113" s="14"/>
      <c r="U113" s="14"/>
      <c r="V113" s="14"/>
      <c r="W113" s="14"/>
      <c r="X113" s="14" t="s">
        <v>104</v>
      </c>
      <c r="Y113" s="14"/>
      <c r="Z113" s="14"/>
      <c r="AA113" s="14"/>
      <c r="AB113" s="14"/>
      <c r="AC113" s="14"/>
      <c r="AD113" s="23">
        <v>1</v>
      </c>
      <c r="AE113" s="24">
        <v>0</v>
      </c>
      <c r="AF113" s="24">
        <v>0</v>
      </c>
      <c r="AG113" s="24">
        <v>0</v>
      </c>
      <c r="AH113" s="24">
        <v>0</v>
      </c>
      <c r="AI113" s="24">
        <v>0</v>
      </c>
      <c r="AJ113" s="24">
        <v>0</v>
      </c>
      <c r="AK113" s="24">
        <v>150000</v>
      </c>
      <c r="AL113" s="24">
        <v>0</v>
      </c>
      <c r="AM113" s="24">
        <v>0</v>
      </c>
      <c r="AN113" s="24">
        <v>0</v>
      </c>
      <c r="AO113" s="24">
        <v>0</v>
      </c>
      <c r="AP113" s="24">
        <v>0</v>
      </c>
      <c r="AQ113" s="24">
        <v>150000</v>
      </c>
      <c r="AR113" s="23" t="b">
        <v>1</v>
      </c>
    </row>
    <row r="114" spans="1:44" ht="52" x14ac:dyDescent="0.35">
      <c r="A114" s="10">
        <v>113</v>
      </c>
      <c r="B114" s="21" t="s">
        <v>196</v>
      </c>
      <c r="C114" s="21" t="s">
        <v>197</v>
      </c>
      <c r="D114" s="21" t="s">
        <v>182</v>
      </c>
      <c r="E114" s="21" t="s">
        <v>191</v>
      </c>
      <c r="F114" s="21" t="s">
        <v>198</v>
      </c>
      <c r="G114" s="21" t="s">
        <v>199</v>
      </c>
      <c r="H114" s="10"/>
      <c r="I114" s="10"/>
      <c r="J114" s="10"/>
      <c r="K114" s="10"/>
      <c r="L114" s="10"/>
      <c r="M114" s="11" t="s">
        <v>203</v>
      </c>
      <c r="N114" s="22">
        <v>180000</v>
      </c>
      <c r="O114" s="12" t="s">
        <v>186</v>
      </c>
      <c r="P114" s="22" t="s">
        <v>204</v>
      </c>
      <c r="Q114" s="12" t="s">
        <v>188</v>
      </c>
      <c r="R114" s="10"/>
      <c r="S114" s="10"/>
      <c r="T114" s="10"/>
      <c r="U114" s="10"/>
      <c r="V114" s="10"/>
      <c r="W114" s="10"/>
      <c r="X114" s="10" t="s">
        <v>104</v>
      </c>
      <c r="Y114" s="10"/>
      <c r="Z114" s="10"/>
      <c r="AA114" s="10"/>
      <c r="AB114" s="10"/>
      <c r="AC114" s="10"/>
      <c r="AD114" s="21">
        <v>1</v>
      </c>
      <c r="AE114" s="22">
        <v>0</v>
      </c>
      <c r="AF114" s="22">
        <v>0</v>
      </c>
      <c r="AG114" s="22">
        <v>0</v>
      </c>
      <c r="AH114" s="22">
        <v>0</v>
      </c>
      <c r="AI114" s="22">
        <v>0</v>
      </c>
      <c r="AJ114" s="22">
        <v>0</v>
      </c>
      <c r="AK114" s="22">
        <v>180000</v>
      </c>
      <c r="AL114" s="22">
        <v>0</v>
      </c>
      <c r="AM114" s="22">
        <v>0</v>
      </c>
      <c r="AN114" s="22">
        <v>0</v>
      </c>
      <c r="AO114" s="22">
        <v>0</v>
      </c>
      <c r="AP114" s="22">
        <v>0</v>
      </c>
      <c r="AQ114" s="22">
        <v>180000</v>
      </c>
      <c r="AR114" s="21" t="b">
        <v>1</v>
      </c>
    </row>
    <row r="115" spans="1:44" ht="65" x14ac:dyDescent="0.35">
      <c r="A115" s="14">
        <v>114</v>
      </c>
      <c r="B115" s="23" t="s">
        <v>171</v>
      </c>
      <c r="C115" s="23" t="s">
        <v>205</v>
      </c>
      <c r="D115" s="23" t="s">
        <v>182</v>
      </c>
      <c r="E115" s="23" t="s">
        <v>183</v>
      </c>
      <c r="F115" s="23" t="s">
        <v>184</v>
      </c>
      <c r="G115" s="23" t="s">
        <v>185</v>
      </c>
      <c r="H115" s="14"/>
      <c r="I115" s="14"/>
      <c r="J115" s="14"/>
      <c r="K115" s="14"/>
      <c r="L115" s="14"/>
      <c r="M115" s="20" t="s">
        <v>206</v>
      </c>
      <c r="N115" s="24">
        <v>5594.4</v>
      </c>
      <c r="O115" s="24" t="s">
        <v>186</v>
      </c>
      <c r="P115" s="24" t="s">
        <v>187</v>
      </c>
      <c r="Q115" s="24" t="s">
        <v>188</v>
      </c>
      <c r="R115" s="14" t="s">
        <v>104</v>
      </c>
      <c r="S115" s="14" t="s">
        <v>104</v>
      </c>
      <c r="T115" s="14" t="s">
        <v>104</v>
      </c>
      <c r="U115" s="14" t="s">
        <v>104</v>
      </c>
      <c r="V115" s="14" t="s">
        <v>104</v>
      </c>
      <c r="W115" s="14" t="s">
        <v>104</v>
      </c>
      <c r="X115" s="14" t="s">
        <v>104</v>
      </c>
      <c r="Y115" s="14" t="s">
        <v>104</v>
      </c>
      <c r="Z115" s="14" t="s">
        <v>104</v>
      </c>
      <c r="AA115" s="14" t="s">
        <v>104</v>
      </c>
      <c r="AB115" s="14" t="s">
        <v>104</v>
      </c>
      <c r="AC115" s="14" t="s">
        <v>104</v>
      </c>
      <c r="AD115" s="23">
        <v>12</v>
      </c>
      <c r="AE115" s="24">
        <v>466.2</v>
      </c>
      <c r="AF115" s="24">
        <v>466.2</v>
      </c>
      <c r="AG115" s="24">
        <v>466.2</v>
      </c>
      <c r="AH115" s="24">
        <v>466.2</v>
      </c>
      <c r="AI115" s="24">
        <v>466.2</v>
      </c>
      <c r="AJ115" s="24">
        <v>466.2</v>
      </c>
      <c r="AK115" s="24">
        <v>466.2</v>
      </c>
      <c r="AL115" s="24">
        <v>466.2</v>
      </c>
      <c r="AM115" s="24">
        <v>466.2</v>
      </c>
      <c r="AN115" s="24">
        <v>466.2</v>
      </c>
      <c r="AO115" s="24">
        <v>466.2</v>
      </c>
      <c r="AP115" s="24">
        <v>466.2</v>
      </c>
      <c r="AQ115" s="24">
        <v>5594.3999999999987</v>
      </c>
      <c r="AR115" s="23" t="b">
        <v>1</v>
      </c>
    </row>
    <row r="116" spans="1:44" ht="52" x14ac:dyDescent="0.35">
      <c r="A116" s="10">
        <v>115</v>
      </c>
      <c r="B116" s="21" t="s">
        <v>196</v>
      </c>
      <c r="C116" s="21" t="s">
        <v>207</v>
      </c>
      <c r="D116" s="21" t="s">
        <v>182</v>
      </c>
      <c r="E116" s="21" t="s">
        <v>191</v>
      </c>
      <c r="F116" s="21" t="s">
        <v>198</v>
      </c>
      <c r="G116" s="21" t="s">
        <v>199</v>
      </c>
      <c r="H116" s="10"/>
      <c r="I116" s="10"/>
      <c r="J116" s="10"/>
      <c r="K116" s="10"/>
      <c r="L116" s="10"/>
      <c r="M116" s="11" t="s">
        <v>208</v>
      </c>
      <c r="N116" s="22">
        <v>48000</v>
      </c>
      <c r="O116" s="22" t="s">
        <v>186</v>
      </c>
      <c r="P116" s="22" t="s">
        <v>209</v>
      </c>
      <c r="Q116" s="22" t="s">
        <v>188</v>
      </c>
      <c r="R116" s="10"/>
      <c r="S116" s="10"/>
      <c r="T116" s="10"/>
      <c r="U116" s="10"/>
      <c r="V116" s="10" t="s">
        <v>104</v>
      </c>
      <c r="W116" s="10"/>
      <c r="X116" s="10"/>
      <c r="Y116" s="10" t="s">
        <v>104</v>
      </c>
      <c r="Z116" s="10"/>
      <c r="AA116" s="10"/>
      <c r="AB116" s="10" t="s">
        <v>104</v>
      </c>
      <c r="AC116" s="10"/>
      <c r="AD116" s="21">
        <v>3</v>
      </c>
      <c r="AE116" s="22">
        <v>0</v>
      </c>
      <c r="AF116" s="22">
        <v>0</v>
      </c>
      <c r="AG116" s="22">
        <v>0</v>
      </c>
      <c r="AH116" s="22">
        <v>0</v>
      </c>
      <c r="AI116" s="22">
        <v>16000</v>
      </c>
      <c r="AJ116" s="22">
        <v>0</v>
      </c>
      <c r="AK116" s="22">
        <v>0</v>
      </c>
      <c r="AL116" s="22">
        <v>16000</v>
      </c>
      <c r="AM116" s="22">
        <v>0</v>
      </c>
      <c r="AN116" s="22">
        <v>0</v>
      </c>
      <c r="AO116" s="22">
        <v>16000</v>
      </c>
      <c r="AP116" s="22">
        <v>0</v>
      </c>
      <c r="AQ116" s="22">
        <v>48000</v>
      </c>
      <c r="AR116" s="21" t="b">
        <v>1</v>
      </c>
    </row>
    <row r="117" spans="1:44" ht="65" x14ac:dyDescent="0.35">
      <c r="A117" s="19">
        <v>116</v>
      </c>
      <c r="B117" s="23" t="s">
        <v>91</v>
      </c>
      <c r="C117" s="23" t="s">
        <v>210</v>
      </c>
      <c r="D117" s="23" t="s">
        <v>93</v>
      </c>
      <c r="E117" s="23" t="s">
        <v>94</v>
      </c>
      <c r="F117" s="23" t="s">
        <v>116</v>
      </c>
      <c r="G117" s="23" t="s">
        <v>173</v>
      </c>
      <c r="H117" s="14" t="s">
        <v>118</v>
      </c>
      <c r="I117" s="14"/>
      <c r="J117" s="14"/>
      <c r="K117" s="14"/>
      <c r="L117" s="14"/>
      <c r="M117" s="20" t="s">
        <v>211</v>
      </c>
      <c r="N117" s="24">
        <v>0</v>
      </c>
      <c r="O117" s="16" t="s">
        <v>101</v>
      </c>
      <c r="P117" s="24" t="s">
        <v>175</v>
      </c>
      <c r="Q117" s="16" t="s">
        <v>103</v>
      </c>
      <c r="R117" s="14" t="s">
        <v>104</v>
      </c>
      <c r="S117" s="14" t="s">
        <v>104</v>
      </c>
      <c r="T117" s="14" t="s">
        <v>104</v>
      </c>
      <c r="U117" s="14" t="s">
        <v>104</v>
      </c>
      <c r="V117" s="14" t="s">
        <v>104</v>
      </c>
      <c r="W117" s="14"/>
      <c r="X117" s="14"/>
      <c r="Y117" s="23"/>
      <c r="Z117" s="23"/>
      <c r="AA117" s="23"/>
      <c r="AB117" s="23"/>
      <c r="AC117" s="23"/>
      <c r="AD117" s="23">
        <v>5</v>
      </c>
      <c r="AE117" s="24">
        <v>0</v>
      </c>
      <c r="AF117" s="24">
        <v>0</v>
      </c>
      <c r="AG117" s="24">
        <v>0</v>
      </c>
      <c r="AH117" s="24">
        <v>0</v>
      </c>
      <c r="AI117" s="24">
        <v>0</v>
      </c>
      <c r="AJ117" s="24">
        <v>0</v>
      </c>
      <c r="AK117" s="24">
        <v>0</v>
      </c>
      <c r="AL117" s="24">
        <v>0</v>
      </c>
      <c r="AM117" s="24">
        <v>0</v>
      </c>
      <c r="AN117" s="24">
        <v>0</v>
      </c>
      <c r="AO117" s="24">
        <v>0</v>
      </c>
      <c r="AP117" s="24">
        <v>0</v>
      </c>
      <c r="AQ117" s="24">
        <v>0</v>
      </c>
      <c r="AR117" s="23" t="b">
        <v>1</v>
      </c>
    </row>
    <row r="118" spans="1:44" ht="91" x14ac:dyDescent="0.35">
      <c r="A118" s="19">
        <v>117</v>
      </c>
      <c r="B118" s="21" t="s">
        <v>212</v>
      </c>
      <c r="C118" s="21" t="s">
        <v>213</v>
      </c>
      <c r="D118" s="21" t="s">
        <v>93</v>
      </c>
      <c r="E118" s="21" t="s">
        <v>94</v>
      </c>
      <c r="F118" s="21" t="s">
        <v>116</v>
      </c>
      <c r="G118" s="21" t="s">
        <v>214</v>
      </c>
      <c r="H118" s="10" t="s">
        <v>97</v>
      </c>
      <c r="I118" s="10">
        <v>491290517</v>
      </c>
      <c r="J118" s="10" t="s">
        <v>98</v>
      </c>
      <c r="K118" s="10" t="s">
        <v>99</v>
      </c>
      <c r="L118" s="10" t="s">
        <v>35</v>
      </c>
      <c r="M118" s="11" t="s">
        <v>215</v>
      </c>
      <c r="N118" s="22">
        <v>1365272.420714285</v>
      </c>
      <c r="O118" s="12" t="s">
        <v>101</v>
      </c>
      <c r="P118" s="22" t="s">
        <v>216</v>
      </c>
      <c r="Q118" s="12" t="s">
        <v>103</v>
      </c>
      <c r="R118" s="21"/>
      <c r="S118" s="21"/>
      <c r="T118" s="21"/>
      <c r="U118" s="21"/>
      <c r="V118" s="21"/>
      <c r="W118" s="21" t="s">
        <v>104</v>
      </c>
      <c r="X118" s="21"/>
      <c r="Y118" s="21"/>
      <c r="Z118" s="21"/>
      <c r="AA118" s="21"/>
      <c r="AB118" s="21"/>
      <c r="AC118" s="21"/>
      <c r="AD118" s="21">
        <v>1</v>
      </c>
      <c r="AE118" s="22">
        <v>0</v>
      </c>
      <c r="AF118" s="22">
        <v>0</v>
      </c>
      <c r="AG118" s="22">
        <v>0</v>
      </c>
      <c r="AH118" s="22">
        <v>0</v>
      </c>
      <c r="AI118" s="22">
        <v>0</v>
      </c>
      <c r="AJ118" s="22">
        <v>1365272.420714285</v>
      </c>
      <c r="AK118" s="22">
        <v>0</v>
      </c>
      <c r="AL118" s="22">
        <v>0</v>
      </c>
      <c r="AM118" s="22">
        <v>0</v>
      </c>
      <c r="AN118" s="22">
        <v>0</v>
      </c>
      <c r="AO118" s="22">
        <v>0</v>
      </c>
      <c r="AP118" s="22">
        <v>0</v>
      </c>
      <c r="AQ118" s="22">
        <v>1365272.420714285</v>
      </c>
      <c r="AR118" s="21" t="b">
        <v>1</v>
      </c>
    </row>
    <row r="119" spans="1:44" ht="65" x14ac:dyDescent="0.35">
      <c r="A119" s="14">
        <v>118</v>
      </c>
      <c r="B119" s="23" t="s">
        <v>171</v>
      </c>
      <c r="C119" s="23" t="s">
        <v>176</v>
      </c>
      <c r="D119" s="23" t="s">
        <v>182</v>
      </c>
      <c r="E119" s="23" t="s">
        <v>191</v>
      </c>
      <c r="F119" s="23" t="s">
        <v>192</v>
      </c>
      <c r="G119" s="23" t="s">
        <v>217</v>
      </c>
      <c r="H119" s="14"/>
      <c r="I119" s="14"/>
      <c r="J119" s="14"/>
      <c r="K119" s="14"/>
      <c r="L119" s="14"/>
      <c r="M119" s="20" t="s">
        <v>218</v>
      </c>
      <c r="N119" s="24">
        <v>24549.39</v>
      </c>
      <c r="O119" s="16" t="s">
        <v>186</v>
      </c>
      <c r="P119" s="24" t="s">
        <v>187</v>
      </c>
      <c r="Q119" s="16" t="s">
        <v>188</v>
      </c>
      <c r="R119" s="14" t="s">
        <v>104</v>
      </c>
      <c r="S119" s="14" t="s">
        <v>104</v>
      </c>
      <c r="T119" s="14" t="s">
        <v>104</v>
      </c>
      <c r="U119" s="14" t="s">
        <v>104</v>
      </c>
      <c r="V119" s="14" t="s">
        <v>104</v>
      </c>
      <c r="W119" s="14" t="s">
        <v>104</v>
      </c>
      <c r="X119" s="14" t="s">
        <v>104</v>
      </c>
      <c r="Y119" s="14" t="s">
        <v>104</v>
      </c>
      <c r="Z119" s="14" t="s">
        <v>104</v>
      </c>
      <c r="AA119" s="14" t="s">
        <v>104</v>
      </c>
      <c r="AB119" s="14" t="s">
        <v>104</v>
      </c>
      <c r="AC119" s="14" t="s">
        <v>104</v>
      </c>
      <c r="AD119" s="23">
        <v>12</v>
      </c>
      <c r="AE119" s="24">
        <v>2045.7825</v>
      </c>
      <c r="AF119" s="24">
        <v>2045.7825</v>
      </c>
      <c r="AG119" s="24">
        <v>2045.7825</v>
      </c>
      <c r="AH119" s="24">
        <v>2045.7825</v>
      </c>
      <c r="AI119" s="24">
        <v>2045.7825</v>
      </c>
      <c r="AJ119" s="24">
        <v>2045.7825</v>
      </c>
      <c r="AK119" s="24">
        <v>2045.7825</v>
      </c>
      <c r="AL119" s="24">
        <v>2045.7825</v>
      </c>
      <c r="AM119" s="24">
        <v>2045.7825</v>
      </c>
      <c r="AN119" s="24">
        <v>2045.7825</v>
      </c>
      <c r="AO119" s="24">
        <v>2045.7825</v>
      </c>
      <c r="AP119" s="24">
        <v>2045.7825</v>
      </c>
      <c r="AQ119" s="24">
        <v>24549.390000000003</v>
      </c>
      <c r="AR119" s="23" t="b">
        <v>1</v>
      </c>
    </row>
    <row r="120" spans="1:44" ht="65" x14ac:dyDescent="0.35">
      <c r="A120" s="10">
        <v>119</v>
      </c>
      <c r="B120" s="21" t="s">
        <v>171</v>
      </c>
      <c r="C120" s="21" t="s">
        <v>176</v>
      </c>
      <c r="D120" s="21" t="s">
        <v>93</v>
      </c>
      <c r="E120" s="21" t="s">
        <v>94</v>
      </c>
      <c r="F120" s="21" t="s">
        <v>116</v>
      </c>
      <c r="G120" s="21" t="s">
        <v>173</v>
      </c>
      <c r="H120" s="10"/>
      <c r="I120" s="10"/>
      <c r="J120" s="10"/>
      <c r="K120" s="10"/>
      <c r="L120" s="10"/>
      <c r="M120" s="11" t="s">
        <v>219</v>
      </c>
      <c r="N120" s="22">
        <v>35863.5</v>
      </c>
      <c r="O120" s="12" t="s">
        <v>101</v>
      </c>
      <c r="P120" s="22" t="s">
        <v>220</v>
      </c>
      <c r="Q120" s="12" t="s">
        <v>103</v>
      </c>
      <c r="R120" s="10" t="s">
        <v>104</v>
      </c>
      <c r="S120" s="10" t="s">
        <v>104</v>
      </c>
      <c r="T120" s="10" t="s">
        <v>104</v>
      </c>
      <c r="U120" s="10" t="s">
        <v>104</v>
      </c>
      <c r="V120" s="10" t="s">
        <v>104</v>
      </c>
      <c r="W120" s="10" t="s">
        <v>104</v>
      </c>
      <c r="X120" s="10" t="s">
        <v>104</v>
      </c>
      <c r="Y120" s="10" t="s">
        <v>104</v>
      </c>
      <c r="Z120" s="10" t="s">
        <v>104</v>
      </c>
      <c r="AA120" s="10" t="s">
        <v>104</v>
      </c>
      <c r="AB120" s="10" t="s">
        <v>104</v>
      </c>
      <c r="AC120" s="10" t="s">
        <v>104</v>
      </c>
      <c r="AD120" s="21">
        <v>12</v>
      </c>
      <c r="AE120" s="22">
        <v>2988.625</v>
      </c>
      <c r="AF120" s="22">
        <v>2988.625</v>
      </c>
      <c r="AG120" s="22">
        <v>2988.625</v>
      </c>
      <c r="AH120" s="22">
        <v>2988.625</v>
      </c>
      <c r="AI120" s="22">
        <v>2988.625</v>
      </c>
      <c r="AJ120" s="22">
        <v>2988.625</v>
      </c>
      <c r="AK120" s="22">
        <v>2988.625</v>
      </c>
      <c r="AL120" s="22">
        <v>2988.625</v>
      </c>
      <c r="AM120" s="22">
        <v>2988.625</v>
      </c>
      <c r="AN120" s="22">
        <v>2988.625</v>
      </c>
      <c r="AO120" s="22">
        <v>2988.625</v>
      </c>
      <c r="AP120" s="22">
        <v>2988.625</v>
      </c>
      <c r="AQ120" s="22">
        <v>35863.5</v>
      </c>
      <c r="AR120" s="21" t="b">
        <v>1</v>
      </c>
    </row>
    <row r="121" spans="1:44" ht="52" x14ac:dyDescent="0.35">
      <c r="A121" s="14">
        <v>120</v>
      </c>
      <c r="B121" s="23" t="s">
        <v>196</v>
      </c>
      <c r="C121" s="23" t="s">
        <v>207</v>
      </c>
      <c r="D121" s="23" t="s">
        <v>182</v>
      </c>
      <c r="E121" s="23" t="s">
        <v>191</v>
      </c>
      <c r="F121" s="23" t="s">
        <v>198</v>
      </c>
      <c r="G121" s="23" t="s">
        <v>199</v>
      </c>
      <c r="H121" s="14"/>
      <c r="I121" s="14"/>
      <c r="J121" s="14"/>
      <c r="K121" s="14"/>
      <c r="L121" s="14"/>
      <c r="M121" s="20" t="s">
        <v>221</v>
      </c>
      <c r="N121" s="24">
        <v>40000</v>
      </c>
      <c r="O121" s="16" t="s">
        <v>186</v>
      </c>
      <c r="P121" s="24" t="s">
        <v>222</v>
      </c>
      <c r="Q121" s="16" t="s">
        <v>188</v>
      </c>
      <c r="R121" s="14"/>
      <c r="S121" s="14"/>
      <c r="T121" s="14"/>
      <c r="U121" s="14"/>
      <c r="V121" s="14"/>
      <c r="W121" s="14"/>
      <c r="X121" s="14"/>
      <c r="Y121" s="14"/>
      <c r="Z121" s="14"/>
      <c r="AA121" s="14"/>
      <c r="AB121" s="14" t="s">
        <v>104</v>
      </c>
      <c r="AC121" s="14"/>
      <c r="AD121" s="23">
        <v>1</v>
      </c>
      <c r="AE121" s="24">
        <v>0</v>
      </c>
      <c r="AF121" s="24">
        <v>0</v>
      </c>
      <c r="AG121" s="24">
        <v>0</v>
      </c>
      <c r="AH121" s="24">
        <v>0</v>
      </c>
      <c r="AI121" s="24">
        <v>0</v>
      </c>
      <c r="AJ121" s="24">
        <v>0</v>
      </c>
      <c r="AK121" s="24">
        <v>0</v>
      </c>
      <c r="AL121" s="24">
        <v>0</v>
      </c>
      <c r="AM121" s="24">
        <v>0</v>
      </c>
      <c r="AN121" s="24">
        <v>0</v>
      </c>
      <c r="AO121" s="24">
        <v>40000</v>
      </c>
      <c r="AP121" s="24">
        <v>0</v>
      </c>
      <c r="AQ121" s="24">
        <v>40000</v>
      </c>
      <c r="AR121" s="23" t="b">
        <v>1</v>
      </c>
    </row>
    <row r="122" spans="1:44" ht="91" x14ac:dyDescent="0.35">
      <c r="A122" s="10">
        <v>121</v>
      </c>
      <c r="B122" s="21" t="s">
        <v>212</v>
      </c>
      <c r="C122" s="21" t="s">
        <v>223</v>
      </c>
      <c r="D122" s="21" t="s">
        <v>93</v>
      </c>
      <c r="E122" s="21" t="s">
        <v>94</v>
      </c>
      <c r="F122" s="21" t="s">
        <v>116</v>
      </c>
      <c r="G122" s="21" t="s">
        <v>214</v>
      </c>
      <c r="H122" s="10" t="s">
        <v>97</v>
      </c>
      <c r="I122" s="10">
        <v>361140211</v>
      </c>
      <c r="J122" s="10" t="s">
        <v>224</v>
      </c>
      <c r="K122" s="10" t="s">
        <v>99</v>
      </c>
      <c r="L122" s="10" t="s">
        <v>36</v>
      </c>
      <c r="M122" s="11" t="s">
        <v>225</v>
      </c>
      <c r="N122" s="22">
        <v>989119.33919642854</v>
      </c>
      <c r="O122" s="12" t="s">
        <v>101</v>
      </c>
      <c r="P122" s="22" t="s">
        <v>216</v>
      </c>
      <c r="Q122" s="12" t="s">
        <v>103</v>
      </c>
      <c r="R122" s="10"/>
      <c r="S122" s="10"/>
      <c r="T122" s="10"/>
      <c r="U122" s="10" t="s">
        <v>104</v>
      </c>
      <c r="V122" s="21" t="s">
        <v>104</v>
      </c>
      <c r="W122" s="21"/>
      <c r="X122" s="21"/>
      <c r="Y122" s="21"/>
      <c r="Z122" s="21"/>
      <c r="AA122" s="21"/>
      <c r="AB122" s="21"/>
      <c r="AC122" s="21"/>
      <c r="AD122" s="21">
        <v>2</v>
      </c>
      <c r="AE122" s="22">
        <v>0</v>
      </c>
      <c r="AF122" s="22">
        <v>0</v>
      </c>
      <c r="AG122" s="22">
        <v>0</v>
      </c>
      <c r="AH122" s="22">
        <v>494559.66959821427</v>
      </c>
      <c r="AI122" s="22">
        <v>494559.66959821427</v>
      </c>
      <c r="AJ122" s="22">
        <v>0</v>
      </c>
      <c r="AK122" s="22">
        <v>0</v>
      </c>
      <c r="AL122" s="22">
        <v>0</v>
      </c>
      <c r="AM122" s="22">
        <v>0</v>
      </c>
      <c r="AN122" s="22">
        <v>0</v>
      </c>
      <c r="AO122" s="22">
        <v>0</v>
      </c>
      <c r="AP122" s="22">
        <v>0</v>
      </c>
      <c r="AQ122" s="22">
        <v>989119.33919642854</v>
      </c>
      <c r="AR122" s="21" t="b">
        <v>1</v>
      </c>
    </row>
    <row r="123" spans="1:44" ht="52" x14ac:dyDescent="0.35">
      <c r="A123" s="14">
        <v>122</v>
      </c>
      <c r="B123" s="23" t="s">
        <v>171</v>
      </c>
      <c r="C123" s="23" t="s">
        <v>176</v>
      </c>
      <c r="D123" s="23" t="s">
        <v>182</v>
      </c>
      <c r="E123" s="23" t="s">
        <v>191</v>
      </c>
      <c r="F123" s="23" t="s">
        <v>192</v>
      </c>
      <c r="G123" s="23" t="s">
        <v>217</v>
      </c>
      <c r="H123" s="14"/>
      <c r="I123" s="14"/>
      <c r="J123" s="14"/>
      <c r="K123" s="14"/>
      <c r="L123" s="14"/>
      <c r="M123" s="20" t="s">
        <v>226</v>
      </c>
      <c r="N123" s="24">
        <v>524898</v>
      </c>
      <c r="O123" s="24" t="s">
        <v>227</v>
      </c>
      <c r="P123" s="24" t="s">
        <v>228</v>
      </c>
      <c r="Q123" s="24" t="s">
        <v>188</v>
      </c>
      <c r="R123" s="23"/>
      <c r="S123" s="23"/>
      <c r="T123" s="23"/>
      <c r="U123" s="23"/>
      <c r="V123" s="23"/>
      <c r="W123" s="23"/>
      <c r="X123" s="23"/>
      <c r="Y123" s="23"/>
      <c r="Z123" s="14" t="s">
        <v>104</v>
      </c>
      <c r="AA123" s="14" t="s">
        <v>104</v>
      </c>
      <c r="AB123" s="23"/>
      <c r="AC123" s="23"/>
      <c r="AD123" s="23">
        <v>2</v>
      </c>
      <c r="AE123" s="24">
        <v>0</v>
      </c>
      <c r="AF123" s="24">
        <v>0</v>
      </c>
      <c r="AG123" s="24">
        <v>0</v>
      </c>
      <c r="AH123" s="24">
        <v>0</v>
      </c>
      <c r="AI123" s="24">
        <v>0</v>
      </c>
      <c r="AJ123" s="24">
        <v>0</v>
      </c>
      <c r="AK123" s="24">
        <v>0</v>
      </c>
      <c r="AL123" s="24">
        <v>0</v>
      </c>
      <c r="AM123" s="24">
        <v>262449</v>
      </c>
      <c r="AN123" s="24">
        <v>262449</v>
      </c>
      <c r="AO123" s="24">
        <v>0</v>
      </c>
      <c r="AP123" s="24">
        <v>0</v>
      </c>
      <c r="AQ123" s="24">
        <v>524898</v>
      </c>
      <c r="AR123" s="23" t="b">
        <v>1</v>
      </c>
    </row>
    <row r="124" spans="1:44" ht="91" x14ac:dyDescent="0.35">
      <c r="A124" s="10">
        <v>123</v>
      </c>
      <c r="B124" s="21" t="s">
        <v>212</v>
      </c>
      <c r="C124" s="21" t="s">
        <v>223</v>
      </c>
      <c r="D124" s="21" t="s">
        <v>93</v>
      </c>
      <c r="E124" s="21" t="s">
        <v>94</v>
      </c>
      <c r="F124" s="21" t="s">
        <v>116</v>
      </c>
      <c r="G124" s="21" t="s">
        <v>214</v>
      </c>
      <c r="H124" s="10" t="s">
        <v>97</v>
      </c>
      <c r="I124" s="10">
        <v>491290517</v>
      </c>
      <c r="J124" s="10" t="s">
        <v>98</v>
      </c>
      <c r="K124" s="10" t="s">
        <v>99</v>
      </c>
      <c r="L124" s="10" t="s">
        <v>35</v>
      </c>
      <c r="M124" s="11" t="s">
        <v>229</v>
      </c>
      <c r="N124" s="22">
        <v>809123.63500000013</v>
      </c>
      <c r="O124" s="12" t="s">
        <v>101</v>
      </c>
      <c r="P124" s="12" t="s">
        <v>216</v>
      </c>
      <c r="Q124" s="12" t="s">
        <v>103</v>
      </c>
      <c r="R124" s="10"/>
      <c r="S124" s="10"/>
      <c r="T124" s="10"/>
      <c r="U124" s="10"/>
      <c r="V124" s="10"/>
      <c r="W124" s="10" t="s">
        <v>104</v>
      </c>
      <c r="X124" s="10"/>
      <c r="Y124" s="10"/>
      <c r="Z124" s="10"/>
      <c r="AA124" s="10"/>
      <c r="AB124" s="10"/>
      <c r="AC124" s="10"/>
      <c r="AD124" s="10">
        <v>1</v>
      </c>
      <c r="AE124" s="12">
        <v>0</v>
      </c>
      <c r="AF124" s="12">
        <v>0</v>
      </c>
      <c r="AG124" s="12">
        <v>0</v>
      </c>
      <c r="AH124" s="12">
        <v>0</v>
      </c>
      <c r="AI124" s="12">
        <v>0</v>
      </c>
      <c r="AJ124" s="12">
        <v>809123.63500000013</v>
      </c>
      <c r="AK124" s="12">
        <v>0</v>
      </c>
      <c r="AL124" s="12">
        <v>0</v>
      </c>
      <c r="AM124" s="12">
        <v>0</v>
      </c>
      <c r="AN124" s="12">
        <v>0</v>
      </c>
      <c r="AO124" s="12">
        <v>0</v>
      </c>
      <c r="AP124" s="12">
        <v>0</v>
      </c>
      <c r="AQ124" s="12">
        <v>809123.63500000013</v>
      </c>
      <c r="AR124" s="10" t="b">
        <v>1</v>
      </c>
    </row>
    <row r="125" spans="1:44" ht="91" x14ac:dyDescent="0.35">
      <c r="A125" s="14">
        <v>124</v>
      </c>
      <c r="B125" s="23" t="s">
        <v>212</v>
      </c>
      <c r="C125" s="23" t="s">
        <v>223</v>
      </c>
      <c r="D125" s="23" t="s">
        <v>93</v>
      </c>
      <c r="E125" s="23" t="s">
        <v>94</v>
      </c>
      <c r="F125" s="23" t="s">
        <v>116</v>
      </c>
      <c r="G125" s="23" t="s">
        <v>214</v>
      </c>
      <c r="H125" s="14" t="s">
        <v>97</v>
      </c>
      <c r="I125" s="14"/>
      <c r="J125" s="14" t="s">
        <v>98</v>
      </c>
      <c r="K125" s="14" t="s">
        <v>99</v>
      </c>
      <c r="L125" s="14" t="s">
        <v>35</v>
      </c>
      <c r="M125" s="20" t="s">
        <v>230</v>
      </c>
      <c r="N125" s="24">
        <v>460362.76785714278</v>
      </c>
      <c r="O125" s="16" t="s">
        <v>101</v>
      </c>
      <c r="P125" s="16" t="s">
        <v>216</v>
      </c>
      <c r="Q125" s="16" t="s">
        <v>103</v>
      </c>
      <c r="R125" s="14"/>
      <c r="S125" s="14"/>
      <c r="T125" s="14"/>
      <c r="U125" s="14"/>
      <c r="V125" s="14"/>
      <c r="W125" s="14" t="s">
        <v>104</v>
      </c>
      <c r="X125" s="14"/>
      <c r="Y125" s="14"/>
      <c r="Z125" s="14"/>
      <c r="AA125" s="14"/>
      <c r="AB125" s="14"/>
      <c r="AC125" s="14"/>
      <c r="AD125" s="14">
        <v>1</v>
      </c>
      <c r="AE125" s="16">
        <v>0</v>
      </c>
      <c r="AF125" s="16">
        <v>0</v>
      </c>
      <c r="AG125" s="16">
        <v>0</v>
      </c>
      <c r="AH125" s="16">
        <v>0</v>
      </c>
      <c r="AI125" s="16">
        <v>0</v>
      </c>
      <c r="AJ125" s="16">
        <v>460362.76785714278</v>
      </c>
      <c r="AK125" s="16">
        <v>0</v>
      </c>
      <c r="AL125" s="16">
        <v>0</v>
      </c>
      <c r="AM125" s="16">
        <v>0</v>
      </c>
      <c r="AN125" s="16">
        <v>0</v>
      </c>
      <c r="AO125" s="16">
        <v>0</v>
      </c>
      <c r="AP125" s="16">
        <v>0</v>
      </c>
      <c r="AQ125" s="16">
        <v>460362.76785714278</v>
      </c>
      <c r="AR125" s="14" t="b">
        <v>1</v>
      </c>
    </row>
    <row r="126" spans="1:44" ht="91" x14ac:dyDescent="0.35">
      <c r="A126" s="10">
        <v>125</v>
      </c>
      <c r="B126" s="21" t="s">
        <v>212</v>
      </c>
      <c r="C126" s="21" t="s">
        <v>213</v>
      </c>
      <c r="D126" s="21" t="s">
        <v>93</v>
      </c>
      <c r="E126" s="21" t="s">
        <v>94</v>
      </c>
      <c r="F126" s="21" t="s">
        <v>116</v>
      </c>
      <c r="G126" s="21" t="s">
        <v>214</v>
      </c>
      <c r="H126" s="10" t="s">
        <v>97</v>
      </c>
      <c r="I126" s="10"/>
      <c r="J126" s="10" t="s">
        <v>98</v>
      </c>
      <c r="K126" s="10" t="s">
        <v>105</v>
      </c>
      <c r="L126" s="10" t="s">
        <v>35</v>
      </c>
      <c r="M126" s="11" t="s">
        <v>231</v>
      </c>
      <c r="N126" s="22">
        <v>347233.04285714281</v>
      </c>
      <c r="O126" s="12" t="s">
        <v>101</v>
      </c>
      <c r="P126" s="12" t="s">
        <v>232</v>
      </c>
      <c r="Q126" s="12" t="s">
        <v>103</v>
      </c>
      <c r="R126" s="10"/>
      <c r="S126" s="10"/>
      <c r="T126" s="10"/>
      <c r="U126" s="10"/>
      <c r="V126" s="10" t="s">
        <v>104</v>
      </c>
      <c r="W126" s="10" t="s">
        <v>104</v>
      </c>
      <c r="X126" s="10" t="s">
        <v>104</v>
      </c>
      <c r="Y126" s="10" t="s">
        <v>104</v>
      </c>
      <c r="Z126" s="10" t="s">
        <v>104</v>
      </c>
      <c r="AA126" s="10" t="s">
        <v>104</v>
      </c>
      <c r="AB126" s="10" t="s">
        <v>104</v>
      </c>
      <c r="AC126" s="10" t="s">
        <v>104</v>
      </c>
      <c r="AD126" s="10">
        <v>8</v>
      </c>
      <c r="AE126" s="12">
        <v>0</v>
      </c>
      <c r="AF126" s="12">
        <v>0</v>
      </c>
      <c r="AG126" s="12">
        <v>0</v>
      </c>
      <c r="AH126" s="12">
        <v>0</v>
      </c>
      <c r="AI126" s="12">
        <v>43404.130357142851</v>
      </c>
      <c r="AJ126" s="12">
        <v>43404.130357142851</v>
      </c>
      <c r="AK126" s="12">
        <v>43404.130357142851</v>
      </c>
      <c r="AL126" s="12">
        <v>43404.130357142851</v>
      </c>
      <c r="AM126" s="12">
        <v>43404.130357142851</v>
      </c>
      <c r="AN126" s="12">
        <v>43404.130357142851</v>
      </c>
      <c r="AO126" s="12">
        <v>43404.130357142851</v>
      </c>
      <c r="AP126" s="12">
        <v>43404.130357142851</v>
      </c>
      <c r="AQ126" s="12">
        <v>347233.04285714281</v>
      </c>
      <c r="AR126" s="10" t="b">
        <v>1</v>
      </c>
    </row>
    <row r="127" spans="1:44" ht="91" x14ac:dyDescent="0.35">
      <c r="A127" s="14">
        <v>126</v>
      </c>
      <c r="B127" s="23" t="s">
        <v>212</v>
      </c>
      <c r="C127" s="23" t="s">
        <v>213</v>
      </c>
      <c r="D127" s="23" t="s">
        <v>93</v>
      </c>
      <c r="E127" s="23" t="s">
        <v>94</v>
      </c>
      <c r="F127" s="23" t="s">
        <v>116</v>
      </c>
      <c r="G127" s="23" t="s">
        <v>214</v>
      </c>
      <c r="H127" s="14" t="s">
        <v>97</v>
      </c>
      <c r="I127" s="14">
        <v>871410012</v>
      </c>
      <c r="J127" s="14" t="s">
        <v>98</v>
      </c>
      <c r="K127" s="14" t="s">
        <v>105</v>
      </c>
      <c r="L127" s="14" t="s">
        <v>36</v>
      </c>
      <c r="M127" s="20" t="s">
        <v>233</v>
      </c>
      <c r="N127" s="24">
        <v>300460.90044642857</v>
      </c>
      <c r="O127" s="16" t="s">
        <v>101</v>
      </c>
      <c r="P127" s="16" t="s">
        <v>232</v>
      </c>
      <c r="Q127" s="16" t="s">
        <v>103</v>
      </c>
      <c r="R127" s="14"/>
      <c r="S127" s="14"/>
      <c r="T127" s="14"/>
      <c r="U127" s="14"/>
      <c r="V127" s="14"/>
      <c r="W127" s="14" t="s">
        <v>104</v>
      </c>
      <c r="X127" s="14" t="s">
        <v>104</v>
      </c>
      <c r="Y127" s="14" t="s">
        <v>104</v>
      </c>
      <c r="Z127" s="14" t="s">
        <v>104</v>
      </c>
      <c r="AA127" s="14"/>
      <c r="AB127" s="14"/>
      <c r="AC127" s="14"/>
      <c r="AD127" s="14">
        <v>4</v>
      </c>
      <c r="AE127" s="16">
        <v>0</v>
      </c>
      <c r="AF127" s="16">
        <v>0</v>
      </c>
      <c r="AG127" s="16">
        <v>0</v>
      </c>
      <c r="AH127" s="16">
        <v>0</v>
      </c>
      <c r="AI127" s="16">
        <v>0</v>
      </c>
      <c r="AJ127" s="16">
        <v>75115.225111607142</v>
      </c>
      <c r="AK127" s="16">
        <v>75115.225111607142</v>
      </c>
      <c r="AL127" s="16">
        <v>75115.225111607142</v>
      </c>
      <c r="AM127" s="16">
        <v>75115.225111607142</v>
      </c>
      <c r="AN127" s="16">
        <v>0</v>
      </c>
      <c r="AO127" s="16">
        <v>0</v>
      </c>
      <c r="AP127" s="16">
        <v>0</v>
      </c>
      <c r="AQ127" s="16">
        <v>300460.90044642857</v>
      </c>
      <c r="AR127" s="14" t="b">
        <v>1</v>
      </c>
    </row>
    <row r="128" spans="1:44" ht="91" x14ac:dyDescent="0.35">
      <c r="A128" s="10">
        <v>127</v>
      </c>
      <c r="B128" s="21" t="s">
        <v>212</v>
      </c>
      <c r="C128" s="21" t="s">
        <v>223</v>
      </c>
      <c r="D128" s="21" t="s">
        <v>93</v>
      </c>
      <c r="E128" s="21" t="s">
        <v>94</v>
      </c>
      <c r="F128" s="21" t="s">
        <v>116</v>
      </c>
      <c r="G128" s="21" t="s">
        <v>214</v>
      </c>
      <c r="H128" s="10" t="s">
        <v>97</v>
      </c>
      <c r="I128" s="10">
        <v>439410015</v>
      </c>
      <c r="J128" s="10" t="s">
        <v>98</v>
      </c>
      <c r="K128" s="10" t="s">
        <v>99</v>
      </c>
      <c r="L128" s="10" t="s">
        <v>37</v>
      </c>
      <c r="M128" s="11" t="s">
        <v>234</v>
      </c>
      <c r="N128" s="22">
        <v>296034.28999999998</v>
      </c>
      <c r="O128" s="12" t="s">
        <v>101</v>
      </c>
      <c r="P128" s="12" t="s">
        <v>216</v>
      </c>
      <c r="Q128" s="12" t="s">
        <v>103</v>
      </c>
      <c r="R128" s="10"/>
      <c r="S128" s="10"/>
      <c r="T128" s="10"/>
      <c r="U128" s="10"/>
      <c r="V128" s="10"/>
      <c r="W128" s="10"/>
      <c r="X128" s="10" t="s">
        <v>104</v>
      </c>
      <c r="Y128" s="10"/>
      <c r="Z128" s="10"/>
      <c r="AA128" s="10"/>
      <c r="AB128" s="10"/>
      <c r="AC128" s="10"/>
      <c r="AD128" s="10">
        <v>1</v>
      </c>
      <c r="AE128" s="12">
        <v>0</v>
      </c>
      <c r="AF128" s="12">
        <v>0</v>
      </c>
      <c r="AG128" s="12">
        <v>0</v>
      </c>
      <c r="AH128" s="12">
        <v>0</v>
      </c>
      <c r="AI128" s="12">
        <v>0</v>
      </c>
      <c r="AJ128" s="12">
        <v>0</v>
      </c>
      <c r="AK128" s="12">
        <v>296034.28999999998</v>
      </c>
      <c r="AL128" s="12">
        <v>0</v>
      </c>
      <c r="AM128" s="12">
        <v>0</v>
      </c>
      <c r="AN128" s="12">
        <v>0</v>
      </c>
      <c r="AO128" s="12">
        <v>0</v>
      </c>
      <c r="AP128" s="12">
        <v>0</v>
      </c>
      <c r="AQ128" s="12">
        <v>296034.28999999998</v>
      </c>
      <c r="AR128" s="10" t="b">
        <v>1</v>
      </c>
    </row>
    <row r="129" spans="1:44" ht="91" x14ac:dyDescent="0.35">
      <c r="A129" s="14">
        <v>128</v>
      </c>
      <c r="B129" s="23" t="s">
        <v>212</v>
      </c>
      <c r="C129" s="23" t="s">
        <v>223</v>
      </c>
      <c r="D129" s="23" t="s">
        <v>93</v>
      </c>
      <c r="E129" s="23" t="s">
        <v>94</v>
      </c>
      <c r="F129" s="23" t="s">
        <v>116</v>
      </c>
      <c r="G129" s="23" t="s">
        <v>214</v>
      </c>
      <c r="H129" s="14" t="s">
        <v>97</v>
      </c>
      <c r="I129" s="14">
        <v>333800211</v>
      </c>
      <c r="J129" s="14" t="s">
        <v>98</v>
      </c>
      <c r="K129" s="14" t="s">
        <v>99</v>
      </c>
      <c r="L129" s="14" t="s">
        <v>35</v>
      </c>
      <c r="M129" s="20" t="s">
        <v>235</v>
      </c>
      <c r="N129" s="24">
        <v>278816.97919642855</v>
      </c>
      <c r="O129" s="16" t="s">
        <v>101</v>
      </c>
      <c r="P129" s="16" t="s">
        <v>178</v>
      </c>
      <c r="Q129" s="16" t="s">
        <v>103</v>
      </c>
      <c r="R129" s="14"/>
      <c r="S129" s="14"/>
      <c r="T129" s="14"/>
      <c r="U129" s="14"/>
      <c r="V129" s="14" t="s">
        <v>104</v>
      </c>
      <c r="W129" s="14" t="s">
        <v>104</v>
      </c>
      <c r="X129" s="14"/>
      <c r="Y129" s="14"/>
      <c r="Z129" s="14"/>
      <c r="AA129" s="14"/>
      <c r="AB129" s="14"/>
      <c r="AC129" s="14"/>
      <c r="AD129" s="14">
        <v>2</v>
      </c>
      <c r="AE129" s="16">
        <v>0</v>
      </c>
      <c r="AF129" s="16">
        <v>0</v>
      </c>
      <c r="AG129" s="16">
        <v>0</v>
      </c>
      <c r="AH129" s="16">
        <v>0</v>
      </c>
      <c r="AI129" s="16">
        <v>139408.48959821428</v>
      </c>
      <c r="AJ129" s="16">
        <v>139408.48959821428</v>
      </c>
      <c r="AK129" s="16">
        <v>0</v>
      </c>
      <c r="AL129" s="16">
        <v>0</v>
      </c>
      <c r="AM129" s="16">
        <v>0</v>
      </c>
      <c r="AN129" s="16">
        <v>0</v>
      </c>
      <c r="AO129" s="16">
        <v>0</v>
      </c>
      <c r="AP129" s="16">
        <v>0</v>
      </c>
      <c r="AQ129" s="16">
        <v>278816.97919642855</v>
      </c>
      <c r="AR129" s="14" t="b">
        <v>1</v>
      </c>
    </row>
    <row r="130" spans="1:44" ht="91" x14ac:dyDescent="0.35">
      <c r="A130" s="10">
        <v>129</v>
      </c>
      <c r="B130" s="21" t="s">
        <v>212</v>
      </c>
      <c r="C130" s="21" t="s">
        <v>213</v>
      </c>
      <c r="D130" s="21" t="s">
        <v>93</v>
      </c>
      <c r="E130" s="21" t="s">
        <v>94</v>
      </c>
      <c r="F130" s="21" t="s">
        <v>116</v>
      </c>
      <c r="G130" s="21" t="s">
        <v>214</v>
      </c>
      <c r="H130" s="10" t="s">
        <v>97</v>
      </c>
      <c r="I130" s="10"/>
      <c r="J130" s="10" t="s">
        <v>98</v>
      </c>
      <c r="K130" s="10" t="s">
        <v>99</v>
      </c>
      <c r="L130" s="10" t="s">
        <v>34</v>
      </c>
      <c r="M130" s="11" t="s">
        <v>236</v>
      </c>
      <c r="N130" s="22">
        <v>249216.36785714282</v>
      </c>
      <c r="O130" s="12" t="s">
        <v>101</v>
      </c>
      <c r="P130" s="12" t="s">
        <v>216</v>
      </c>
      <c r="Q130" s="12" t="s">
        <v>103</v>
      </c>
      <c r="R130" s="10"/>
      <c r="S130" s="10"/>
      <c r="T130" s="10"/>
      <c r="U130" s="10" t="s">
        <v>104</v>
      </c>
      <c r="V130" s="10"/>
      <c r="W130" s="10"/>
      <c r="X130" s="10"/>
      <c r="Y130" s="10"/>
      <c r="Z130" s="10"/>
      <c r="AA130" s="10"/>
      <c r="AB130" s="10"/>
      <c r="AC130" s="10"/>
      <c r="AD130" s="10">
        <v>1</v>
      </c>
      <c r="AE130" s="12">
        <v>0</v>
      </c>
      <c r="AF130" s="12">
        <v>0</v>
      </c>
      <c r="AG130" s="12">
        <v>0</v>
      </c>
      <c r="AH130" s="12">
        <v>249216.36785714282</v>
      </c>
      <c r="AI130" s="12">
        <v>0</v>
      </c>
      <c r="AJ130" s="12">
        <v>0</v>
      </c>
      <c r="AK130" s="12">
        <v>0</v>
      </c>
      <c r="AL130" s="12">
        <v>0</v>
      </c>
      <c r="AM130" s="12">
        <v>0</v>
      </c>
      <c r="AN130" s="12">
        <v>0</v>
      </c>
      <c r="AO130" s="12">
        <v>0</v>
      </c>
      <c r="AP130" s="12">
        <v>0</v>
      </c>
      <c r="AQ130" s="12">
        <v>249216.36785714282</v>
      </c>
      <c r="AR130" s="10" t="b">
        <v>1</v>
      </c>
    </row>
    <row r="131" spans="1:44" ht="91" x14ac:dyDescent="0.35">
      <c r="A131" s="14">
        <v>130</v>
      </c>
      <c r="B131" s="23" t="s">
        <v>212</v>
      </c>
      <c r="C131" s="23" t="s">
        <v>213</v>
      </c>
      <c r="D131" s="23" t="s">
        <v>93</v>
      </c>
      <c r="E131" s="23" t="s">
        <v>94</v>
      </c>
      <c r="F131" s="23" t="s">
        <v>116</v>
      </c>
      <c r="G131" s="23" t="s">
        <v>214</v>
      </c>
      <c r="H131" s="14" t="s">
        <v>97</v>
      </c>
      <c r="I131" s="14">
        <v>439150111</v>
      </c>
      <c r="J131" s="14" t="s">
        <v>98</v>
      </c>
      <c r="K131" s="14" t="s">
        <v>99</v>
      </c>
      <c r="L131" s="14" t="s">
        <v>36</v>
      </c>
      <c r="M131" s="20" t="s">
        <v>237</v>
      </c>
      <c r="N131" s="24">
        <v>234519.10946428572</v>
      </c>
      <c r="O131" s="16" t="s">
        <v>101</v>
      </c>
      <c r="P131" s="16" t="s">
        <v>216</v>
      </c>
      <c r="Q131" s="16" t="s">
        <v>103</v>
      </c>
      <c r="R131" s="14"/>
      <c r="S131" s="14"/>
      <c r="T131" s="14"/>
      <c r="U131" s="14"/>
      <c r="V131" s="14"/>
      <c r="W131" s="14" t="s">
        <v>104</v>
      </c>
      <c r="X131" s="14"/>
      <c r="Y131" s="14"/>
      <c r="Z131" s="14"/>
      <c r="AA131" s="14"/>
      <c r="AB131" s="14"/>
      <c r="AC131" s="14"/>
      <c r="AD131" s="14">
        <v>1</v>
      </c>
      <c r="AE131" s="16">
        <v>0</v>
      </c>
      <c r="AF131" s="16">
        <v>0</v>
      </c>
      <c r="AG131" s="16">
        <v>0</v>
      </c>
      <c r="AH131" s="16">
        <v>0</v>
      </c>
      <c r="AI131" s="16">
        <v>0</v>
      </c>
      <c r="AJ131" s="16">
        <v>234519.10946428572</v>
      </c>
      <c r="AK131" s="16">
        <v>0</v>
      </c>
      <c r="AL131" s="16">
        <v>0</v>
      </c>
      <c r="AM131" s="16">
        <v>0</v>
      </c>
      <c r="AN131" s="16">
        <v>0</v>
      </c>
      <c r="AO131" s="16">
        <v>0</v>
      </c>
      <c r="AP131" s="16">
        <v>0</v>
      </c>
      <c r="AQ131" s="16">
        <v>234519.10946428572</v>
      </c>
      <c r="AR131" s="14" t="b">
        <v>1</v>
      </c>
    </row>
    <row r="132" spans="1:44" ht="91" x14ac:dyDescent="0.35">
      <c r="A132" s="10">
        <v>131</v>
      </c>
      <c r="B132" s="21" t="s">
        <v>212</v>
      </c>
      <c r="C132" s="21" t="s">
        <v>223</v>
      </c>
      <c r="D132" s="21" t="s">
        <v>93</v>
      </c>
      <c r="E132" s="21" t="s">
        <v>94</v>
      </c>
      <c r="F132" s="21" t="s">
        <v>116</v>
      </c>
      <c r="G132" s="21" t="s">
        <v>214</v>
      </c>
      <c r="H132" s="10" t="s">
        <v>97</v>
      </c>
      <c r="I132" s="10">
        <v>491290517</v>
      </c>
      <c r="J132" s="10" t="s">
        <v>98</v>
      </c>
      <c r="K132" s="10" t="s">
        <v>99</v>
      </c>
      <c r="L132" s="10" t="s">
        <v>35</v>
      </c>
      <c r="M132" s="11" t="s">
        <v>238</v>
      </c>
      <c r="N132" s="22">
        <v>223810.09455357143</v>
      </c>
      <c r="O132" s="12" t="s">
        <v>101</v>
      </c>
      <c r="P132" s="12" t="s">
        <v>216</v>
      </c>
      <c r="Q132" s="12" t="s">
        <v>103</v>
      </c>
      <c r="R132" s="10"/>
      <c r="S132" s="10"/>
      <c r="T132" s="10"/>
      <c r="U132" s="10"/>
      <c r="V132" s="10" t="s">
        <v>104</v>
      </c>
      <c r="W132" s="10"/>
      <c r="X132" s="10"/>
      <c r="Y132" s="10"/>
      <c r="Z132" s="10"/>
      <c r="AA132" s="10"/>
      <c r="AB132" s="10"/>
      <c r="AC132" s="10"/>
      <c r="AD132" s="10">
        <v>1</v>
      </c>
      <c r="AE132" s="12">
        <v>0</v>
      </c>
      <c r="AF132" s="12">
        <v>0</v>
      </c>
      <c r="AG132" s="12">
        <v>0</v>
      </c>
      <c r="AH132" s="12">
        <v>0</v>
      </c>
      <c r="AI132" s="12">
        <v>223810.09455357143</v>
      </c>
      <c r="AJ132" s="12">
        <v>0</v>
      </c>
      <c r="AK132" s="12">
        <v>0</v>
      </c>
      <c r="AL132" s="12">
        <v>0</v>
      </c>
      <c r="AM132" s="12">
        <v>0</v>
      </c>
      <c r="AN132" s="12">
        <v>0</v>
      </c>
      <c r="AO132" s="12">
        <v>0</v>
      </c>
      <c r="AP132" s="12">
        <v>0</v>
      </c>
      <c r="AQ132" s="12">
        <v>223810.09455357143</v>
      </c>
      <c r="AR132" s="10" t="b">
        <v>1</v>
      </c>
    </row>
    <row r="133" spans="1:44" ht="91" x14ac:dyDescent="0.35">
      <c r="A133" s="14">
        <v>132</v>
      </c>
      <c r="B133" s="23" t="s">
        <v>212</v>
      </c>
      <c r="C133" s="23" t="s">
        <v>223</v>
      </c>
      <c r="D133" s="23" t="s">
        <v>93</v>
      </c>
      <c r="E133" s="23" t="s">
        <v>94</v>
      </c>
      <c r="F133" s="23" t="s">
        <v>116</v>
      </c>
      <c r="G133" s="23" t="s">
        <v>214</v>
      </c>
      <c r="H133" s="14"/>
      <c r="I133" s="14"/>
      <c r="J133" s="14"/>
      <c r="K133" s="14"/>
      <c r="L133" s="14"/>
      <c r="M133" s="20" t="s">
        <v>239</v>
      </c>
      <c r="N133" s="24">
        <v>174649.01419642859</v>
      </c>
      <c r="O133" s="16" t="s">
        <v>101</v>
      </c>
      <c r="P133" s="16" t="s">
        <v>240</v>
      </c>
      <c r="Q133" s="16" t="s">
        <v>103</v>
      </c>
      <c r="R133" s="14"/>
      <c r="S133" s="14"/>
      <c r="T133" s="14"/>
      <c r="U133" s="14" t="s">
        <v>104</v>
      </c>
      <c r="V133" s="14"/>
      <c r="W133" s="14"/>
      <c r="X133" s="14"/>
      <c r="Y133" s="14"/>
      <c r="Z133" s="14"/>
      <c r="AA133" s="14"/>
      <c r="AB133" s="14"/>
      <c r="AC133" s="14"/>
      <c r="AD133" s="14">
        <v>1</v>
      </c>
      <c r="AE133" s="16">
        <v>0</v>
      </c>
      <c r="AF133" s="16">
        <v>0</v>
      </c>
      <c r="AG133" s="16">
        <v>0</v>
      </c>
      <c r="AH133" s="16">
        <v>174649.01419642859</v>
      </c>
      <c r="AI133" s="16">
        <v>0</v>
      </c>
      <c r="AJ133" s="16">
        <v>0</v>
      </c>
      <c r="AK133" s="16">
        <v>0</v>
      </c>
      <c r="AL133" s="16">
        <v>0</v>
      </c>
      <c r="AM133" s="16">
        <v>0</v>
      </c>
      <c r="AN133" s="16">
        <v>0</v>
      </c>
      <c r="AO133" s="16">
        <v>0</v>
      </c>
      <c r="AP133" s="16">
        <v>0</v>
      </c>
      <c r="AQ133" s="16">
        <v>174649.01419642859</v>
      </c>
      <c r="AR133" s="14" t="b">
        <v>1</v>
      </c>
    </row>
    <row r="134" spans="1:44" ht="91" x14ac:dyDescent="0.35">
      <c r="A134" s="10">
        <v>133</v>
      </c>
      <c r="B134" s="21" t="s">
        <v>212</v>
      </c>
      <c r="C134" s="21" t="s">
        <v>213</v>
      </c>
      <c r="D134" s="21" t="s">
        <v>93</v>
      </c>
      <c r="E134" s="21" t="s">
        <v>94</v>
      </c>
      <c r="F134" s="21" t="s">
        <v>116</v>
      </c>
      <c r="G134" s="21" t="s">
        <v>214</v>
      </c>
      <c r="H134" s="10" t="s">
        <v>97</v>
      </c>
      <c r="I134" s="10">
        <v>435701117</v>
      </c>
      <c r="J134" s="10" t="s">
        <v>98</v>
      </c>
      <c r="K134" s="10" t="s">
        <v>99</v>
      </c>
      <c r="L134" s="10" t="s">
        <v>37</v>
      </c>
      <c r="M134" s="11" t="s">
        <v>241</v>
      </c>
      <c r="N134" s="22">
        <v>155459.16562499997</v>
      </c>
      <c r="O134" s="12" t="s">
        <v>101</v>
      </c>
      <c r="P134" s="12" t="s">
        <v>216</v>
      </c>
      <c r="Q134" s="12" t="s">
        <v>103</v>
      </c>
      <c r="R134" s="10"/>
      <c r="S134" s="10"/>
      <c r="T134" s="10"/>
      <c r="U134" s="10"/>
      <c r="V134" s="10"/>
      <c r="W134" s="10" t="s">
        <v>104</v>
      </c>
      <c r="X134" s="10"/>
      <c r="Y134" s="10"/>
      <c r="Z134" s="10"/>
      <c r="AA134" s="10"/>
      <c r="AB134" s="10"/>
      <c r="AC134" s="10"/>
      <c r="AD134" s="10">
        <v>1</v>
      </c>
      <c r="AE134" s="12">
        <v>0</v>
      </c>
      <c r="AF134" s="12">
        <v>0</v>
      </c>
      <c r="AG134" s="12">
        <v>0</v>
      </c>
      <c r="AH134" s="12">
        <v>0</v>
      </c>
      <c r="AI134" s="12">
        <v>0</v>
      </c>
      <c r="AJ134" s="12">
        <v>155459.16562499997</v>
      </c>
      <c r="AK134" s="12">
        <v>0</v>
      </c>
      <c r="AL134" s="12">
        <v>0</v>
      </c>
      <c r="AM134" s="12">
        <v>0</v>
      </c>
      <c r="AN134" s="12">
        <v>0</v>
      </c>
      <c r="AO134" s="12">
        <v>0</v>
      </c>
      <c r="AP134" s="12">
        <v>0</v>
      </c>
      <c r="AQ134" s="12">
        <v>155459.16562499997</v>
      </c>
      <c r="AR134" s="10" t="b">
        <v>1</v>
      </c>
    </row>
    <row r="135" spans="1:44" ht="91" x14ac:dyDescent="0.35">
      <c r="A135" s="14">
        <v>134</v>
      </c>
      <c r="B135" s="23" t="s">
        <v>212</v>
      </c>
      <c r="C135" s="23" t="s">
        <v>223</v>
      </c>
      <c r="D135" s="23" t="s">
        <v>93</v>
      </c>
      <c r="E135" s="23" t="s">
        <v>94</v>
      </c>
      <c r="F135" s="23" t="s">
        <v>116</v>
      </c>
      <c r="G135" s="23" t="s">
        <v>214</v>
      </c>
      <c r="H135" s="14" t="s">
        <v>97</v>
      </c>
      <c r="I135" s="14">
        <v>882190014</v>
      </c>
      <c r="J135" s="14" t="s">
        <v>98</v>
      </c>
      <c r="K135" s="14" t="s">
        <v>99</v>
      </c>
      <c r="L135" s="14" t="s">
        <v>35</v>
      </c>
      <c r="M135" s="20" t="s">
        <v>242</v>
      </c>
      <c r="N135" s="24">
        <v>146479.01276785706</v>
      </c>
      <c r="O135" s="16" t="s">
        <v>101</v>
      </c>
      <c r="P135" s="16" t="s">
        <v>216</v>
      </c>
      <c r="Q135" s="16" t="s">
        <v>103</v>
      </c>
      <c r="R135" s="14"/>
      <c r="S135" s="14"/>
      <c r="T135" s="14"/>
      <c r="U135" s="14"/>
      <c r="V135" s="14" t="s">
        <v>104</v>
      </c>
      <c r="W135" s="14"/>
      <c r="X135" s="14"/>
      <c r="Y135" s="14"/>
      <c r="Z135" s="14"/>
      <c r="AA135" s="14"/>
      <c r="AB135" s="14"/>
      <c r="AC135" s="14"/>
      <c r="AD135" s="14">
        <v>1</v>
      </c>
      <c r="AE135" s="16">
        <v>0</v>
      </c>
      <c r="AF135" s="16">
        <v>0</v>
      </c>
      <c r="AG135" s="16">
        <v>0</v>
      </c>
      <c r="AH135" s="16">
        <v>0</v>
      </c>
      <c r="AI135" s="16">
        <v>146479.01276785706</v>
      </c>
      <c r="AJ135" s="16">
        <v>0</v>
      </c>
      <c r="AK135" s="16">
        <v>0</v>
      </c>
      <c r="AL135" s="16">
        <v>0</v>
      </c>
      <c r="AM135" s="16">
        <v>0</v>
      </c>
      <c r="AN135" s="16">
        <v>0</v>
      </c>
      <c r="AO135" s="16">
        <v>0</v>
      </c>
      <c r="AP135" s="16">
        <v>0</v>
      </c>
      <c r="AQ135" s="16">
        <v>146479.01276785706</v>
      </c>
      <c r="AR135" s="14" t="b">
        <v>1</v>
      </c>
    </row>
    <row r="136" spans="1:44" ht="91" x14ac:dyDescent="0.35">
      <c r="A136" s="10">
        <v>135</v>
      </c>
      <c r="B136" s="21" t="s">
        <v>212</v>
      </c>
      <c r="C136" s="21" t="s">
        <v>213</v>
      </c>
      <c r="D136" s="21" t="s">
        <v>93</v>
      </c>
      <c r="E136" s="21" t="s">
        <v>94</v>
      </c>
      <c r="F136" s="21" t="s">
        <v>116</v>
      </c>
      <c r="G136" s="21" t="s">
        <v>214</v>
      </c>
      <c r="H136" s="10" t="s">
        <v>97</v>
      </c>
      <c r="I136" s="10">
        <v>491290517</v>
      </c>
      <c r="J136" s="10" t="s">
        <v>98</v>
      </c>
      <c r="K136" s="10" t="s">
        <v>99</v>
      </c>
      <c r="L136" s="10" t="s">
        <v>35</v>
      </c>
      <c r="M136" s="11" t="s">
        <v>243</v>
      </c>
      <c r="N136" s="22">
        <v>139384.05508928574</v>
      </c>
      <c r="O136" s="12" t="s">
        <v>101</v>
      </c>
      <c r="P136" s="12" t="s">
        <v>216</v>
      </c>
      <c r="Q136" s="12" t="s">
        <v>103</v>
      </c>
      <c r="R136" s="10"/>
      <c r="S136" s="10"/>
      <c r="T136" s="10"/>
      <c r="U136" s="10"/>
      <c r="V136" s="10"/>
      <c r="W136" s="10" t="s">
        <v>104</v>
      </c>
      <c r="X136" s="10"/>
      <c r="Y136" s="10"/>
      <c r="Z136" s="10"/>
      <c r="AA136" s="10"/>
      <c r="AB136" s="10"/>
      <c r="AC136" s="10"/>
      <c r="AD136" s="10">
        <v>1</v>
      </c>
      <c r="AE136" s="12">
        <v>0</v>
      </c>
      <c r="AF136" s="12">
        <v>0</v>
      </c>
      <c r="AG136" s="12">
        <v>0</v>
      </c>
      <c r="AH136" s="12">
        <v>0</v>
      </c>
      <c r="AI136" s="12">
        <v>0</v>
      </c>
      <c r="AJ136" s="12">
        <v>139384.05508928574</v>
      </c>
      <c r="AK136" s="12">
        <v>0</v>
      </c>
      <c r="AL136" s="12">
        <v>0</v>
      </c>
      <c r="AM136" s="12">
        <v>0</v>
      </c>
      <c r="AN136" s="12">
        <v>0</v>
      </c>
      <c r="AO136" s="12">
        <v>0</v>
      </c>
      <c r="AP136" s="12">
        <v>0</v>
      </c>
      <c r="AQ136" s="12">
        <v>139384.05508928574</v>
      </c>
      <c r="AR136" s="10" t="b">
        <v>1</v>
      </c>
    </row>
    <row r="137" spans="1:44" ht="91" x14ac:dyDescent="0.35">
      <c r="A137" s="14">
        <v>136</v>
      </c>
      <c r="B137" s="23" t="s">
        <v>212</v>
      </c>
      <c r="C137" s="23" t="s">
        <v>213</v>
      </c>
      <c r="D137" s="23" t="s">
        <v>93</v>
      </c>
      <c r="E137" s="23" t="s">
        <v>94</v>
      </c>
      <c r="F137" s="23" t="s">
        <v>116</v>
      </c>
      <c r="G137" s="23" t="s">
        <v>214</v>
      </c>
      <c r="H137" s="14" t="s">
        <v>97</v>
      </c>
      <c r="I137" s="14"/>
      <c r="J137" s="14" t="s">
        <v>98</v>
      </c>
      <c r="K137" s="14" t="s">
        <v>99</v>
      </c>
      <c r="L137" s="14" t="s">
        <v>36</v>
      </c>
      <c r="M137" s="20" t="s">
        <v>244</v>
      </c>
      <c r="N137" s="24">
        <v>129377.97535714283</v>
      </c>
      <c r="O137" s="16" t="s">
        <v>101</v>
      </c>
      <c r="P137" s="16" t="s">
        <v>216</v>
      </c>
      <c r="Q137" s="16" t="s">
        <v>103</v>
      </c>
      <c r="R137" s="14"/>
      <c r="S137" s="14"/>
      <c r="T137" s="14"/>
      <c r="U137" s="14"/>
      <c r="V137" s="14"/>
      <c r="W137" s="14" t="s">
        <v>104</v>
      </c>
      <c r="X137" s="14"/>
      <c r="Y137" s="14"/>
      <c r="Z137" s="14"/>
      <c r="AA137" s="14"/>
      <c r="AB137" s="14"/>
      <c r="AC137" s="14"/>
      <c r="AD137" s="14">
        <v>1</v>
      </c>
      <c r="AE137" s="16">
        <v>0</v>
      </c>
      <c r="AF137" s="16">
        <v>0</v>
      </c>
      <c r="AG137" s="16">
        <v>0</v>
      </c>
      <c r="AH137" s="16">
        <v>0</v>
      </c>
      <c r="AI137" s="16">
        <v>0</v>
      </c>
      <c r="AJ137" s="16">
        <v>129377.97535714283</v>
      </c>
      <c r="AK137" s="16">
        <v>0</v>
      </c>
      <c r="AL137" s="16">
        <v>0</v>
      </c>
      <c r="AM137" s="16">
        <v>0</v>
      </c>
      <c r="AN137" s="16">
        <v>0</v>
      </c>
      <c r="AO137" s="16">
        <v>0</v>
      </c>
      <c r="AP137" s="16">
        <v>0</v>
      </c>
      <c r="AQ137" s="16">
        <v>129377.97535714283</v>
      </c>
      <c r="AR137" s="14" t="b">
        <v>1</v>
      </c>
    </row>
    <row r="138" spans="1:44" ht="91" x14ac:dyDescent="0.35">
      <c r="A138" s="10">
        <v>137</v>
      </c>
      <c r="B138" s="21" t="s">
        <v>212</v>
      </c>
      <c r="C138" s="21" t="s">
        <v>223</v>
      </c>
      <c r="D138" s="21" t="s">
        <v>93</v>
      </c>
      <c r="E138" s="21" t="s">
        <v>94</v>
      </c>
      <c r="F138" s="21" t="s">
        <v>116</v>
      </c>
      <c r="G138" s="21" t="s">
        <v>214</v>
      </c>
      <c r="H138" s="10" t="s">
        <v>97</v>
      </c>
      <c r="I138" s="10">
        <v>491290517</v>
      </c>
      <c r="J138" s="10" t="s">
        <v>98</v>
      </c>
      <c r="K138" s="10" t="s">
        <v>99</v>
      </c>
      <c r="L138" s="10" t="s">
        <v>36</v>
      </c>
      <c r="M138" s="11" t="s">
        <v>245</v>
      </c>
      <c r="N138" s="22">
        <v>118811.53750000001</v>
      </c>
      <c r="O138" s="12" t="s">
        <v>101</v>
      </c>
      <c r="P138" s="12" t="s">
        <v>216</v>
      </c>
      <c r="Q138" s="12" t="s">
        <v>103</v>
      </c>
      <c r="R138" s="10"/>
      <c r="S138" s="10"/>
      <c r="T138" s="10"/>
      <c r="U138" s="10"/>
      <c r="V138" s="10"/>
      <c r="W138" s="10" t="s">
        <v>104</v>
      </c>
      <c r="X138" s="10"/>
      <c r="Y138" s="10"/>
      <c r="Z138" s="10"/>
      <c r="AA138" s="10"/>
      <c r="AB138" s="10"/>
      <c r="AC138" s="10"/>
      <c r="AD138" s="10">
        <v>1</v>
      </c>
      <c r="AE138" s="12">
        <v>0</v>
      </c>
      <c r="AF138" s="12">
        <v>0</v>
      </c>
      <c r="AG138" s="12">
        <v>0</v>
      </c>
      <c r="AH138" s="12">
        <v>0</v>
      </c>
      <c r="AI138" s="12">
        <v>0</v>
      </c>
      <c r="AJ138" s="12">
        <v>118811.53750000001</v>
      </c>
      <c r="AK138" s="12">
        <v>0</v>
      </c>
      <c r="AL138" s="12">
        <v>0</v>
      </c>
      <c r="AM138" s="12">
        <v>0</v>
      </c>
      <c r="AN138" s="12">
        <v>0</v>
      </c>
      <c r="AO138" s="12">
        <v>0</v>
      </c>
      <c r="AP138" s="12">
        <v>0</v>
      </c>
      <c r="AQ138" s="12">
        <v>118811.53750000001</v>
      </c>
      <c r="AR138" s="10" t="b">
        <v>1</v>
      </c>
    </row>
    <row r="139" spans="1:44" ht="91" x14ac:dyDescent="0.35">
      <c r="A139" s="14">
        <v>138</v>
      </c>
      <c r="B139" s="23" t="s">
        <v>212</v>
      </c>
      <c r="C139" s="23" t="s">
        <v>213</v>
      </c>
      <c r="D139" s="23" t="s">
        <v>93</v>
      </c>
      <c r="E139" s="23" t="s">
        <v>94</v>
      </c>
      <c r="F139" s="23" t="s">
        <v>116</v>
      </c>
      <c r="G139" s="23" t="s">
        <v>214</v>
      </c>
      <c r="H139" s="14" t="s">
        <v>97</v>
      </c>
      <c r="I139" s="14">
        <v>491290517</v>
      </c>
      <c r="J139" s="14" t="s">
        <v>98</v>
      </c>
      <c r="K139" s="14" t="s">
        <v>99</v>
      </c>
      <c r="L139" s="14" t="s">
        <v>34</v>
      </c>
      <c r="M139" s="20" t="s">
        <v>246</v>
      </c>
      <c r="N139" s="24">
        <v>105107.05776785713</v>
      </c>
      <c r="O139" s="16" t="s">
        <v>101</v>
      </c>
      <c r="P139" s="16" t="s">
        <v>216</v>
      </c>
      <c r="Q139" s="16" t="s">
        <v>103</v>
      </c>
      <c r="R139" s="14"/>
      <c r="S139" s="14"/>
      <c r="T139" s="14"/>
      <c r="U139" s="14" t="s">
        <v>104</v>
      </c>
      <c r="V139" s="14"/>
      <c r="W139" s="14"/>
      <c r="X139" s="14"/>
      <c r="Y139" s="14"/>
      <c r="Z139" s="14"/>
      <c r="AA139" s="14"/>
      <c r="AB139" s="14"/>
      <c r="AC139" s="14"/>
      <c r="AD139" s="14">
        <v>1</v>
      </c>
      <c r="AE139" s="16">
        <v>0</v>
      </c>
      <c r="AF139" s="16">
        <v>0</v>
      </c>
      <c r="AG139" s="16">
        <v>0</v>
      </c>
      <c r="AH139" s="16">
        <v>105107.05776785713</v>
      </c>
      <c r="AI139" s="16">
        <v>0</v>
      </c>
      <c r="AJ139" s="16">
        <v>0</v>
      </c>
      <c r="AK139" s="16">
        <v>0</v>
      </c>
      <c r="AL139" s="16">
        <v>0</v>
      </c>
      <c r="AM139" s="16">
        <v>0</v>
      </c>
      <c r="AN139" s="16">
        <v>0</v>
      </c>
      <c r="AO139" s="16">
        <v>0</v>
      </c>
      <c r="AP139" s="16">
        <v>0</v>
      </c>
      <c r="AQ139" s="16">
        <v>105107.05776785713</v>
      </c>
      <c r="AR139" s="14" t="b">
        <v>1</v>
      </c>
    </row>
    <row r="140" spans="1:44" ht="91" x14ac:dyDescent="0.35">
      <c r="A140" s="10">
        <v>139</v>
      </c>
      <c r="B140" s="21" t="s">
        <v>212</v>
      </c>
      <c r="C140" s="21" t="s">
        <v>213</v>
      </c>
      <c r="D140" s="21" t="s">
        <v>93</v>
      </c>
      <c r="E140" s="21" t="s">
        <v>94</v>
      </c>
      <c r="F140" s="21" t="s">
        <v>116</v>
      </c>
      <c r="G140" s="21" t="s">
        <v>214</v>
      </c>
      <c r="H140" s="10" t="s">
        <v>118</v>
      </c>
      <c r="I140" s="10"/>
      <c r="J140" s="10"/>
      <c r="K140" s="10"/>
      <c r="L140" s="10"/>
      <c r="M140" s="11" t="s">
        <v>247</v>
      </c>
      <c r="N140" s="22">
        <v>93231.176800000016</v>
      </c>
      <c r="O140" s="12" t="s">
        <v>101</v>
      </c>
      <c r="P140" s="12" t="s">
        <v>216</v>
      </c>
      <c r="Q140" s="12" t="s">
        <v>103</v>
      </c>
      <c r="R140" s="10"/>
      <c r="S140" s="10"/>
      <c r="T140" s="10"/>
      <c r="U140" s="10"/>
      <c r="V140" s="10"/>
      <c r="W140" s="10"/>
      <c r="X140" s="10"/>
      <c r="Y140" s="10" t="s">
        <v>104</v>
      </c>
      <c r="Z140" s="10"/>
      <c r="AA140" s="10"/>
      <c r="AB140" s="10"/>
      <c r="AC140" s="10"/>
      <c r="AD140" s="10">
        <v>1</v>
      </c>
      <c r="AE140" s="12">
        <v>0</v>
      </c>
      <c r="AF140" s="12">
        <v>0</v>
      </c>
      <c r="AG140" s="12">
        <v>0</v>
      </c>
      <c r="AH140" s="12">
        <v>0</v>
      </c>
      <c r="AI140" s="12">
        <v>0</v>
      </c>
      <c r="AJ140" s="12">
        <v>0</v>
      </c>
      <c r="AK140" s="12">
        <v>0</v>
      </c>
      <c r="AL140" s="12">
        <v>93231.176800000016</v>
      </c>
      <c r="AM140" s="12">
        <v>0</v>
      </c>
      <c r="AN140" s="12">
        <v>0</v>
      </c>
      <c r="AO140" s="12">
        <v>0</v>
      </c>
      <c r="AP140" s="12">
        <v>0</v>
      </c>
      <c r="AQ140" s="12">
        <v>93231.176800000016</v>
      </c>
      <c r="AR140" s="10" t="b">
        <v>1</v>
      </c>
    </row>
    <row r="141" spans="1:44" ht="91" x14ac:dyDescent="0.35">
      <c r="A141" s="14">
        <v>140</v>
      </c>
      <c r="B141" s="23" t="s">
        <v>212</v>
      </c>
      <c r="C141" s="23" t="s">
        <v>213</v>
      </c>
      <c r="D141" s="23" t="s">
        <v>93</v>
      </c>
      <c r="E141" s="23" t="s">
        <v>94</v>
      </c>
      <c r="F141" s="23" t="s">
        <v>116</v>
      </c>
      <c r="G141" s="23" t="s">
        <v>214</v>
      </c>
      <c r="H141" s="14" t="s">
        <v>97</v>
      </c>
      <c r="I141" s="14">
        <v>471732011</v>
      </c>
      <c r="J141" s="14" t="s">
        <v>98</v>
      </c>
      <c r="K141" s="14" t="s">
        <v>99</v>
      </c>
      <c r="L141" s="14" t="s">
        <v>35</v>
      </c>
      <c r="M141" s="20" t="s">
        <v>248</v>
      </c>
      <c r="N141" s="24">
        <v>68112.975803571433</v>
      </c>
      <c r="O141" s="16" t="s">
        <v>101</v>
      </c>
      <c r="P141" s="16" t="s">
        <v>216</v>
      </c>
      <c r="Q141" s="16" t="s">
        <v>103</v>
      </c>
      <c r="R141" s="14"/>
      <c r="S141" s="14"/>
      <c r="T141" s="14"/>
      <c r="U141" s="14"/>
      <c r="V141" s="14" t="s">
        <v>104</v>
      </c>
      <c r="W141" s="14"/>
      <c r="X141" s="14"/>
      <c r="Y141" s="14"/>
      <c r="Z141" s="14"/>
      <c r="AA141" s="14"/>
      <c r="AB141" s="14"/>
      <c r="AC141" s="14"/>
      <c r="AD141" s="14">
        <v>1</v>
      </c>
      <c r="AE141" s="16">
        <v>0</v>
      </c>
      <c r="AF141" s="16">
        <v>0</v>
      </c>
      <c r="AG141" s="16">
        <v>0</v>
      </c>
      <c r="AH141" s="16">
        <v>0</v>
      </c>
      <c r="AI141" s="16">
        <v>68112.975803571433</v>
      </c>
      <c r="AJ141" s="16">
        <v>0</v>
      </c>
      <c r="AK141" s="16">
        <v>0</v>
      </c>
      <c r="AL141" s="16">
        <v>0</v>
      </c>
      <c r="AM141" s="16">
        <v>0</v>
      </c>
      <c r="AN141" s="16">
        <v>0</v>
      </c>
      <c r="AO141" s="16">
        <v>0</v>
      </c>
      <c r="AP141" s="16">
        <v>0</v>
      </c>
      <c r="AQ141" s="16">
        <v>68112.975803571433</v>
      </c>
      <c r="AR141" s="14" t="b">
        <v>1</v>
      </c>
    </row>
    <row r="142" spans="1:44" ht="91" x14ac:dyDescent="0.35">
      <c r="A142" s="10">
        <v>141</v>
      </c>
      <c r="B142" s="21" t="s">
        <v>212</v>
      </c>
      <c r="C142" s="21" t="s">
        <v>213</v>
      </c>
      <c r="D142" s="21" t="s">
        <v>93</v>
      </c>
      <c r="E142" s="21" t="s">
        <v>94</v>
      </c>
      <c r="F142" s="21" t="s">
        <v>116</v>
      </c>
      <c r="G142" s="21" t="s">
        <v>214</v>
      </c>
      <c r="H142" s="10" t="s">
        <v>97</v>
      </c>
      <c r="I142" s="10">
        <v>464200017</v>
      </c>
      <c r="J142" s="10" t="s">
        <v>98</v>
      </c>
      <c r="K142" s="10" t="s">
        <v>99</v>
      </c>
      <c r="L142" s="10" t="s">
        <v>35</v>
      </c>
      <c r="M142" s="11" t="s">
        <v>249</v>
      </c>
      <c r="N142" s="22">
        <v>63987.163749999992</v>
      </c>
      <c r="O142" s="12" t="s">
        <v>101</v>
      </c>
      <c r="P142" s="12" t="s">
        <v>216</v>
      </c>
      <c r="Q142" s="12" t="s">
        <v>103</v>
      </c>
      <c r="R142" s="10"/>
      <c r="S142" s="10"/>
      <c r="T142" s="10"/>
      <c r="U142" s="10"/>
      <c r="V142" s="10"/>
      <c r="W142" s="10"/>
      <c r="X142" s="10" t="s">
        <v>104</v>
      </c>
      <c r="Y142" s="10" t="s">
        <v>104</v>
      </c>
      <c r="Z142" s="10" t="s">
        <v>104</v>
      </c>
      <c r="AA142" s="10" t="s">
        <v>104</v>
      </c>
      <c r="AB142" s="10" t="s">
        <v>104</v>
      </c>
      <c r="AC142" s="10" t="s">
        <v>104</v>
      </c>
      <c r="AD142" s="10">
        <v>6</v>
      </c>
      <c r="AE142" s="12">
        <v>0</v>
      </c>
      <c r="AF142" s="12">
        <v>0</v>
      </c>
      <c r="AG142" s="12">
        <v>0</v>
      </c>
      <c r="AH142" s="12">
        <v>0</v>
      </c>
      <c r="AI142" s="12">
        <v>0</v>
      </c>
      <c r="AJ142" s="12">
        <v>0</v>
      </c>
      <c r="AK142" s="12">
        <v>10664.527291666665</v>
      </c>
      <c r="AL142" s="12">
        <v>10664.527291666665</v>
      </c>
      <c r="AM142" s="12">
        <v>10664.527291666665</v>
      </c>
      <c r="AN142" s="12">
        <v>10664.527291666665</v>
      </c>
      <c r="AO142" s="12">
        <v>10664.527291666665</v>
      </c>
      <c r="AP142" s="12">
        <v>10664.527291666665</v>
      </c>
      <c r="AQ142" s="12">
        <v>63987.163749999992</v>
      </c>
      <c r="AR142" s="10" t="b">
        <v>1</v>
      </c>
    </row>
    <row r="143" spans="1:44" ht="91" x14ac:dyDescent="0.35">
      <c r="A143" s="14">
        <v>142</v>
      </c>
      <c r="B143" s="23" t="s">
        <v>212</v>
      </c>
      <c r="C143" s="23" t="s">
        <v>213</v>
      </c>
      <c r="D143" s="23" t="s">
        <v>93</v>
      </c>
      <c r="E143" s="23" t="s">
        <v>94</v>
      </c>
      <c r="F143" s="23" t="s">
        <v>116</v>
      </c>
      <c r="G143" s="23" t="s">
        <v>214</v>
      </c>
      <c r="H143" s="14" t="s">
        <v>97</v>
      </c>
      <c r="I143" s="14"/>
      <c r="J143" s="14" t="s">
        <v>98</v>
      </c>
      <c r="K143" s="14" t="s">
        <v>99</v>
      </c>
      <c r="L143" s="14" t="s">
        <v>35</v>
      </c>
      <c r="M143" s="20" t="s">
        <v>250</v>
      </c>
      <c r="N143" s="24">
        <v>51897.953214285713</v>
      </c>
      <c r="O143" s="16" t="s">
        <v>101</v>
      </c>
      <c r="P143" s="16" t="s">
        <v>178</v>
      </c>
      <c r="Q143" s="16" t="s">
        <v>103</v>
      </c>
      <c r="R143" s="14"/>
      <c r="S143" s="14"/>
      <c r="T143" s="14"/>
      <c r="U143" s="14" t="s">
        <v>104</v>
      </c>
      <c r="V143" s="14"/>
      <c r="W143" s="14"/>
      <c r="X143" s="14"/>
      <c r="Y143" s="14"/>
      <c r="Z143" s="14"/>
      <c r="AA143" s="14"/>
      <c r="AB143" s="14"/>
      <c r="AC143" s="14"/>
      <c r="AD143" s="14">
        <v>1</v>
      </c>
      <c r="AE143" s="16">
        <v>0</v>
      </c>
      <c r="AF143" s="16">
        <v>0</v>
      </c>
      <c r="AG143" s="16">
        <v>0</v>
      </c>
      <c r="AH143" s="16">
        <v>51897.953214285713</v>
      </c>
      <c r="AI143" s="16">
        <v>0</v>
      </c>
      <c r="AJ143" s="16">
        <v>0</v>
      </c>
      <c r="AK143" s="16">
        <v>0</v>
      </c>
      <c r="AL143" s="16">
        <v>0</v>
      </c>
      <c r="AM143" s="16">
        <v>0</v>
      </c>
      <c r="AN143" s="16">
        <v>0</v>
      </c>
      <c r="AO143" s="16">
        <v>0</v>
      </c>
      <c r="AP143" s="16">
        <v>0</v>
      </c>
      <c r="AQ143" s="16">
        <v>51897.953214285713</v>
      </c>
      <c r="AR143" s="14" t="b">
        <v>1</v>
      </c>
    </row>
    <row r="144" spans="1:44" ht="91" x14ac:dyDescent="0.35">
      <c r="A144" s="10">
        <v>143</v>
      </c>
      <c r="B144" s="21" t="s">
        <v>212</v>
      </c>
      <c r="C144" s="21" t="s">
        <v>213</v>
      </c>
      <c r="D144" s="21" t="s">
        <v>93</v>
      </c>
      <c r="E144" s="21" t="s">
        <v>94</v>
      </c>
      <c r="F144" s="21" t="s">
        <v>116</v>
      </c>
      <c r="G144" s="25" t="s">
        <v>214</v>
      </c>
      <c r="H144" s="10" t="s">
        <v>97</v>
      </c>
      <c r="I144" s="10"/>
      <c r="J144" s="10" t="s">
        <v>98</v>
      </c>
      <c r="K144" s="10" t="s">
        <v>99</v>
      </c>
      <c r="L144" s="10" t="s">
        <v>35</v>
      </c>
      <c r="M144" s="11" t="s">
        <v>251</v>
      </c>
      <c r="N144" s="22">
        <v>50299.828839285714</v>
      </c>
      <c r="O144" s="12" t="s">
        <v>101</v>
      </c>
      <c r="P144" s="12" t="s">
        <v>216</v>
      </c>
      <c r="Q144" s="12" t="s">
        <v>103</v>
      </c>
      <c r="R144" s="10"/>
      <c r="S144" s="10"/>
      <c r="T144" s="10"/>
      <c r="U144" s="10"/>
      <c r="V144" s="10" t="s">
        <v>104</v>
      </c>
      <c r="W144" s="10"/>
      <c r="X144" s="10"/>
      <c r="Y144" s="10"/>
      <c r="Z144" s="10"/>
      <c r="AA144" s="10"/>
      <c r="AB144" s="10"/>
      <c r="AC144" s="10"/>
      <c r="AD144" s="10">
        <v>1</v>
      </c>
      <c r="AE144" s="12">
        <v>0</v>
      </c>
      <c r="AF144" s="12">
        <v>0</v>
      </c>
      <c r="AG144" s="12">
        <v>0</v>
      </c>
      <c r="AH144" s="12">
        <v>0</v>
      </c>
      <c r="AI144" s="12">
        <v>50299.828839285714</v>
      </c>
      <c r="AJ144" s="12">
        <v>0</v>
      </c>
      <c r="AK144" s="12">
        <v>0</v>
      </c>
      <c r="AL144" s="12">
        <v>0</v>
      </c>
      <c r="AM144" s="12">
        <v>0</v>
      </c>
      <c r="AN144" s="12">
        <v>0</v>
      </c>
      <c r="AO144" s="12">
        <v>0</v>
      </c>
      <c r="AP144" s="12">
        <v>0</v>
      </c>
      <c r="AQ144" s="12">
        <v>50299.828839285714</v>
      </c>
      <c r="AR144" s="10" t="b">
        <v>1</v>
      </c>
    </row>
    <row r="145" spans="1:44" ht="91" x14ac:dyDescent="0.35">
      <c r="A145" s="14">
        <v>144</v>
      </c>
      <c r="B145" s="23" t="s">
        <v>212</v>
      </c>
      <c r="C145" s="23" t="s">
        <v>223</v>
      </c>
      <c r="D145" s="23" t="s">
        <v>93</v>
      </c>
      <c r="E145" s="23" t="s">
        <v>94</v>
      </c>
      <c r="F145" s="23" t="s">
        <v>116</v>
      </c>
      <c r="G145" s="23" t="s">
        <v>214</v>
      </c>
      <c r="H145" s="14" t="s">
        <v>97</v>
      </c>
      <c r="I145" s="14">
        <v>411290517</v>
      </c>
      <c r="J145" s="14" t="s">
        <v>98</v>
      </c>
      <c r="K145" s="14" t="s">
        <v>99</v>
      </c>
      <c r="L145" s="14" t="s">
        <v>38</v>
      </c>
      <c r="M145" s="20" t="s">
        <v>252</v>
      </c>
      <c r="N145" s="24">
        <v>48096.026160714297</v>
      </c>
      <c r="O145" s="16" t="s">
        <v>101</v>
      </c>
      <c r="P145" s="16" t="s">
        <v>216</v>
      </c>
      <c r="Q145" s="16" t="s">
        <v>103</v>
      </c>
      <c r="R145" s="14"/>
      <c r="S145" s="14"/>
      <c r="T145" s="14"/>
      <c r="U145" s="14"/>
      <c r="V145" s="14"/>
      <c r="W145" s="14" t="s">
        <v>104</v>
      </c>
      <c r="X145" s="14"/>
      <c r="Y145" s="14"/>
      <c r="Z145" s="14"/>
      <c r="AA145" s="14"/>
      <c r="AB145" s="14"/>
      <c r="AC145" s="14"/>
      <c r="AD145" s="14">
        <v>1</v>
      </c>
      <c r="AE145" s="16">
        <v>0</v>
      </c>
      <c r="AF145" s="16">
        <v>0</v>
      </c>
      <c r="AG145" s="16">
        <v>0</v>
      </c>
      <c r="AH145" s="16">
        <v>0</v>
      </c>
      <c r="AI145" s="16">
        <v>0</v>
      </c>
      <c r="AJ145" s="16">
        <v>48096.026160714297</v>
      </c>
      <c r="AK145" s="16">
        <v>0</v>
      </c>
      <c r="AL145" s="16">
        <v>0</v>
      </c>
      <c r="AM145" s="16">
        <v>0</v>
      </c>
      <c r="AN145" s="16">
        <v>0</v>
      </c>
      <c r="AO145" s="16">
        <v>0</v>
      </c>
      <c r="AP145" s="16">
        <v>0</v>
      </c>
      <c r="AQ145" s="16">
        <v>48096.026160714297</v>
      </c>
      <c r="AR145" s="14" t="b">
        <v>1</v>
      </c>
    </row>
    <row r="146" spans="1:44" ht="91" x14ac:dyDescent="0.35">
      <c r="A146" s="10">
        <v>145</v>
      </c>
      <c r="B146" s="21" t="s">
        <v>212</v>
      </c>
      <c r="C146" s="21" t="s">
        <v>223</v>
      </c>
      <c r="D146" s="21" t="s">
        <v>93</v>
      </c>
      <c r="E146" s="21" t="s">
        <v>94</v>
      </c>
      <c r="F146" s="21" t="s">
        <v>116</v>
      </c>
      <c r="G146" s="21" t="s">
        <v>214</v>
      </c>
      <c r="H146" s="10" t="s">
        <v>97</v>
      </c>
      <c r="I146" s="10">
        <v>351101315</v>
      </c>
      <c r="J146" s="10" t="s">
        <v>98</v>
      </c>
      <c r="K146" s="10" t="s">
        <v>99</v>
      </c>
      <c r="L146" s="10" t="s">
        <v>35</v>
      </c>
      <c r="M146" s="11" t="s">
        <v>253</v>
      </c>
      <c r="N146" s="22">
        <v>45768.660714285703</v>
      </c>
      <c r="O146" s="12" t="s">
        <v>101</v>
      </c>
      <c r="P146" s="12" t="s">
        <v>240</v>
      </c>
      <c r="Q146" s="12" t="s">
        <v>103</v>
      </c>
      <c r="R146" s="10"/>
      <c r="S146" s="10"/>
      <c r="T146" s="10"/>
      <c r="U146" s="10"/>
      <c r="V146" s="10" t="s">
        <v>104</v>
      </c>
      <c r="W146" s="10"/>
      <c r="X146" s="10"/>
      <c r="Y146" s="10"/>
      <c r="Z146" s="10"/>
      <c r="AA146" s="10"/>
      <c r="AB146" s="10"/>
      <c r="AC146" s="10"/>
      <c r="AD146" s="10">
        <v>1</v>
      </c>
      <c r="AE146" s="12">
        <v>0</v>
      </c>
      <c r="AF146" s="12">
        <v>0</v>
      </c>
      <c r="AG146" s="12">
        <v>0</v>
      </c>
      <c r="AH146" s="12">
        <v>0</v>
      </c>
      <c r="AI146" s="12">
        <v>45768.660714285703</v>
      </c>
      <c r="AJ146" s="12">
        <v>0</v>
      </c>
      <c r="AK146" s="12">
        <v>0</v>
      </c>
      <c r="AL146" s="12">
        <v>0</v>
      </c>
      <c r="AM146" s="12">
        <v>0</v>
      </c>
      <c r="AN146" s="12">
        <v>0</v>
      </c>
      <c r="AO146" s="12">
        <v>0</v>
      </c>
      <c r="AP146" s="12">
        <v>0</v>
      </c>
      <c r="AQ146" s="12">
        <v>45768.660714285703</v>
      </c>
      <c r="AR146" s="10" t="b">
        <v>1</v>
      </c>
    </row>
    <row r="147" spans="1:44" ht="91" x14ac:dyDescent="0.35">
      <c r="A147" s="14">
        <v>146</v>
      </c>
      <c r="B147" s="23" t="s">
        <v>212</v>
      </c>
      <c r="C147" s="23" t="s">
        <v>213</v>
      </c>
      <c r="D147" s="23" t="s">
        <v>93</v>
      </c>
      <c r="E147" s="23" t="s">
        <v>94</v>
      </c>
      <c r="F147" s="23" t="s">
        <v>116</v>
      </c>
      <c r="G147" s="23" t="s">
        <v>214</v>
      </c>
      <c r="H147" s="14" t="s">
        <v>97</v>
      </c>
      <c r="I147" s="14">
        <v>333800231</v>
      </c>
      <c r="J147" s="14" t="s">
        <v>98</v>
      </c>
      <c r="K147" s="14" t="s">
        <v>99</v>
      </c>
      <c r="L147" s="14" t="s">
        <v>34</v>
      </c>
      <c r="M147" s="20" t="s">
        <v>254</v>
      </c>
      <c r="N147" s="24">
        <v>43381.691785714283</v>
      </c>
      <c r="O147" s="16" t="s">
        <v>101</v>
      </c>
      <c r="P147" s="16" t="s">
        <v>178</v>
      </c>
      <c r="Q147" s="16" t="s">
        <v>103</v>
      </c>
      <c r="R147" s="14"/>
      <c r="S147" s="14"/>
      <c r="T147" s="14"/>
      <c r="U147" s="14"/>
      <c r="V147" s="14"/>
      <c r="W147" s="14" t="s">
        <v>104</v>
      </c>
      <c r="X147" s="14"/>
      <c r="Y147" s="14"/>
      <c r="Z147" s="14"/>
      <c r="AA147" s="14"/>
      <c r="AB147" s="14"/>
      <c r="AC147" s="14"/>
      <c r="AD147" s="14">
        <v>1</v>
      </c>
      <c r="AE147" s="16">
        <v>0</v>
      </c>
      <c r="AF147" s="16">
        <v>0</v>
      </c>
      <c r="AG147" s="16">
        <v>0</v>
      </c>
      <c r="AH147" s="16">
        <v>0</v>
      </c>
      <c r="AI147" s="16">
        <v>0</v>
      </c>
      <c r="AJ147" s="16">
        <v>43381.691785714283</v>
      </c>
      <c r="AK147" s="16">
        <v>0</v>
      </c>
      <c r="AL147" s="16">
        <v>0</v>
      </c>
      <c r="AM147" s="16">
        <v>0</v>
      </c>
      <c r="AN147" s="16">
        <v>0</v>
      </c>
      <c r="AO147" s="16">
        <v>0</v>
      </c>
      <c r="AP147" s="16">
        <v>0</v>
      </c>
      <c r="AQ147" s="16">
        <v>43381.691785714283</v>
      </c>
      <c r="AR147" s="14" t="b">
        <v>1</v>
      </c>
    </row>
    <row r="148" spans="1:44" ht="91" x14ac:dyDescent="0.35">
      <c r="A148" s="10">
        <v>147</v>
      </c>
      <c r="B148" s="21" t="s">
        <v>212</v>
      </c>
      <c r="C148" s="21" t="s">
        <v>213</v>
      </c>
      <c r="D148" s="21" t="s">
        <v>93</v>
      </c>
      <c r="E148" s="21" t="s">
        <v>94</v>
      </c>
      <c r="F148" s="21" t="s">
        <v>116</v>
      </c>
      <c r="G148" s="21" t="s">
        <v>214</v>
      </c>
      <c r="H148" s="10" t="s">
        <v>97</v>
      </c>
      <c r="I148" s="10"/>
      <c r="J148" s="10" t="s">
        <v>98</v>
      </c>
      <c r="K148" s="10" t="s">
        <v>99</v>
      </c>
      <c r="L148" s="10" t="s">
        <v>35</v>
      </c>
      <c r="M148" s="11" t="s">
        <v>255</v>
      </c>
      <c r="N148" s="22">
        <v>42649.468392857139</v>
      </c>
      <c r="O148" s="12" t="s">
        <v>101</v>
      </c>
      <c r="P148" s="12" t="s">
        <v>216</v>
      </c>
      <c r="Q148" s="12" t="s">
        <v>103</v>
      </c>
      <c r="R148" s="10"/>
      <c r="S148" s="10"/>
      <c r="T148" s="10"/>
      <c r="U148" s="10"/>
      <c r="V148" s="10" t="s">
        <v>104</v>
      </c>
      <c r="W148" s="10"/>
      <c r="X148" s="10"/>
      <c r="Y148" s="10"/>
      <c r="Z148" s="10"/>
      <c r="AA148" s="10"/>
      <c r="AB148" s="10"/>
      <c r="AC148" s="10"/>
      <c r="AD148" s="10">
        <v>1</v>
      </c>
      <c r="AE148" s="12">
        <v>0</v>
      </c>
      <c r="AF148" s="12">
        <v>0</v>
      </c>
      <c r="AG148" s="12">
        <v>0</v>
      </c>
      <c r="AH148" s="12">
        <v>0</v>
      </c>
      <c r="AI148" s="12">
        <v>42649.468392857139</v>
      </c>
      <c r="AJ148" s="12">
        <v>0</v>
      </c>
      <c r="AK148" s="12">
        <v>0</v>
      </c>
      <c r="AL148" s="12">
        <v>0</v>
      </c>
      <c r="AM148" s="12">
        <v>0</v>
      </c>
      <c r="AN148" s="12">
        <v>0</v>
      </c>
      <c r="AO148" s="12">
        <v>0</v>
      </c>
      <c r="AP148" s="12">
        <v>0</v>
      </c>
      <c r="AQ148" s="12">
        <v>42649.468392857139</v>
      </c>
      <c r="AR148" s="10" t="b">
        <v>1</v>
      </c>
    </row>
    <row r="149" spans="1:44" ht="91" x14ac:dyDescent="0.35">
      <c r="A149" s="14">
        <v>148</v>
      </c>
      <c r="B149" s="23" t="s">
        <v>212</v>
      </c>
      <c r="C149" s="23" t="s">
        <v>213</v>
      </c>
      <c r="D149" s="23" t="s">
        <v>93</v>
      </c>
      <c r="E149" s="23" t="s">
        <v>94</v>
      </c>
      <c r="F149" s="23" t="s">
        <v>116</v>
      </c>
      <c r="G149" s="23" t="s">
        <v>214</v>
      </c>
      <c r="H149" s="14" t="s">
        <v>97</v>
      </c>
      <c r="I149" s="14">
        <v>491290517</v>
      </c>
      <c r="J149" s="14" t="s">
        <v>98</v>
      </c>
      <c r="K149" s="14" t="s">
        <v>99</v>
      </c>
      <c r="L149" s="14" t="s">
        <v>36</v>
      </c>
      <c r="M149" s="20" t="s">
        <v>256</v>
      </c>
      <c r="N149" s="24">
        <v>42475.822321428575</v>
      </c>
      <c r="O149" s="16" t="s">
        <v>101</v>
      </c>
      <c r="P149" s="16" t="s">
        <v>216</v>
      </c>
      <c r="Q149" s="16" t="s">
        <v>103</v>
      </c>
      <c r="R149" s="14"/>
      <c r="S149" s="14"/>
      <c r="T149" s="14"/>
      <c r="U149" s="14"/>
      <c r="V149" s="14"/>
      <c r="W149" s="14" t="s">
        <v>104</v>
      </c>
      <c r="X149" s="14"/>
      <c r="Y149" s="14"/>
      <c r="Z149" s="14"/>
      <c r="AA149" s="14"/>
      <c r="AB149" s="14"/>
      <c r="AC149" s="14"/>
      <c r="AD149" s="14">
        <v>1</v>
      </c>
      <c r="AE149" s="16">
        <v>0</v>
      </c>
      <c r="AF149" s="16">
        <v>0</v>
      </c>
      <c r="AG149" s="16">
        <v>0</v>
      </c>
      <c r="AH149" s="16">
        <v>0</v>
      </c>
      <c r="AI149" s="16">
        <v>0</v>
      </c>
      <c r="AJ149" s="16">
        <v>42475.822321428575</v>
      </c>
      <c r="AK149" s="16">
        <v>0</v>
      </c>
      <c r="AL149" s="16">
        <v>0</v>
      </c>
      <c r="AM149" s="16">
        <v>0</v>
      </c>
      <c r="AN149" s="16">
        <v>0</v>
      </c>
      <c r="AO149" s="16">
        <v>0</v>
      </c>
      <c r="AP149" s="16">
        <v>0</v>
      </c>
      <c r="AQ149" s="16">
        <v>42475.822321428575</v>
      </c>
      <c r="AR149" s="14" t="b">
        <v>1</v>
      </c>
    </row>
    <row r="150" spans="1:44" ht="91" x14ac:dyDescent="0.35">
      <c r="A150" s="10">
        <v>149</v>
      </c>
      <c r="B150" s="21" t="s">
        <v>212</v>
      </c>
      <c r="C150" s="21" t="s">
        <v>213</v>
      </c>
      <c r="D150" s="21" t="s">
        <v>93</v>
      </c>
      <c r="E150" s="21" t="s">
        <v>94</v>
      </c>
      <c r="F150" s="21" t="s">
        <v>116</v>
      </c>
      <c r="G150" s="21" t="s">
        <v>214</v>
      </c>
      <c r="H150" s="10" t="s">
        <v>97</v>
      </c>
      <c r="I150" s="10"/>
      <c r="J150" s="10" t="s">
        <v>98</v>
      </c>
      <c r="K150" s="10" t="s">
        <v>99</v>
      </c>
      <c r="L150" s="10" t="s">
        <v>36</v>
      </c>
      <c r="M150" s="11" t="s">
        <v>257</v>
      </c>
      <c r="N150" s="22">
        <v>41887.431160714281</v>
      </c>
      <c r="O150" s="12" t="s">
        <v>101</v>
      </c>
      <c r="P150" s="12" t="s">
        <v>216</v>
      </c>
      <c r="Q150" s="12" t="s">
        <v>103</v>
      </c>
      <c r="R150" s="10"/>
      <c r="S150" s="10"/>
      <c r="T150" s="10"/>
      <c r="U150" s="10"/>
      <c r="V150" s="10"/>
      <c r="W150" s="10"/>
      <c r="X150" s="10" t="s">
        <v>104</v>
      </c>
      <c r="Y150" s="10"/>
      <c r="Z150" s="10"/>
      <c r="AA150" s="10"/>
      <c r="AB150" s="10"/>
      <c r="AC150" s="10"/>
      <c r="AD150" s="10">
        <v>1</v>
      </c>
      <c r="AE150" s="12">
        <v>0</v>
      </c>
      <c r="AF150" s="12">
        <v>0</v>
      </c>
      <c r="AG150" s="12">
        <v>0</v>
      </c>
      <c r="AH150" s="12">
        <v>0</v>
      </c>
      <c r="AI150" s="12">
        <v>0</v>
      </c>
      <c r="AJ150" s="12">
        <v>0</v>
      </c>
      <c r="AK150" s="12">
        <v>41887.431160714281</v>
      </c>
      <c r="AL150" s="12">
        <v>0</v>
      </c>
      <c r="AM150" s="12">
        <v>0</v>
      </c>
      <c r="AN150" s="12">
        <v>0</v>
      </c>
      <c r="AO150" s="12">
        <v>0</v>
      </c>
      <c r="AP150" s="12">
        <v>0</v>
      </c>
      <c r="AQ150" s="12">
        <v>41887.431160714281</v>
      </c>
      <c r="AR150" s="10" t="b">
        <v>1</v>
      </c>
    </row>
    <row r="151" spans="1:44" ht="91" x14ac:dyDescent="0.35">
      <c r="A151" s="14">
        <v>150</v>
      </c>
      <c r="B151" s="23" t="s">
        <v>212</v>
      </c>
      <c r="C151" s="23" t="s">
        <v>223</v>
      </c>
      <c r="D151" s="23" t="s">
        <v>93</v>
      </c>
      <c r="E151" s="23" t="s">
        <v>94</v>
      </c>
      <c r="F151" s="23" t="s">
        <v>116</v>
      </c>
      <c r="G151" s="23" t="s">
        <v>214</v>
      </c>
      <c r="H151" s="14" t="s">
        <v>97</v>
      </c>
      <c r="I151" s="14">
        <v>371150012</v>
      </c>
      <c r="J151" s="14" t="s">
        <v>98</v>
      </c>
      <c r="K151" s="14" t="s">
        <v>99</v>
      </c>
      <c r="L151" s="14" t="s">
        <v>37</v>
      </c>
      <c r="M151" s="20" t="s">
        <v>258</v>
      </c>
      <c r="N151" s="24">
        <v>40087.748749999992</v>
      </c>
      <c r="O151" s="16" t="s">
        <v>101</v>
      </c>
      <c r="P151" s="16" t="s">
        <v>216</v>
      </c>
      <c r="Q151" s="16" t="s">
        <v>103</v>
      </c>
      <c r="R151" s="14"/>
      <c r="S151" s="14"/>
      <c r="T151" s="14"/>
      <c r="U151" s="14"/>
      <c r="V151" s="14"/>
      <c r="W151" s="14"/>
      <c r="X151" s="14" t="s">
        <v>104</v>
      </c>
      <c r="Y151" s="14"/>
      <c r="Z151" s="14"/>
      <c r="AA151" s="14"/>
      <c r="AB151" s="14"/>
      <c r="AC151" s="14"/>
      <c r="AD151" s="14">
        <v>1</v>
      </c>
      <c r="AE151" s="16">
        <v>0</v>
      </c>
      <c r="AF151" s="16">
        <v>0</v>
      </c>
      <c r="AG151" s="16">
        <v>0</v>
      </c>
      <c r="AH151" s="16">
        <v>0</v>
      </c>
      <c r="AI151" s="16">
        <v>0</v>
      </c>
      <c r="AJ151" s="16">
        <v>0</v>
      </c>
      <c r="AK151" s="16">
        <v>40087.748749999992</v>
      </c>
      <c r="AL151" s="16">
        <v>0</v>
      </c>
      <c r="AM151" s="16">
        <v>0</v>
      </c>
      <c r="AN151" s="16">
        <v>0</v>
      </c>
      <c r="AO151" s="16">
        <v>0</v>
      </c>
      <c r="AP151" s="16">
        <v>0</v>
      </c>
      <c r="AQ151" s="16">
        <v>40087.748749999992</v>
      </c>
      <c r="AR151" s="14" t="b">
        <v>1</v>
      </c>
    </row>
    <row r="152" spans="1:44" ht="91" x14ac:dyDescent="0.35">
      <c r="A152" s="10">
        <v>151</v>
      </c>
      <c r="B152" s="21" t="s">
        <v>212</v>
      </c>
      <c r="C152" s="21" t="s">
        <v>213</v>
      </c>
      <c r="D152" s="21" t="s">
        <v>93</v>
      </c>
      <c r="E152" s="21" t="s">
        <v>94</v>
      </c>
      <c r="F152" s="21" t="s">
        <v>116</v>
      </c>
      <c r="G152" s="21" t="s">
        <v>214</v>
      </c>
      <c r="H152" s="10" t="s">
        <v>97</v>
      </c>
      <c r="I152" s="10"/>
      <c r="J152" s="10" t="s">
        <v>98</v>
      </c>
      <c r="K152" s="10" t="s">
        <v>99</v>
      </c>
      <c r="L152" s="10" t="s">
        <v>36</v>
      </c>
      <c r="M152" s="11" t="s">
        <v>259</v>
      </c>
      <c r="N152" s="22">
        <v>37652.840892857137</v>
      </c>
      <c r="O152" s="12" t="s">
        <v>101</v>
      </c>
      <c r="P152" s="12" t="s">
        <v>216</v>
      </c>
      <c r="Q152" s="12" t="s">
        <v>103</v>
      </c>
      <c r="R152" s="10"/>
      <c r="S152" s="10"/>
      <c r="T152" s="10"/>
      <c r="U152" s="10"/>
      <c r="V152" s="10" t="s">
        <v>104</v>
      </c>
      <c r="W152" s="10"/>
      <c r="X152" s="10"/>
      <c r="Y152" s="10"/>
      <c r="Z152" s="10"/>
      <c r="AA152" s="10"/>
      <c r="AB152" s="10"/>
      <c r="AC152" s="10"/>
      <c r="AD152" s="10">
        <v>1</v>
      </c>
      <c r="AE152" s="12">
        <v>0</v>
      </c>
      <c r="AF152" s="12">
        <v>0</v>
      </c>
      <c r="AG152" s="12">
        <v>0</v>
      </c>
      <c r="AH152" s="12">
        <v>0</v>
      </c>
      <c r="AI152" s="12">
        <v>37652.840892857137</v>
      </c>
      <c r="AJ152" s="12">
        <v>0</v>
      </c>
      <c r="AK152" s="12">
        <v>0</v>
      </c>
      <c r="AL152" s="12">
        <v>0</v>
      </c>
      <c r="AM152" s="12">
        <v>0</v>
      </c>
      <c r="AN152" s="12">
        <v>0</v>
      </c>
      <c r="AO152" s="12">
        <v>0</v>
      </c>
      <c r="AP152" s="12">
        <v>0</v>
      </c>
      <c r="AQ152" s="12">
        <v>37652.840892857137</v>
      </c>
      <c r="AR152" s="10" t="b">
        <v>1</v>
      </c>
    </row>
    <row r="153" spans="1:44" ht="91" x14ac:dyDescent="0.35">
      <c r="A153" s="14">
        <v>152</v>
      </c>
      <c r="B153" s="23" t="s">
        <v>212</v>
      </c>
      <c r="C153" s="23" t="s">
        <v>213</v>
      </c>
      <c r="D153" s="23" t="s">
        <v>93</v>
      </c>
      <c r="E153" s="23" t="s">
        <v>94</v>
      </c>
      <c r="F153" s="23" t="s">
        <v>116</v>
      </c>
      <c r="G153" s="23" t="s">
        <v>214</v>
      </c>
      <c r="H153" s="14" t="s">
        <v>97</v>
      </c>
      <c r="I153" s="14">
        <v>491290112</v>
      </c>
      <c r="J153" s="14" t="s">
        <v>98</v>
      </c>
      <c r="K153" s="14" t="s">
        <v>99</v>
      </c>
      <c r="L153" s="14" t="s">
        <v>35</v>
      </c>
      <c r="M153" s="20" t="s">
        <v>260</v>
      </c>
      <c r="N153" s="24">
        <v>37502.541964285716</v>
      </c>
      <c r="O153" s="16" t="s">
        <v>101</v>
      </c>
      <c r="P153" s="16" t="s">
        <v>216</v>
      </c>
      <c r="Q153" s="16" t="s">
        <v>103</v>
      </c>
      <c r="R153" s="14"/>
      <c r="S153" s="14"/>
      <c r="T153" s="14"/>
      <c r="U153" s="14"/>
      <c r="V153" s="14" t="s">
        <v>104</v>
      </c>
      <c r="W153" s="14"/>
      <c r="X153" s="14"/>
      <c r="Y153" s="14"/>
      <c r="Z153" s="14"/>
      <c r="AA153" s="14"/>
      <c r="AB153" s="14"/>
      <c r="AC153" s="14"/>
      <c r="AD153" s="14">
        <v>1</v>
      </c>
      <c r="AE153" s="16">
        <v>0</v>
      </c>
      <c r="AF153" s="16">
        <v>0</v>
      </c>
      <c r="AG153" s="16">
        <v>0</v>
      </c>
      <c r="AH153" s="16">
        <v>0</v>
      </c>
      <c r="AI153" s="16">
        <v>37502.541964285716</v>
      </c>
      <c r="AJ153" s="16">
        <v>0</v>
      </c>
      <c r="AK153" s="16">
        <v>0</v>
      </c>
      <c r="AL153" s="16">
        <v>0</v>
      </c>
      <c r="AM153" s="16">
        <v>0</v>
      </c>
      <c r="AN153" s="16">
        <v>0</v>
      </c>
      <c r="AO153" s="16">
        <v>0</v>
      </c>
      <c r="AP153" s="16">
        <v>0</v>
      </c>
      <c r="AQ153" s="16">
        <v>37502.541964285716</v>
      </c>
      <c r="AR153" s="14" t="b">
        <v>1</v>
      </c>
    </row>
    <row r="154" spans="1:44" ht="91" x14ac:dyDescent="0.35">
      <c r="A154" s="10">
        <v>153</v>
      </c>
      <c r="B154" s="21" t="s">
        <v>212</v>
      </c>
      <c r="C154" s="21" t="s">
        <v>213</v>
      </c>
      <c r="D154" s="21" t="s">
        <v>93</v>
      </c>
      <c r="E154" s="21" t="s">
        <v>94</v>
      </c>
      <c r="F154" s="21" t="s">
        <v>116</v>
      </c>
      <c r="G154" s="21" t="s">
        <v>214</v>
      </c>
      <c r="H154" s="10" t="s">
        <v>97</v>
      </c>
      <c r="I154" s="10">
        <v>461310015</v>
      </c>
      <c r="J154" s="10" t="s">
        <v>98</v>
      </c>
      <c r="K154" s="10" t="s">
        <v>99</v>
      </c>
      <c r="L154" s="10" t="s">
        <v>36</v>
      </c>
      <c r="M154" s="11" t="s">
        <v>261</v>
      </c>
      <c r="N154" s="22">
        <v>37097.872142857144</v>
      </c>
      <c r="O154" s="12" t="s">
        <v>101</v>
      </c>
      <c r="P154" s="12" t="s">
        <v>216</v>
      </c>
      <c r="Q154" s="12" t="s">
        <v>103</v>
      </c>
      <c r="R154" s="10"/>
      <c r="S154" s="10"/>
      <c r="T154" s="10"/>
      <c r="U154" s="10"/>
      <c r="V154" s="10"/>
      <c r="W154" s="10" t="s">
        <v>104</v>
      </c>
      <c r="X154" s="10"/>
      <c r="Y154" s="10"/>
      <c r="Z154" s="10"/>
      <c r="AA154" s="10"/>
      <c r="AB154" s="10"/>
      <c r="AC154" s="10"/>
      <c r="AD154" s="10">
        <v>1</v>
      </c>
      <c r="AE154" s="12">
        <v>0</v>
      </c>
      <c r="AF154" s="12">
        <v>0</v>
      </c>
      <c r="AG154" s="12">
        <v>0</v>
      </c>
      <c r="AH154" s="12">
        <v>0</v>
      </c>
      <c r="AI154" s="12">
        <v>0</v>
      </c>
      <c r="AJ154" s="12">
        <v>37097.872142857144</v>
      </c>
      <c r="AK154" s="12">
        <v>0</v>
      </c>
      <c r="AL154" s="12">
        <v>0</v>
      </c>
      <c r="AM154" s="12">
        <v>0</v>
      </c>
      <c r="AN154" s="12">
        <v>0</v>
      </c>
      <c r="AO154" s="12">
        <v>0</v>
      </c>
      <c r="AP154" s="12">
        <v>0</v>
      </c>
      <c r="AQ154" s="12">
        <v>37097.872142857144</v>
      </c>
      <c r="AR154" s="10" t="b">
        <v>1</v>
      </c>
    </row>
    <row r="155" spans="1:44" ht="91" x14ac:dyDescent="0.35">
      <c r="A155" s="14">
        <v>154</v>
      </c>
      <c r="B155" s="23" t="s">
        <v>212</v>
      </c>
      <c r="C155" s="23" t="s">
        <v>213</v>
      </c>
      <c r="D155" s="23" t="s">
        <v>93</v>
      </c>
      <c r="E155" s="23" t="s">
        <v>94</v>
      </c>
      <c r="F155" s="23" t="s">
        <v>116</v>
      </c>
      <c r="G155" s="23" t="s">
        <v>214</v>
      </c>
      <c r="H155" s="14" t="s">
        <v>97</v>
      </c>
      <c r="I155" s="14"/>
      <c r="J155" s="14" t="s">
        <v>98</v>
      </c>
      <c r="K155" s="14" t="s">
        <v>99</v>
      </c>
      <c r="L155" s="14" t="s">
        <v>36</v>
      </c>
      <c r="M155" s="20" t="s">
        <v>262</v>
      </c>
      <c r="N155" s="24">
        <v>36283.966071428571</v>
      </c>
      <c r="O155" s="16" t="s">
        <v>101</v>
      </c>
      <c r="P155" s="16" t="s">
        <v>216</v>
      </c>
      <c r="Q155" s="16" t="s">
        <v>103</v>
      </c>
      <c r="R155" s="14"/>
      <c r="S155" s="14"/>
      <c r="T155" s="14"/>
      <c r="U155" s="14"/>
      <c r="V155" s="14"/>
      <c r="W155" s="14" t="s">
        <v>104</v>
      </c>
      <c r="X155" s="14"/>
      <c r="Y155" s="14"/>
      <c r="Z155" s="14"/>
      <c r="AA155" s="14"/>
      <c r="AB155" s="14"/>
      <c r="AC155" s="14"/>
      <c r="AD155" s="14">
        <v>1</v>
      </c>
      <c r="AE155" s="16">
        <v>0</v>
      </c>
      <c r="AF155" s="16">
        <v>0</v>
      </c>
      <c r="AG155" s="16">
        <v>0</v>
      </c>
      <c r="AH155" s="16">
        <v>0</v>
      </c>
      <c r="AI155" s="16">
        <v>0</v>
      </c>
      <c r="AJ155" s="16">
        <v>36283.966071428571</v>
      </c>
      <c r="AK155" s="16">
        <v>0</v>
      </c>
      <c r="AL155" s="16">
        <v>0</v>
      </c>
      <c r="AM155" s="16">
        <v>0</v>
      </c>
      <c r="AN155" s="16">
        <v>0</v>
      </c>
      <c r="AO155" s="16">
        <v>0</v>
      </c>
      <c r="AP155" s="16">
        <v>0</v>
      </c>
      <c r="AQ155" s="16">
        <v>36283.966071428571</v>
      </c>
      <c r="AR155" s="14" t="b">
        <v>1</v>
      </c>
    </row>
    <row r="156" spans="1:44" ht="91" x14ac:dyDescent="0.35">
      <c r="A156" s="10">
        <v>155</v>
      </c>
      <c r="B156" s="21" t="s">
        <v>212</v>
      </c>
      <c r="C156" s="21" t="s">
        <v>213</v>
      </c>
      <c r="D156" s="21" t="s">
        <v>93</v>
      </c>
      <c r="E156" s="21" t="s">
        <v>94</v>
      </c>
      <c r="F156" s="21" t="s">
        <v>116</v>
      </c>
      <c r="G156" s="21" t="s">
        <v>214</v>
      </c>
      <c r="H156" s="10" t="s">
        <v>97</v>
      </c>
      <c r="I156" s="10">
        <v>491290517</v>
      </c>
      <c r="J156" s="10" t="s">
        <v>98</v>
      </c>
      <c r="K156" s="10" t="s">
        <v>99</v>
      </c>
      <c r="L156" s="10" t="s">
        <v>36</v>
      </c>
      <c r="M156" s="11" t="s">
        <v>263</v>
      </c>
      <c r="N156" s="22">
        <v>34489.169821428557</v>
      </c>
      <c r="O156" s="12" t="s">
        <v>101</v>
      </c>
      <c r="P156" s="12" t="s">
        <v>216</v>
      </c>
      <c r="Q156" s="12" t="s">
        <v>103</v>
      </c>
      <c r="R156" s="10"/>
      <c r="S156" s="10"/>
      <c r="T156" s="10"/>
      <c r="U156" s="10"/>
      <c r="V156" s="10"/>
      <c r="W156" s="10" t="s">
        <v>104</v>
      </c>
      <c r="X156" s="10"/>
      <c r="Y156" s="10"/>
      <c r="Z156" s="10"/>
      <c r="AA156" s="10"/>
      <c r="AB156" s="10"/>
      <c r="AC156" s="10"/>
      <c r="AD156" s="10">
        <v>1</v>
      </c>
      <c r="AE156" s="12">
        <v>0</v>
      </c>
      <c r="AF156" s="12">
        <v>0</v>
      </c>
      <c r="AG156" s="12">
        <v>0</v>
      </c>
      <c r="AH156" s="12">
        <v>0</v>
      </c>
      <c r="AI156" s="12">
        <v>0</v>
      </c>
      <c r="AJ156" s="12">
        <v>34489.169821428557</v>
      </c>
      <c r="AK156" s="12">
        <v>0</v>
      </c>
      <c r="AL156" s="12">
        <v>0</v>
      </c>
      <c r="AM156" s="12">
        <v>0</v>
      </c>
      <c r="AN156" s="12">
        <v>0</v>
      </c>
      <c r="AO156" s="12">
        <v>0</v>
      </c>
      <c r="AP156" s="12">
        <v>0</v>
      </c>
      <c r="AQ156" s="12">
        <v>34489.169821428557</v>
      </c>
      <c r="AR156" s="10" t="b">
        <v>1</v>
      </c>
    </row>
    <row r="157" spans="1:44" ht="91" x14ac:dyDescent="0.35">
      <c r="A157" s="14">
        <v>156</v>
      </c>
      <c r="B157" s="23" t="s">
        <v>212</v>
      </c>
      <c r="C157" s="23" t="s">
        <v>223</v>
      </c>
      <c r="D157" s="23" t="s">
        <v>93</v>
      </c>
      <c r="E157" s="23" t="s">
        <v>94</v>
      </c>
      <c r="F157" s="23" t="s">
        <v>116</v>
      </c>
      <c r="G157" s="23" t="s">
        <v>214</v>
      </c>
      <c r="H157" s="14" t="s">
        <v>97</v>
      </c>
      <c r="I157" s="14">
        <v>471732011</v>
      </c>
      <c r="J157" s="14" t="s">
        <v>98</v>
      </c>
      <c r="K157" s="14" t="s">
        <v>99</v>
      </c>
      <c r="L157" s="14" t="s">
        <v>38</v>
      </c>
      <c r="M157" s="20" t="s">
        <v>264</v>
      </c>
      <c r="N157" s="24">
        <v>33594.657499999994</v>
      </c>
      <c r="O157" s="16" t="s">
        <v>101</v>
      </c>
      <c r="P157" s="16" t="s">
        <v>240</v>
      </c>
      <c r="Q157" s="16" t="s">
        <v>103</v>
      </c>
      <c r="R157" s="14"/>
      <c r="S157" s="14"/>
      <c r="T157" s="14"/>
      <c r="U157" s="14"/>
      <c r="V157" s="14"/>
      <c r="W157" s="14"/>
      <c r="X157" s="14"/>
      <c r="Y157" s="14" t="s">
        <v>104</v>
      </c>
      <c r="Z157" s="14"/>
      <c r="AA157" s="14"/>
      <c r="AB157" s="14"/>
      <c r="AC157" s="14"/>
      <c r="AD157" s="14">
        <v>1</v>
      </c>
      <c r="AE157" s="16">
        <v>0</v>
      </c>
      <c r="AF157" s="16">
        <v>0</v>
      </c>
      <c r="AG157" s="16">
        <v>0</v>
      </c>
      <c r="AH157" s="16">
        <v>0</v>
      </c>
      <c r="AI157" s="16">
        <v>0</v>
      </c>
      <c r="AJ157" s="16">
        <v>0</v>
      </c>
      <c r="AK157" s="16">
        <v>0</v>
      </c>
      <c r="AL157" s="16">
        <v>33594.657499999994</v>
      </c>
      <c r="AM157" s="16">
        <v>0</v>
      </c>
      <c r="AN157" s="16">
        <v>0</v>
      </c>
      <c r="AO157" s="16">
        <v>0</v>
      </c>
      <c r="AP157" s="16">
        <v>0</v>
      </c>
      <c r="AQ157" s="16">
        <v>33594.657499999994</v>
      </c>
      <c r="AR157" s="14" t="b">
        <v>1</v>
      </c>
    </row>
    <row r="158" spans="1:44" ht="91" x14ac:dyDescent="0.35">
      <c r="A158" s="10">
        <v>157</v>
      </c>
      <c r="B158" s="21" t="s">
        <v>212</v>
      </c>
      <c r="C158" s="21" t="s">
        <v>213</v>
      </c>
      <c r="D158" s="21" t="s">
        <v>93</v>
      </c>
      <c r="E158" s="21" t="s">
        <v>94</v>
      </c>
      <c r="F158" s="21" t="s">
        <v>116</v>
      </c>
      <c r="G158" s="21" t="s">
        <v>214</v>
      </c>
      <c r="H158" s="10" t="s">
        <v>97</v>
      </c>
      <c r="I158" s="10">
        <v>363205016</v>
      </c>
      <c r="J158" s="10" t="s">
        <v>98</v>
      </c>
      <c r="K158" s="10" t="s">
        <v>99</v>
      </c>
      <c r="L158" s="10" t="s">
        <v>36</v>
      </c>
      <c r="M158" s="11" t="s">
        <v>265</v>
      </c>
      <c r="N158" s="22">
        <v>28874.666696428565</v>
      </c>
      <c r="O158" s="12" t="s">
        <v>101</v>
      </c>
      <c r="P158" s="12" t="s">
        <v>216</v>
      </c>
      <c r="Q158" s="12" t="s">
        <v>103</v>
      </c>
      <c r="R158" s="10"/>
      <c r="S158" s="10"/>
      <c r="T158" s="10"/>
      <c r="U158" s="10"/>
      <c r="V158" s="10"/>
      <c r="W158" s="10" t="s">
        <v>104</v>
      </c>
      <c r="X158" s="10"/>
      <c r="Y158" s="10"/>
      <c r="Z158" s="10"/>
      <c r="AA158" s="10"/>
      <c r="AB158" s="10"/>
      <c r="AC158" s="10"/>
      <c r="AD158" s="10">
        <v>1</v>
      </c>
      <c r="AE158" s="12">
        <v>0</v>
      </c>
      <c r="AF158" s="12">
        <v>0</v>
      </c>
      <c r="AG158" s="12">
        <v>0</v>
      </c>
      <c r="AH158" s="12">
        <v>0</v>
      </c>
      <c r="AI158" s="12">
        <v>0</v>
      </c>
      <c r="AJ158" s="12">
        <v>28874.666696428565</v>
      </c>
      <c r="AK158" s="12">
        <v>0</v>
      </c>
      <c r="AL158" s="12">
        <v>0</v>
      </c>
      <c r="AM158" s="12">
        <v>0</v>
      </c>
      <c r="AN158" s="12">
        <v>0</v>
      </c>
      <c r="AO158" s="12">
        <v>0</v>
      </c>
      <c r="AP158" s="12">
        <v>0</v>
      </c>
      <c r="AQ158" s="12">
        <v>28874.666696428565</v>
      </c>
      <c r="AR158" s="10" t="b">
        <v>1</v>
      </c>
    </row>
    <row r="159" spans="1:44" ht="91" x14ac:dyDescent="0.35">
      <c r="A159" s="14">
        <v>158</v>
      </c>
      <c r="B159" s="23" t="s">
        <v>212</v>
      </c>
      <c r="C159" s="23" t="s">
        <v>213</v>
      </c>
      <c r="D159" s="23" t="s">
        <v>93</v>
      </c>
      <c r="E159" s="23" t="s">
        <v>94</v>
      </c>
      <c r="F159" s="23" t="s">
        <v>116</v>
      </c>
      <c r="G159" s="23" t="s">
        <v>214</v>
      </c>
      <c r="H159" s="14" t="s">
        <v>97</v>
      </c>
      <c r="I159" s="14">
        <v>362200011</v>
      </c>
      <c r="J159" s="14" t="s">
        <v>98</v>
      </c>
      <c r="K159" s="14" t="s">
        <v>99</v>
      </c>
      <c r="L159" s="14" t="s">
        <v>36</v>
      </c>
      <c r="M159" s="20" t="s">
        <v>266</v>
      </c>
      <c r="N159" s="24">
        <v>23247.201785714286</v>
      </c>
      <c r="O159" s="16" t="s">
        <v>101</v>
      </c>
      <c r="P159" s="16" t="s">
        <v>216</v>
      </c>
      <c r="Q159" s="16" t="s">
        <v>103</v>
      </c>
      <c r="R159" s="14"/>
      <c r="S159" s="14"/>
      <c r="T159" s="14"/>
      <c r="U159" s="14"/>
      <c r="V159" s="14"/>
      <c r="W159" s="14" t="s">
        <v>104</v>
      </c>
      <c r="X159" s="14"/>
      <c r="Y159" s="14"/>
      <c r="Z159" s="14"/>
      <c r="AA159" s="14"/>
      <c r="AB159" s="14"/>
      <c r="AC159" s="14"/>
      <c r="AD159" s="14">
        <v>1</v>
      </c>
      <c r="AE159" s="16">
        <v>0</v>
      </c>
      <c r="AF159" s="16">
        <v>0</v>
      </c>
      <c r="AG159" s="16">
        <v>0</v>
      </c>
      <c r="AH159" s="16">
        <v>0</v>
      </c>
      <c r="AI159" s="16">
        <v>0</v>
      </c>
      <c r="AJ159" s="16">
        <v>23247.201785714286</v>
      </c>
      <c r="AK159" s="16">
        <v>0</v>
      </c>
      <c r="AL159" s="16">
        <v>0</v>
      </c>
      <c r="AM159" s="16">
        <v>0</v>
      </c>
      <c r="AN159" s="16">
        <v>0</v>
      </c>
      <c r="AO159" s="16">
        <v>0</v>
      </c>
      <c r="AP159" s="16">
        <v>0</v>
      </c>
      <c r="AQ159" s="16">
        <v>23247.201785714286</v>
      </c>
      <c r="AR159" s="14" t="b">
        <v>1</v>
      </c>
    </row>
    <row r="160" spans="1:44" ht="91" x14ac:dyDescent="0.35">
      <c r="A160" s="10">
        <v>159</v>
      </c>
      <c r="B160" s="21" t="s">
        <v>212</v>
      </c>
      <c r="C160" s="21" t="s">
        <v>213</v>
      </c>
      <c r="D160" s="21" t="s">
        <v>93</v>
      </c>
      <c r="E160" s="21" t="s">
        <v>94</v>
      </c>
      <c r="F160" s="21" t="s">
        <v>116</v>
      </c>
      <c r="G160" s="21" t="s">
        <v>214</v>
      </c>
      <c r="H160" s="10" t="s">
        <v>97</v>
      </c>
      <c r="I160" s="10">
        <v>353220015</v>
      </c>
      <c r="J160" s="10" t="s">
        <v>98</v>
      </c>
      <c r="K160" s="10" t="s">
        <v>99</v>
      </c>
      <c r="L160" s="10" t="s">
        <v>35</v>
      </c>
      <c r="M160" s="11" t="s">
        <v>267</v>
      </c>
      <c r="N160" s="22">
        <v>21867.089285714286</v>
      </c>
      <c r="O160" s="12" t="s">
        <v>101</v>
      </c>
      <c r="P160" s="12" t="s">
        <v>240</v>
      </c>
      <c r="Q160" s="12" t="s">
        <v>103</v>
      </c>
      <c r="R160" s="10"/>
      <c r="S160" s="10"/>
      <c r="T160" s="10"/>
      <c r="U160" s="10" t="s">
        <v>104</v>
      </c>
      <c r="V160" s="10"/>
      <c r="W160" s="10"/>
      <c r="X160" s="10"/>
      <c r="Y160" s="10"/>
      <c r="Z160" s="10"/>
      <c r="AA160" s="10"/>
      <c r="AB160" s="10"/>
      <c r="AC160" s="10"/>
      <c r="AD160" s="10">
        <v>1</v>
      </c>
      <c r="AE160" s="12">
        <v>0</v>
      </c>
      <c r="AF160" s="12">
        <v>0</v>
      </c>
      <c r="AG160" s="12">
        <v>0</v>
      </c>
      <c r="AH160" s="12">
        <v>21867.089285714286</v>
      </c>
      <c r="AI160" s="12">
        <v>0</v>
      </c>
      <c r="AJ160" s="12">
        <v>0</v>
      </c>
      <c r="AK160" s="12">
        <v>0</v>
      </c>
      <c r="AL160" s="12">
        <v>0</v>
      </c>
      <c r="AM160" s="12">
        <v>0</v>
      </c>
      <c r="AN160" s="12">
        <v>0</v>
      </c>
      <c r="AO160" s="12">
        <v>0</v>
      </c>
      <c r="AP160" s="12">
        <v>0</v>
      </c>
      <c r="AQ160" s="12">
        <v>21867.089285714286</v>
      </c>
      <c r="AR160" s="10" t="b">
        <v>1</v>
      </c>
    </row>
    <row r="161" spans="1:44" ht="91" x14ac:dyDescent="0.35">
      <c r="A161" s="14">
        <v>160</v>
      </c>
      <c r="B161" s="23" t="s">
        <v>212</v>
      </c>
      <c r="C161" s="23" t="s">
        <v>223</v>
      </c>
      <c r="D161" s="23" t="s">
        <v>93</v>
      </c>
      <c r="E161" s="23" t="s">
        <v>94</v>
      </c>
      <c r="F161" s="23" t="s">
        <v>116</v>
      </c>
      <c r="G161" s="23" t="s">
        <v>214</v>
      </c>
      <c r="H161" s="14" t="s">
        <v>97</v>
      </c>
      <c r="I161" s="14">
        <v>433100011</v>
      </c>
      <c r="J161" s="14" t="s">
        <v>98</v>
      </c>
      <c r="K161" s="14" t="s">
        <v>99</v>
      </c>
      <c r="L161" s="14" t="s">
        <v>35</v>
      </c>
      <c r="M161" s="20" t="s">
        <v>268</v>
      </c>
      <c r="N161" s="24">
        <v>21520.290982142855</v>
      </c>
      <c r="O161" s="16" t="s">
        <v>101</v>
      </c>
      <c r="P161" s="16" t="s">
        <v>216</v>
      </c>
      <c r="Q161" s="16" t="s">
        <v>103</v>
      </c>
      <c r="R161" s="14"/>
      <c r="S161" s="14"/>
      <c r="T161" s="14"/>
      <c r="U161" s="14"/>
      <c r="V161" s="14" t="s">
        <v>104</v>
      </c>
      <c r="W161" s="14"/>
      <c r="X161" s="14"/>
      <c r="Y161" s="14"/>
      <c r="Z161" s="14"/>
      <c r="AA161" s="14"/>
      <c r="AB161" s="14"/>
      <c r="AC161" s="14"/>
      <c r="AD161" s="14">
        <v>1</v>
      </c>
      <c r="AE161" s="16">
        <v>0</v>
      </c>
      <c r="AF161" s="16">
        <v>0</v>
      </c>
      <c r="AG161" s="16">
        <v>0</v>
      </c>
      <c r="AH161" s="16">
        <v>0</v>
      </c>
      <c r="AI161" s="16">
        <v>21520.290982142855</v>
      </c>
      <c r="AJ161" s="16">
        <v>0</v>
      </c>
      <c r="AK161" s="16">
        <v>0</v>
      </c>
      <c r="AL161" s="16">
        <v>0</v>
      </c>
      <c r="AM161" s="16">
        <v>0</v>
      </c>
      <c r="AN161" s="16">
        <v>0</v>
      </c>
      <c r="AO161" s="16">
        <v>0</v>
      </c>
      <c r="AP161" s="16">
        <v>0</v>
      </c>
      <c r="AQ161" s="16">
        <v>21520.290982142855</v>
      </c>
      <c r="AR161" s="14" t="b">
        <v>1</v>
      </c>
    </row>
    <row r="162" spans="1:44" ht="91" x14ac:dyDescent="0.35">
      <c r="A162" s="10">
        <v>161</v>
      </c>
      <c r="B162" s="21" t="s">
        <v>212</v>
      </c>
      <c r="C162" s="21" t="s">
        <v>213</v>
      </c>
      <c r="D162" s="21" t="s">
        <v>93</v>
      </c>
      <c r="E162" s="21" t="s">
        <v>94</v>
      </c>
      <c r="F162" s="21" t="s">
        <v>116</v>
      </c>
      <c r="G162" s="21" t="s">
        <v>214</v>
      </c>
      <c r="H162" s="10" t="s">
        <v>97</v>
      </c>
      <c r="I162" s="10"/>
      <c r="J162" s="10" t="s">
        <v>98</v>
      </c>
      <c r="K162" s="10" t="s">
        <v>99</v>
      </c>
      <c r="L162" s="10" t="s">
        <v>36</v>
      </c>
      <c r="M162" s="11" t="s">
        <v>269</v>
      </c>
      <c r="N162" s="22">
        <v>21381.42</v>
      </c>
      <c r="O162" s="12" t="s">
        <v>101</v>
      </c>
      <c r="P162" s="12" t="s">
        <v>240</v>
      </c>
      <c r="Q162" s="12" t="s">
        <v>103</v>
      </c>
      <c r="R162" s="10"/>
      <c r="S162" s="10"/>
      <c r="T162" s="10"/>
      <c r="U162" s="10"/>
      <c r="V162" s="10" t="s">
        <v>104</v>
      </c>
      <c r="W162" s="10"/>
      <c r="X162" s="10"/>
      <c r="Y162" s="10"/>
      <c r="Z162" s="10"/>
      <c r="AA162" s="10"/>
      <c r="AB162" s="10"/>
      <c r="AC162" s="10"/>
      <c r="AD162" s="10">
        <v>1</v>
      </c>
      <c r="AE162" s="12">
        <v>0</v>
      </c>
      <c r="AF162" s="12">
        <v>0</v>
      </c>
      <c r="AG162" s="12">
        <v>0</v>
      </c>
      <c r="AH162" s="12">
        <v>0</v>
      </c>
      <c r="AI162" s="12">
        <v>21381.42</v>
      </c>
      <c r="AJ162" s="12">
        <v>0</v>
      </c>
      <c r="AK162" s="12">
        <v>0</v>
      </c>
      <c r="AL162" s="12">
        <v>0</v>
      </c>
      <c r="AM162" s="12">
        <v>0</v>
      </c>
      <c r="AN162" s="12">
        <v>0</v>
      </c>
      <c r="AO162" s="12">
        <v>0</v>
      </c>
      <c r="AP162" s="12">
        <v>0</v>
      </c>
      <c r="AQ162" s="12">
        <v>21381.42</v>
      </c>
      <c r="AR162" s="10" t="b">
        <v>1</v>
      </c>
    </row>
    <row r="163" spans="1:44" ht="91" x14ac:dyDescent="0.35">
      <c r="A163" s="14">
        <v>162</v>
      </c>
      <c r="B163" s="23" t="s">
        <v>212</v>
      </c>
      <c r="C163" s="23" t="s">
        <v>213</v>
      </c>
      <c r="D163" s="23" t="s">
        <v>93</v>
      </c>
      <c r="E163" s="23" t="s">
        <v>94</v>
      </c>
      <c r="F163" s="23" t="s">
        <v>116</v>
      </c>
      <c r="G163" s="23" t="s">
        <v>214</v>
      </c>
      <c r="H163" s="14" t="s">
        <v>97</v>
      </c>
      <c r="I163" s="14">
        <v>439412015</v>
      </c>
      <c r="J163" s="14" t="s">
        <v>98</v>
      </c>
      <c r="K163" s="14" t="s">
        <v>99</v>
      </c>
      <c r="L163" s="14" t="s">
        <v>34</v>
      </c>
      <c r="M163" s="20" t="s">
        <v>270</v>
      </c>
      <c r="N163" s="24">
        <v>21347.135357142855</v>
      </c>
      <c r="O163" s="16" t="s">
        <v>101</v>
      </c>
      <c r="P163" s="16" t="s">
        <v>216</v>
      </c>
      <c r="Q163" s="16" t="s">
        <v>103</v>
      </c>
      <c r="R163" s="14"/>
      <c r="S163" s="14"/>
      <c r="T163" s="14"/>
      <c r="U163" s="14" t="s">
        <v>104</v>
      </c>
      <c r="V163" s="14"/>
      <c r="W163" s="14"/>
      <c r="X163" s="14"/>
      <c r="Y163" s="14"/>
      <c r="Z163" s="14"/>
      <c r="AA163" s="14"/>
      <c r="AB163" s="14"/>
      <c r="AC163" s="14"/>
      <c r="AD163" s="14">
        <v>1</v>
      </c>
      <c r="AE163" s="16">
        <v>0</v>
      </c>
      <c r="AF163" s="16">
        <v>0</v>
      </c>
      <c r="AG163" s="16">
        <v>0</v>
      </c>
      <c r="AH163" s="16">
        <v>21347.135357142855</v>
      </c>
      <c r="AI163" s="16">
        <v>0</v>
      </c>
      <c r="AJ163" s="16">
        <v>0</v>
      </c>
      <c r="AK163" s="16">
        <v>0</v>
      </c>
      <c r="AL163" s="16">
        <v>0</v>
      </c>
      <c r="AM163" s="16">
        <v>0</v>
      </c>
      <c r="AN163" s="16">
        <v>0</v>
      </c>
      <c r="AO163" s="16">
        <v>0</v>
      </c>
      <c r="AP163" s="16">
        <v>0</v>
      </c>
      <c r="AQ163" s="16">
        <v>21347.135357142855</v>
      </c>
      <c r="AR163" s="14" t="b">
        <v>1</v>
      </c>
    </row>
    <row r="164" spans="1:44" ht="91" x14ac:dyDescent="0.35">
      <c r="A164" s="10">
        <v>163</v>
      </c>
      <c r="B164" s="21" t="s">
        <v>212</v>
      </c>
      <c r="C164" s="21" t="s">
        <v>213</v>
      </c>
      <c r="D164" s="21" t="s">
        <v>93</v>
      </c>
      <c r="E164" s="21" t="s">
        <v>94</v>
      </c>
      <c r="F164" s="21" t="s">
        <v>116</v>
      </c>
      <c r="G164" s="21" t="s">
        <v>214</v>
      </c>
      <c r="H164" s="10"/>
      <c r="I164" s="10"/>
      <c r="J164" s="10"/>
      <c r="K164" s="10"/>
      <c r="L164" s="10"/>
      <c r="M164" s="11" t="s">
        <v>271</v>
      </c>
      <c r="N164" s="22">
        <v>19913.807232142852</v>
      </c>
      <c r="O164" s="12" t="s">
        <v>101</v>
      </c>
      <c r="P164" s="12" t="s">
        <v>216</v>
      </c>
      <c r="Q164" s="12" t="s">
        <v>103</v>
      </c>
      <c r="R164" s="10"/>
      <c r="S164" s="10"/>
      <c r="T164" s="10"/>
      <c r="U164" s="10"/>
      <c r="V164" s="10"/>
      <c r="W164" s="10" t="s">
        <v>104</v>
      </c>
      <c r="X164" s="10"/>
      <c r="Y164" s="10"/>
      <c r="Z164" s="10"/>
      <c r="AA164" s="10"/>
      <c r="AB164" s="10"/>
      <c r="AC164" s="10"/>
      <c r="AD164" s="10">
        <v>1</v>
      </c>
      <c r="AE164" s="12">
        <v>0</v>
      </c>
      <c r="AF164" s="12">
        <v>0</v>
      </c>
      <c r="AG164" s="12">
        <v>0</v>
      </c>
      <c r="AH164" s="12">
        <v>0</v>
      </c>
      <c r="AI164" s="12">
        <v>0</v>
      </c>
      <c r="AJ164" s="12">
        <v>19913.807232142852</v>
      </c>
      <c r="AK164" s="12">
        <v>0</v>
      </c>
      <c r="AL164" s="12">
        <v>0</v>
      </c>
      <c r="AM164" s="12">
        <v>0</v>
      </c>
      <c r="AN164" s="12">
        <v>0</v>
      </c>
      <c r="AO164" s="12">
        <v>0</v>
      </c>
      <c r="AP164" s="12">
        <v>0</v>
      </c>
      <c r="AQ164" s="12">
        <v>19913.807232142852</v>
      </c>
      <c r="AR164" s="10" t="b">
        <v>1</v>
      </c>
    </row>
    <row r="165" spans="1:44" ht="91" x14ac:dyDescent="0.35">
      <c r="A165" s="14">
        <v>164</v>
      </c>
      <c r="B165" s="23" t="s">
        <v>212</v>
      </c>
      <c r="C165" s="23" t="s">
        <v>213</v>
      </c>
      <c r="D165" s="23" t="s">
        <v>93</v>
      </c>
      <c r="E165" s="23" t="s">
        <v>94</v>
      </c>
      <c r="F165" s="23" t="s">
        <v>116</v>
      </c>
      <c r="G165" s="23" t="s">
        <v>214</v>
      </c>
      <c r="H165" s="14" t="s">
        <v>97</v>
      </c>
      <c r="I165" s="14">
        <v>462120618</v>
      </c>
      <c r="J165" s="14" t="s">
        <v>98</v>
      </c>
      <c r="K165" s="14" t="s">
        <v>99</v>
      </c>
      <c r="L165" s="14" t="s">
        <v>35</v>
      </c>
      <c r="M165" s="20" t="s">
        <v>272</v>
      </c>
      <c r="N165" s="24">
        <v>19361.498571428572</v>
      </c>
      <c r="O165" s="16" t="s">
        <v>101</v>
      </c>
      <c r="P165" s="16" t="s">
        <v>240</v>
      </c>
      <c r="Q165" s="16" t="s">
        <v>103</v>
      </c>
      <c r="R165" s="14"/>
      <c r="S165" s="14"/>
      <c r="T165" s="14"/>
      <c r="U165" s="14"/>
      <c r="V165" s="14" t="s">
        <v>104</v>
      </c>
      <c r="W165" s="14"/>
      <c r="X165" s="14"/>
      <c r="Y165" s="14"/>
      <c r="Z165" s="14"/>
      <c r="AA165" s="14"/>
      <c r="AB165" s="14"/>
      <c r="AC165" s="14"/>
      <c r="AD165" s="14">
        <v>1</v>
      </c>
      <c r="AE165" s="16">
        <v>0</v>
      </c>
      <c r="AF165" s="16">
        <v>0</v>
      </c>
      <c r="AG165" s="16">
        <v>0</v>
      </c>
      <c r="AH165" s="16">
        <v>0</v>
      </c>
      <c r="AI165" s="16">
        <v>19361.498571428572</v>
      </c>
      <c r="AJ165" s="16">
        <v>0</v>
      </c>
      <c r="AK165" s="16">
        <v>0</v>
      </c>
      <c r="AL165" s="16">
        <v>0</v>
      </c>
      <c r="AM165" s="16">
        <v>0</v>
      </c>
      <c r="AN165" s="16">
        <v>0</v>
      </c>
      <c r="AO165" s="16">
        <v>0</v>
      </c>
      <c r="AP165" s="16">
        <v>0</v>
      </c>
      <c r="AQ165" s="16">
        <v>19361.498571428572</v>
      </c>
      <c r="AR165" s="14" t="b">
        <v>1</v>
      </c>
    </row>
    <row r="166" spans="1:44" ht="91" x14ac:dyDescent="0.35">
      <c r="A166" s="10">
        <v>165</v>
      </c>
      <c r="B166" s="21" t="s">
        <v>212</v>
      </c>
      <c r="C166" s="21" t="s">
        <v>223</v>
      </c>
      <c r="D166" s="21" t="s">
        <v>93</v>
      </c>
      <c r="E166" s="21" t="s">
        <v>94</v>
      </c>
      <c r="F166" s="21" t="s">
        <v>116</v>
      </c>
      <c r="G166" s="21" t="s">
        <v>214</v>
      </c>
      <c r="H166" s="10" t="s">
        <v>97</v>
      </c>
      <c r="I166" s="10">
        <v>491290517</v>
      </c>
      <c r="J166" s="10" t="s">
        <v>98</v>
      </c>
      <c r="K166" s="10" t="s">
        <v>99</v>
      </c>
      <c r="L166" s="10" t="s">
        <v>35</v>
      </c>
      <c r="M166" s="11" t="s">
        <v>273</v>
      </c>
      <c r="N166" s="22">
        <v>19215.095714285715</v>
      </c>
      <c r="O166" s="12" t="s">
        <v>101</v>
      </c>
      <c r="P166" s="12" t="s">
        <v>216</v>
      </c>
      <c r="Q166" s="12" t="s">
        <v>103</v>
      </c>
      <c r="R166" s="10"/>
      <c r="S166" s="10"/>
      <c r="T166" s="10"/>
      <c r="U166" s="10"/>
      <c r="V166" s="10" t="s">
        <v>104</v>
      </c>
      <c r="W166" s="10"/>
      <c r="X166" s="10"/>
      <c r="Y166" s="10"/>
      <c r="Z166" s="10"/>
      <c r="AA166" s="10"/>
      <c r="AB166" s="10"/>
      <c r="AC166" s="10"/>
      <c r="AD166" s="10">
        <v>1</v>
      </c>
      <c r="AE166" s="12">
        <v>0</v>
      </c>
      <c r="AF166" s="12">
        <v>0</v>
      </c>
      <c r="AG166" s="12">
        <v>0</v>
      </c>
      <c r="AH166" s="12">
        <v>0</v>
      </c>
      <c r="AI166" s="12">
        <v>19215.095714285715</v>
      </c>
      <c r="AJ166" s="12">
        <v>0</v>
      </c>
      <c r="AK166" s="12">
        <v>0</v>
      </c>
      <c r="AL166" s="12">
        <v>0</v>
      </c>
      <c r="AM166" s="12">
        <v>0</v>
      </c>
      <c r="AN166" s="12">
        <v>0</v>
      </c>
      <c r="AO166" s="12">
        <v>0</v>
      </c>
      <c r="AP166" s="12">
        <v>0</v>
      </c>
      <c r="AQ166" s="12">
        <v>19215.095714285715</v>
      </c>
      <c r="AR166" s="10" t="b">
        <v>1</v>
      </c>
    </row>
    <row r="167" spans="1:44" ht="91" x14ac:dyDescent="0.35">
      <c r="A167" s="14">
        <v>166</v>
      </c>
      <c r="B167" s="23" t="s">
        <v>212</v>
      </c>
      <c r="C167" s="23" t="s">
        <v>213</v>
      </c>
      <c r="D167" s="23" t="s">
        <v>93</v>
      </c>
      <c r="E167" s="23" t="s">
        <v>94</v>
      </c>
      <c r="F167" s="23" t="s">
        <v>116</v>
      </c>
      <c r="G167" s="23" t="s">
        <v>214</v>
      </c>
      <c r="H167" s="14" t="s">
        <v>97</v>
      </c>
      <c r="I167" s="14">
        <v>492310011</v>
      </c>
      <c r="J167" s="14" t="s">
        <v>98</v>
      </c>
      <c r="K167" s="14" t="s">
        <v>99</v>
      </c>
      <c r="L167" s="14" t="s">
        <v>34</v>
      </c>
      <c r="M167" s="20" t="s">
        <v>274</v>
      </c>
      <c r="N167" s="24">
        <v>17014.402857142857</v>
      </c>
      <c r="O167" s="16" t="s">
        <v>101</v>
      </c>
      <c r="P167" s="16" t="s">
        <v>216</v>
      </c>
      <c r="Q167" s="16" t="s">
        <v>103</v>
      </c>
      <c r="R167" s="14"/>
      <c r="S167" s="14"/>
      <c r="T167" s="14"/>
      <c r="U167" s="14"/>
      <c r="V167" s="14" t="s">
        <v>104</v>
      </c>
      <c r="W167" s="14"/>
      <c r="X167" s="14"/>
      <c r="Y167" s="14"/>
      <c r="Z167" s="14"/>
      <c r="AA167" s="14"/>
      <c r="AB167" s="14"/>
      <c r="AC167" s="14"/>
      <c r="AD167" s="14">
        <v>1</v>
      </c>
      <c r="AE167" s="16">
        <v>0</v>
      </c>
      <c r="AF167" s="16">
        <v>0</v>
      </c>
      <c r="AG167" s="16">
        <v>0</v>
      </c>
      <c r="AH167" s="16">
        <v>0</v>
      </c>
      <c r="AI167" s="16">
        <v>17014.402857142857</v>
      </c>
      <c r="AJ167" s="16">
        <v>0</v>
      </c>
      <c r="AK167" s="16">
        <v>0</v>
      </c>
      <c r="AL167" s="16">
        <v>0</v>
      </c>
      <c r="AM167" s="16">
        <v>0</v>
      </c>
      <c r="AN167" s="16">
        <v>0</v>
      </c>
      <c r="AO167" s="16">
        <v>0</v>
      </c>
      <c r="AP167" s="16">
        <v>0</v>
      </c>
      <c r="AQ167" s="16">
        <v>17014.402857142857</v>
      </c>
      <c r="AR167" s="14" t="b">
        <v>1</v>
      </c>
    </row>
    <row r="168" spans="1:44" ht="91" x14ac:dyDescent="0.35">
      <c r="A168" s="10">
        <v>167</v>
      </c>
      <c r="B168" s="21" t="s">
        <v>212</v>
      </c>
      <c r="C168" s="21" t="s">
        <v>213</v>
      </c>
      <c r="D168" s="21" t="s">
        <v>93</v>
      </c>
      <c r="E168" s="21" t="s">
        <v>94</v>
      </c>
      <c r="F168" s="21" t="s">
        <v>116</v>
      </c>
      <c r="G168" s="21" t="s">
        <v>214</v>
      </c>
      <c r="H168" s="10" t="s">
        <v>97</v>
      </c>
      <c r="I168" s="10"/>
      <c r="J168" s="10" t="s">
        <v>98</v>
      </c>
      <c r="K168" s="10" t="s">
        <v>99</v>
      </c>
      <c r="L168" s="10" t="s">
        <v>37</v>
      </c>
      <c r="M168" s="11" t="s">
        <v>275</v>
      </c>
      <c r="N168" s="22">
        <v>16302.870982142855</v>
      </c>
      <c r="O168" s="12" t="s">
        <v>101</v>
      </c>
      <c r="P168" s="12" t="s">
        <v>178</v>
      </c>
      <c r="Q168" s="12" t="s">
        <v>103</v>
      </c>
      <c r="R168" s="10"/>
      <c r="S168" s="10"/>
      <c r="T168" s="10"/>
      <c r="U168" s="10"/>
      <c r="V168" s="10"/>
      <c r="W168" s="10" t="s">
        <v>104</v>
      </c>
      <c r="X168" s="10"/>
      <c r="Y168" s="10"/>
      <c r="Z168" s="10"/>
      <c r="AA168" s="10"/>
      <c r="AB168" s="10"/>
      <c r="AC168" s="10"/>
      <c r="AD168" s="10">
        <v>1</v>
      </c>
      <c r="AE168" s="12">
        <v>0</v>
      </c>
      <c r="AF168" s="12">
        <v>0</v>
      </c>
      <c r="AG168" s="12">
        <v>0</v>
      </c>
      <c r="AH168" s="12">
        <v>0</v>
      </c>
      <c r="AI168" s="12">
        <v>0</v>
      </c>
      <c r="AJ168" s="12">
        <v>16302.870982142855</v>
      </c>
      <c r="AK168" s="12">
        <v>0</v>
      </c>
      <c r="AL168" s="12">
        <v>0</v>
      </c>
      <c r="AM168" s="12">
        <v>0</v>
      </c>
      <c r="AN168" s="12">
        <v>0</v>
      </c>
      <c r="AO168" s="12">
        <v>0</v>
      </c>
      <c r="AP168" s="12">
        <v>0</v>
      </c>
      <c r="AQ168" s="12">
        <v>16302.870982142855</v>
      </c>
      <c r="AR168" s="10" t="b">
        <v>1</v>
      </c>
    </row>
    <row r="169" spans="1:44" ht="91" x14ac:dyDescent="0.35">
      <c r="A169" s="14">
        <v>168</v>
      </c>
      <c r="B169" s="23" t="s">
        <v>212</v>
      </c>
      <c r="C169" s="23" t="s">
        <v>223</v>
      </c>
      <c r="D169" s="23" t="s">
        <v>93</v>
      </c>
      <c r="E169" s="23" t="s">
        <v>94</v>
      </c>
      <c r="F169" s="23" t="s">
        <v>116</v>
      </c>
      <c r="G169" s="26" t="s">
        <v>214</v>
      </c>
      <c r="H169" s="14" t="s">
        <v>97</v>
      </c>
      <c r="I169" s="14">
        <v>371290111</v>
      </c>
      <c r="J169" s="14" t="s">
        <v>98</v>
      </c>
      <c r="K169" s="14" t="s">
        <v>99</v>
      </c>
      <c r="L169" s="14" t="s">
        <v>37</v>
      </c>
      <c r="M169" s="20" t="s">
        <v>276</v>
      </c>
      <c r="N169" s="24">
        <v>16192.465982142856</v>
      </c>
      <c r="O169" s="16" t="s">
        <v>101</v>
      </c>
      <c r="P169" s="16" t="s">
        <v>216</v>
      </c>
      <c r="Q169" s="16" t="s">
        <v>103</v>
      </c>
      <c r="R169" s="14"/>
      <c r="S169" s="14"/>
      <c r="T169" s="14"/>
      <c r="U169" s="14"/>
      <c r="V169" s="14"/>
      <c r="W169" s="14" t="s">
        <v>104</v>
      </c>
      <c r="X169" s="14"/>
      <c r="Y169" s="14"/>
      <c r="Z169" s="14"/>
      <c r="AA169" s="14"/>
      <c r="AB169" s="14"/>
      <c r="AC169" s="14"/>
      <c r="AD169" s="14">
        <v>1</v>
      </c>
      <c r="AE169" s="16">
        <v>0</v>
      </c>
      <c r="AF169" s="16">
        <v>0</v>
      </c>
      <c r="AG169" s="16">
        <v>0</v>
      </c>
      <c r="AH169" s="16">
        <v>0</v>
      </c>
      <c r="AI169" s="16">
        <v>0</v>
      </c>
      <c r="AJ169" s="16">
        <v>16192.465982142856</v>
      </c>
      <c r="AK169" s="16">
        <v>0</v>
      </c>
      <c r="AL169" s="16">
        <v>0</v>
      </c>
      <c r="AM169" s="16">
        <v>0</v>
      </c>
      <c r="AN169" s="16">
        <v>0</v>
      </c>
      <c r="AO169" s="16">
        <v>0</v>
      </c>
      <c r="AP169" s="16">
        <v>0</v>
      </c>
      <c r="AQ169" s="16">
        <v>16192.465982142856</v>
      </c>
      <c r="AR169" s="14" t="b">
        <v>1</v>
      </c>
    </row>
    <row r="170" spans="1:44" ht="91" x14ac:dyDescent="0.35">
      <c r="A170" s="10">
        <v>169</v>
      </c>
      <c r="B170" s="21" t="s">
        <v>212</v>
      </c>
      <c r="C170" s="21" t="s">
        <v>223</v>
      </c>
      <c r="D170" s="21" t="s">
        <v>93</v>
      </c>
      <c r="E170" s="21" t="s">
        <v>94</v>
      </c>
      <c r="F170" s="21" t="s">
        <v>116</v>
      </c>
      <c r="G170" s="21" t="s">
        <v>214</v>
      </c>
      <c r="H170" s="10" t="s">
        <v>97</v>
      </c>
      <c r="I170" s="10"/>
      <c r="J170" s="10" t="s">
        <v>98</v>
      </c>
      <c r="K170" s="10" t="s">
        <v>105</v>
      </c>
      <c r="L170" s="10" t="s">
        <v>36</v>
      </c>
      <c r="M170" s="11" t="s">
        <v>277</v>
      </c>
      <c r="N170" s="22">
        <v>14999.999999999998</v>
      </c>
      <c r="O170" s="12" t="s">
        <v>101</v>
      </c>
      <c r="P170" s="12" t="s">
        <v>278</v>
      </c>
      <c r="Q170" s="12" t="s">
        <v>103</v>
      </c>
      <c r="R170" s="10"/>
      <c r="S170" s="10"/>
      <c r="T170" s="10"/>
      <c r="U170" s="10"/>
      <c r="V170" s="10"/>
      <c r="W170" s="10" t="s">
        <v>104</v>
      </c>
      <c r="X170" s="10"/>
      <c r="Y170" s="10"/>
      <c r="Z170" s="10"/>
      <c r="AA170" s="10"/>
      <c r="AB170" s="10"/>
      <c r="AC170" s="10"/>
      <c r="AD170" s="10">
        <v>1</v>
      </c>
      <c r="AE170" s="12">
        <v>0</v>
      </c>
      <c r="AF170" s="12">
        <v>0</v>
      </c>
      <c r="AG170" s="12">
        <v>0</v>
      </c>
      <c r="AH170" s="12">
        <v>0</v>
      </c>
      <c r="AI170" s="12">
        <v>0</v>
      </c>
      <c r="AJ170" s="12">
        <v>14999.999999999998</v>
      </c>
      <c r="AK170" s="12">
        <v>0</v>
      </c>
      <c r="AL170" s="12">
        <v>0</v>
      </c>
      <c r="AM170" s="12">
        <v>0</v>
      </c>
      <c r="AN170" s="12">
        <v>0</v>
      </c>
      <c r="AO170" s="12">
        <v>0</v>
      </c>
      <c r="AP170" s="12">
        <v>0</v>
      </c>
      <c r="AQ170" s="12">
        <v>14999.999999999998</v>
      </c>
      <c r="AR170" s="10" t="b">
        <v>1</v>
      </c>
    </row>
    <row r="171" spans="1:44" ht="91" x14ac:dyDescent="0.35">
      <c r="A171" s="14">
        <v>170</v>
      </c>
      <c r="B171" s="23" t="s">
        <v>212</v>
      </c>
      <c r="C171" s="23" t="s">
        <v>213</v>
      </c>
      <c r="D171" s="23" t="s">
        <v>93</v>
      </c>
      <c r="E171" s="23" t="s">
        <v>94</v>
      </c>
      <c r="F171" s="23" t="s">
        <v>116</v>
      </c>
      <c r="G171" s="23" t="s">
        <v>214</v>
      </c>
      <c r="H171" s="14" t="s">
        <v>97</v>
      </c>
      <c r="I171" s="14">
        <v>333300111</v>
      </c>
      <c r="J171" s="14" t="s">
        <v>98</v>
      </c>
      <c r="K171" s="14" t="s">
        <v>99</v>
      </c>
      <c r="L171" s="14" t="s">
        <v>37</v>
      </c>
      <c r="M171" s="20" t="s">
        <v>279</v>
      </c>
      <c r="N171" s="24">
        <v>14229.285714285712</v>
      </c>
      <c r="O171" s="16" t="s">
        <v>101</v>
      </c>
      <c r="P171" s="16" t="s">
        <v>178</v>
      </c>
      <c r="Q171" s="16" t="s">
        <v>103</v>
      </c>
      <c r="R171" s="14"/>
      <c r="S171" s="14"/>
      <c r="T171" s="14"/>
      <c r="U171" s="14"/>
      <c r="V171" s="14"/>
      <c r="W171" s="14"/>
      <c r="X171" s="14" t="s">
        <v>104</v>
      </c>
      <c r="Y171" s="14"/>
      <c r="Z171" s="14"/>
      <c r="AA171" s="14"/>
      <c r="AB171" s="14"/>
      <c r="AC171" s="14"/>
      <c r="AD171" s="14">
        <v>1</v>
      </c>
      <c r="AE171" s="16">
        <v>0</v>
      </c>
      <c r="AF171" s="16">
        <v>0</v>
      </c>
      <c r="AG171" s="16">
        <v>0</v>
      </c>
      <c r="AH171" s="16">
        <v>0</v>
      </c>
      <c r="AI171" s="16">
        <v>0</v>
      </c>
      <c r="AJ171" s="16">
        <v>0</v>
      </c>
      <c r="AK171" s="16">
        <v>14229.285714285712</v>
      </c>
      <c r="AL171" s="16">
        <v>0</v>
      </c>
      <c r="AM171" s="16">
        <v>0</v>
      </c>
      <c r="AN171" s="16">
        <v>0</v>
      </c>
      <c r="AO171" s="16">
        <v>0</v>
      </c>
      <c r="AP171" s="16">
        <v>0</v>
      </c>
      <c r="AQ171" s="16">
        <v>14229.285714285712</v>
      </c>
      <c r="AR171" s="14" t="b">
        <v>1</v>
      </c>
    </row>
    <row r="172" spans="1:44" ht="91" x14ac:dyDescent="0.35">
      <c r="A172" s="10">
        <v>171</v>
      </c>
      <c r="B172" s="21" t="s">
        <v>212</v>
      </c>
      <c r="C172" s="21" t="s">
        <v>213</v>
      </c>
      <c r="D172" s="21" t="s">
        <v>93</v>
      </c>
      <c r="E172" s="21" t="s">
        <v>94</v>
      </c>
      <c r="F172" s="21" t="s">
        <v>116</v>
      </c>
      <c r="G172" s="21" t="s">
        <v>214</v>
      </c>
      <c r="H172" s="10" t="s">
        <v>97</v>
      </c>
      <c r="I172" s="10"/>
      <c r="J172" s="10" t="s">
        <v>98</v>
      </c>
      <c r="K172" s="10" t="s">
        <v>105</v>
      </c>
      <c r="L172" s="10" t="s">
        <v>34</v>
      </c>
      <c r="M172" s="11" t="s">
        <v>280</v>
      </c>
      <c r="N172" s="22">
        <v>13392.857142857141</v>
      </c>
      <c r="O172" s="12" t="s">
        <v>101</v>
      </c>
      <c r="P172" s="12" t="s">
        <v>278</v>
      </c>
      <c r="Q172" s="12" t="s">
        <v>103</v>
      </c>
      <c r="R172" s="10"/>
      <c r="S172" s="10"/>
      <c r="T172" s="10"/>
      <c r="U172" s="10" t="s">
        <v>104</v>
      </c>
      <c r="V172" s="10"/>
      <c r="W172" s="10"/>
      <c r="X172" s="10"/>
      <c r="Y172" s="10"/>
      <c r="Z172" s="10"/>
      <c r="AA172" s="10"/>
      <c r="AB172" s="10"/>
      <c r="AC172" s="10"/>
      <c r="AD172" s="10">
        <v>1</v>
      </c>
      <c r="AE172" s="12">
        <v>0</v>
      </c>
      <c r="AF172" s="12">
        <v>0</v>
      </c>
      <c r="AG172" s="12">
        <v>0</v>
      </c>
      <c r="AH172" s="12">
        <v>13392.857142857141</v>
      </c>
      <c r="AI172" s="12">
        <v>0</v>
      </c>
      <c r="AJ172" s="12">
        <v>0</v>
      </c>
      <c r="AK172" s="12">
        <v>0</v>
      </c>
      <c r="AL172" s="12">
        <v>0</v>
      </c>
      <c r="AM172" s="12">
        <v>0</v>
      </c>
      <c r="AN172" s="12">
        <v>0</v>
      </c>
      <c r="AO172" s="12">
        <v>0</v>
      </c>
      <c r="AP172" s="12">
        <v>0</v>
      </c>
      <c r="AQ172" s="12">
        <v>13392.857142857141</v>
      </c>
      <c r="AR172" s="10" t="b">
        <v>1</v>
      </c>
    </row>
    <row r="173" spans="1:44" ht="91" x14ac:dyDescent="0.35">
      <c r="A173" s="14">
        <v>172</v>
      </c>
      <c r="B173" s="23" t="s">
        <v>212</v>
      </c>
      <c r="C173" s="23" t="s">
        <v>223</v>
      </c>
      <c r="D173" s="23" t="s">
        <v>93</v>
      </c>
      <c r="E173" s="23" t="s">
        <v>94</v>
      </c>
      <c r="F173" s="23" t="s">
        <v>116</v>
      </c>
      <c r="G173" s="23" t="s">
        <v>214</v>
      </c>
      <c r="H173" s="14" t="s">
        <v>97</v>
      </c>
      <c r="I173" s="14"/>
      <c r="J173" s="14" t="s">
        <v>98</v>
      </c>
      <c r="K173" s="14" t="s">
        <v>99</v>
      </c>
      <c r="L173" s="14" t="s">
        <v>38</v>
      </c>
      <c r="M173" s="20" t="s">
        <v>281</v>
      </c>
      <c r="N173" s="24">
        <v>13301.822589285714</v>
      </c>
      <c r="O173" s="16" t="s">
        <v>101</v>
      </c>
      <c r="P173" s="16" t="s">
        <v>240</v>
      </c>
      <c r="Q173" s="16" t="s">
        <v>103</v>
      </c>
      <c r="R173" s="14"/>
      <c r="S173" s="14"/>
      <c r="T173" s="14"/>
      <c r="U173" s="14"/>
      <c r="V173" s="14"/>
      <c r="W173" s="14"/>
      <c r="X173" s="14" t="s">
        <v>104</v>
      </c>
      <c r="Y173" s="14"/>
      <c r="Z173" s="14"/>
      <c r="AA173" s="14"/>
      <c r="AB173" s="14"/>
      <c r="AC173" s="14"/>
      <c r="AD173" s="14">
        <v>1</v>
      </c>
      <c r="AE173" s="16">
        <v>0</v>
      </c>
      <c r="AF173" s="16">
        <v>0</v>
      </c>
      <c r="AG173" s="16">
        <v>0</v>
      </c>
      <c r="AH173" s="16">
        <v>0</v>
      </c>
      <c r="AI173" s="16">
        <v>0</v>
      </c>
      <c r="AJ173" s="16">
        <v>0</v>
      </c>
      <c r="AK173" s="16">
        <v>13301.822589285714</v>
      </c>
      <c r="AL173" s="16">
        <v>0</v>
      </c>
      <c r="AM173" s="16">
        <v>0</v>
      </c>
      <c r="AN173" s="16">
        <v>0</v>
      </c>
      <c r="AO173" s="16">
        <v>0</v>
      </c>
      <c r="AP173" s="16">
        <v>0</v>
      </c>
      <c r="AQ173" s="16">
        <v>13301.822589285714</v>
      </c>
      <c r="AR173" s="14" t="b">
        <v>1</v>
      </c>
    </row>
    <row r="174" spans="1:44" ht="91" x14ac:dyDescent="0.35">
      <c r="A174" s="10">
        <v>173</v>
      </c>
      <c r="B174" s="21" t="s">
        <v>212</v>
      </c>
      <c r="C174" s="21" t="s">
        <v>223</v>
      </c>
      <c r="D174" s="21" t="s">
        <v>93</v>
      </c>
      <c r="E174" s="21" t="s">
        <v>94</v>
      </c>
      <c r="F174" s="21" t="s">
        <v>116</v>
      </c>
      <c r="G174" s="21" t="s">
        <v>214</v>
      </c>
      <c r="H174" s="10" t="s">
        <v>97</v>
      </c>
      <c r="I174" s="10"/>
      <c r="J174" s="10" t="s">
        <v>98</v>
      </c>
      <c r="K174" s="10" t="s">
        <v>105</v>
      </c>
      <c r="L174" s="10" t="s">
        <v>35</v>
      </c>
      <c r="M174" s="11" t="s">
        <v>282</v>
      </c>
      <c r="N174" s="22">
        <v>13214.285714285714</v>
      </c>
      <c r="O174" s="12" t="s">
        <v>101</v>
      </c>
      <c r="P174" s="12" t="s">
        <v>232</v>
      </c>
      <c r="Q174" s="12" t="s">
        <v>103</v>
      </c>
      <c r="R174" s="10"/>
      <c r="S174" s="10"/>
      <c r="T174" s="10"/>
      <c r="U174" s="10"/>
      <c r="V174" s="10" t="s">
        <v>104</v>
      </c>
      <c r="W174" s="10" t="s">
        <v>104</v>
      </c>
      <c r="X174" s="10" t="s">
        <v>104</v>
      </c>
      <c r="Y174" s="10" t="s">
        <v>104</v>
      </c>
      <c r="Z174" s="10" t="s">
        <v>104</v>
      </c>
      <c r="AA174" s="10" t="s">
        <v>104</v>
      </c>
      <c r="AB174" s="10"/>
      <c r="AC174" s="10"/>
      <c r="AD174" s="10">
        <v>6</v>
      </c>
      <c r="AE174" s="12">
        <v>0</v>
      </c>
      <c r="AF174" s="12">
        <v>0</v>
      </c>
      <c r="AG174" s="12">
        <v>0</v>
      </c>
      <c r="AH174" s="12">
        <v>0</v>
      </c>
      <c r="AI174" s="12">
        <v>2202.3809523809523</v>
      </c>
      <c r="AJ174" s="12">
        <v>2202.3809523809523</v>
      </c>
      <c r="AK174" s="12">
        <v>2202.3809523809523</v>
      </c>
      <c r="AL174" s="12">
        <v>2202.3809523809523</v>
      </c>
      <c r="AM174" s="12">
        <v>2202.3809523809523</v>
      </c>
      <c r="AN174" s="12">
        <v>2202.3809523809523</v>
      </c>
      <c r="AO174" s="12">
        <v>0</v>
      </c>
      <c r="AP174" s="12">
        <v>0</v>
      </c>
      <c r="AQ174" s="12">
        <v>13214.285714285714</v>
      </c>
      <c r="AR174" s="10" t="b">
        <v>1</v>
      </c>
    </row>
    <row r="175" spans="1:44" ht="91" x14ac:dyDescent="0.35">
      <c r="A175" s="14">
        <v>174</v>
      </c>
      <c r="B175" s="23" t="s">
        <v>212</v>
      </c>
      <c r="C175" s="23" t="s">
        <v>213</v>
      </c>
      <c r="D175" s="23" t="s">
        <v>93</v>
      </c>
      <c r="E175" s="23" t="s">
        <v>94</v>
      </c>
      <c r="F175" s="23" t="s">
        <v>116</v>
      </c>
      <c r="G175" s="23" t="s">
        <v>214</v>
      </c>
      <c r="H175" s="14" t="s">
        <v>97</v>
      </c>
      <c r="I175" s="14">
        <v>471500011</v>
      </c>
      <c r="J175" s="14" t="s">
        <v>98</v>
      </c>
      <c r="K175" s="14" t="s">
        <v>99</v>
      </c>
      <c r="L175" s="14" t="s">
        <v>37</v>
      </c>
      <c r="M175" s="20" t="s">
        <v>283</v>
      </c>
      <c r="N175" s="24">
        <v>13047.5</v>
      </c>
      <c r="O175" s="16" t="s">
        <v>101</v>
      </c>
      <c r="P175" s="16" t="s">
        <v>216</v>
      </c>
      <c r="Q175" s="16" t="s">
        <v>103</v>
      </c>
      <c r="R175" s="14"/>
      <c r="S175" s="14"/>
      <c r="T175" s="14"/>
      <c r="U175" s="14"/>
      <c r="V175" s="14"/>
      <c r="W175" s="14"/>
      <c r="X175" s="14" t="s">
        <v>104</v>
      </c>
      <c r="Y175" s="14"/>
      <c r="Z175" s="14"/>
      <c r="AA175" s="14"/>
      <c r="AB175" s="14"/>
      <c r="AC175" s="14"/>
      <c r="AD175" s="14">
        <v>1</v>
      </c>
      <c r="AE175" s="16">
        <v>0</v>
      </c>
      <c r="AF175" s="16">
        <v>0</v>
      </c>
      <c r="AG175" s="16">
        <v>0</v>
      </c>
      <c r="AH175" s="16">
        <v>0</v>
      </c>
      <c r="AI175" s="16">
        <v>0</v>
      </c>
      <c r="AJ175" s="16">
        <v>0</v>
      </c>
      <c r="AK175" s="16">
        <v>13047.5</v>
      </c>
      <c r="AL175" s="16">
        <v>0</v>
      </c>
      <c r="AM175" s="16">
        <v>0</v>
      </c>
      <c r="AN175" s="16">
        <v>0</v>
      </c>
      <c r="AO175" s="16">
        <v>0</v>
      </c>
      <c r="AP175" s="16">
        <v>0</v>
      </c>
      <c r="AQ175" s="16">
        <v>13047.5</v>
      </c>
      <c r="AR175" s="14" t="b">
        <v>1</v>
      </c>
    </row>
    <row r="176" spans="1:44" ht="91" x14ac:dyDescent="0.35">
      <c r="A176" s="10">
        <v>175</v>
      </c>
      <c r="B176" s="21" t="s">
        <v>212</v>
      </c>
      <c r="C176" s="21" t="s">
        <v>213</v>
      </c>
      <c r="D176" s="21" t="s">
        <v>93</v>
      </c>
      <c r="E176" s="21" t="s">
        <v>94</v>
      </c>
      <c r="F176" s="21" t="s">
        <v>116</v>
      </c>
      <c r="G176" s="21" t="s">
        <v>214</v>
      </c>
      <c r="H176" s="10" t="s">
        <v>97</v>
      </c>
      <c r="I176" s="10"/>
      <c r="J176" s="10" t="s">
        <v>98</v>
      </c>
      <c r="K176" s="10" t="s">
        <v>105</v>
      </c>
      <c r="L176" s="10" t="s">
        <v>35</v>
      </c>
      <c r="M176" s="11" t="s">
        <v>284</v>
      </c>
      <c r="N176" s="22">
        <v>12966.73276785714</v>
      </c>
      <c r="O176" s="12" t="s">
        <v>101</v>
      </c>
      <c r="P176" s="12" t="s">
        <v>232</v>
      </c>
      <c r="Q176" s="12" t="s">
        <v>103</v>
      </c>
      <c r="R176" s="10"/>
      <c r="S176" s="10"/>
      <c r="T176" s="10"/>
      <c r="U176" s="10" t="s">
        <v>104</v>
      </c>
      <c r="V176" s="10"/>
      <c r="W176" s="10"/>
      <c r="X176" s="10"/>
      <c r="Y176" s="10"/>
      <c r="Z176" s="10"/>
      <c r="AA176" s="10"/>
      <c r="AB176" s="10"/>
      <c r="AC176" s="10"/>
      <c r="AD176" s="10">
        <v>1</v>
      </c>
      <c r="AE176" s="12">
        <v>0</v>
      </c>
      <c r="AF176" s="12">
        <v>0</v>
      </c>
      <c r="AG176" s="12">
        <v>0</v>
      </c>
      <c r="AH176" s="12">
        <v>12966.73276785714</v>
      </c>
      <c r="AI176" s="12">
        <v>0</v>
      </c>
      <c r="AJ176" s="12">
        <v>0</v>
      </c>
      <c r="AK176" s="12">
        <v>0</v>
      </c>
      <c r="AL176" s="12">
        <v>0</v>
      </c>
      <c r="AM176" s="12">
        <v>0</v>
      </c>
      <c r="AN176" s="12">
        <v>0</v>
      </c>
      <c r="AO176" s="12">
        <v>0</v>
      </c>
      <c r="AP176" s="12">
        <v>0</v>
      </c>
      <c r="AQ176" s="12">
        <v>12966.73276785714</v>
      </c>
      <c r="AR176" s="10" t="b">
        <v>1</v>
      </c>
    </row>
    <row r="177" spans="1:44" ht="91" x14ac:dyDescent="0.35">
      <c r="A177" s="14">
        <v>176</v>
      </c>
      <c r="B177" s="23" t="s">
        <v>212</v>
      </c>
      <c r="C177" s="23" t="s">
        <v>213</v>
      </c>
      <c r="D177" s="23" t="s">
        <v>93</v>
      </c>
      <c r="E177" s="23" t="s">
        <v>94</v>
      </c>
      <c r="F177" s="23" t="s">
        <v>116</v>
      </c>
      <c r="G177" s="23" t="s">
        <v>214</v>
      </c>
      <c r="H177" s="14" t="s">
        <v>97</v>
      </c>
      <c r="I177" s="14">
        <v>42950001</v>
      </c>
      <c r="J177" s="14" t="s">
        <v>98</v>
      </c>
      <c r="K177" s="14" t="s">
        <v>99</v>
      </c>
      <c r="L177" s="14" t="s">
        <v>36</v>
      </c>
      <c r="M177" s="20" t="s">
        <v>285</v>
      </c>
      <c r="N177" s="24">
        <v>12236.560446428568</v>
      </c>
      <c r="O177" s="16" t="s">
        <v>101</v>
      </c>
      <c r="P177" s="16" t="s">
        <v>240</v>
      </c>
      <c r="Q177" s="16" t="s">
        <v>103</v>
      </c>
      <c r="R177" s="14"/>
      <c r="S177" s="14"/>
      <c r="T177" s="14"/>
      <c r="U177" s="14"/>
      <c r="V177" s="14" t="s">
        <v>104</v>
      </c>
      <c r="W177" s="14"/>
      <c r="X177" s="14"/>
      <c r="Y177" s="14"/>
      <c r="Z177" s="14"/>
      <c r="AA177" s="14"/>
      <c r="AB177" s="14"/>
      <c r="AC177" s="14"/>
      <c r="AD177" s="14">
        <v>1</v>
      </c>
      <c r="AE177" s="16">
        <v>0</v>
      </c>
      <c r="AF177" s="16">
        <v>0</v>
      </c>
      <c r="AG177" s="16">
        <v>0</v>
      </c>
      <c r="AH177" s="16">
        <v>0</v>
      </c>
      <c r="AI177" s="16">
        <v>12236.560446428568</v>
      </c>
      <c r="AJ177" s="16">
        <v>0</v>
      </c>
      <c r="AK177" s="16">
        <v>0</v>
      </c>
      <c r="AL177" s="16">
        <v>0</v>
      </c>
      <c r="AM177" s="16">
        <v>0</v>
      </c>
      <c r="AN177" s="16">
        <v>0</v>
      </c>
      <c r="AO177" s="16">
        <v>0</v>
      </c>
      <c r="AP177" s="16">
        <v>0</v>
      </c>
      <c r="AQ177" s="16">
        <v>12236.560446428568</v>
      </c>
      <c r="AR177" s="14" t="b">
        <v>1</v>
      </c>
    </row>
    <row r="178" spans="1:44" ht="91" x14ac:dyDescent="0.35">
      <c r="A178" s="10">
        <v>177</v>
      </c>
      <c r="B178" s="21" t="s">
        <v>212</v>
      </c>
      <c r="C178" s="21" t="s">
        <v>223</v>
      </c>
      <c r="D178" s="21" t="s">
        <v>93</v>
      </c>
      <c r="E178" s="21" t="s">
        <v>94</v>
      </c>
      <c r="F178" s="21" t="s">
        <v>116</v>
      </c>
      <c r="G178" s="21" t="s">
        <v>214</v>
      </c>
      <c r="H178" s="10" t="s">
        <v>97</v>
      </c>
      <c r="I178" s="10"/>
      <c r="J178" s="10" t="s">
        <v>98</v>
      </c>
      <c r="K178" s="10" t="s">
        <v>99</v>
      </c>
      <c r="L178" s="10" t="s">
        <v>36</v>
      </c>
      <c r="M178" s="11" t="s">
        <v>286</v>
      </c>
      <c r="N178" s="22">
        <v>11872.942857142856</v>
      </c>
      <c r="O178" s="12" t="s">
        <v>101</v>
      </c>
      <c r="P178" s="12" t="s">
        <v>216</v>
      </c>
      <c r="Q178" s="12" t="s">
        <v>103</v>
      </c>
      <c r="R178" s="10"/>
      <c r="S178" s="10"/>
      <c r="T178" s="10"/>
      <c r="U178" s="10"/>
      <c r="V178" s="10"/>
      <c r="W178" s="10" t="s">
        <v>104</v>
      </c>
      <c r="X178" s="10"/>
      <c r="Y178" s="10"/>
      <c r="Z178" s="10"/>
      <c r="AA178" s="10"/>
      <c r="AB178" s="10"/>
      <c r="AC178" s="10"/>
      <c r="AD178" s="10">
        <v>1</v>
      </c>
      <c r="AE178" s="12">
        <v>0</v>
      </c>
      <c r="AF178" s="12">
        <v>0</v>
      </c>
      <c r="AG178" s="12">
        <v>0</v>
      </c>
      <c r="AH178" s="12">
        <v>0</v>
      </c>
      <c r="AI178" s="12">
        <v>0</v>
      </c>
      <c r="AJ178" s="12">
        <v>11872.942857142856</v>
      </c>
      <c r="AK178" s="12">
        <v>0</v>
      </c>
      <c r="AL178" s="12">
        <v>0</v>
      </c>
      <c r="AM178" s="12">
        <v>0</v>
      </c>
      <c r="AN178" s="12">
        <v>0</v>
      </c>
      <c r="AO178" s="12">
        <v>0</v>
      </c>
      <c r="AP178" s="12">
        <v>0</v>
      </c>
      <c r="AQ178" s="12">
        <v>11872.942857142856</v>
      </c>
      <c r="AR178" s="10" t="b">
        <v>1</v>
      </c>
    </row>
    <row r="179" spans="1:44" ht="91" x14ac:dyDescent="0.35">
      <c r="A179" s="14">
        <v>178</v>
      </c>
      <c r="B179" s="23" t="s">
        <v>212</v>
      </c>
      <c r="C179" s="23" t="s">
        <v>223</v>
      </c>
      <c r="D179" s="23" t="s">
        <v>93</v>
      </c>
      <c r="E179" s="23" t="s">
        <v>94</v>
      </c>
      <c r="F179" s="23" t="s">
        <v>116</v>
      </c>
      <c r="G179" s="23" t="s">
        <v>214</v>
      </c>
      <c r="H179" s="14" t="s">
        <v>97</v>
      </c>
      <c r="I179" s="14"/>
      <c r="J179" s="14" t="s">
        <v>98</v>
      </c>
      <c r="K179" s="14" t="s">
        <v>105</v>
      </c>
      <c r="L179" s="14" t="s">
        <v>36</v>
      </c>
      <c r="M179" s="20" t="s">
        <v>287</v>
      </c>
      <c r="N179" s="24">
        <v>11607.142857142857</v>
      </c>
      <c r="O179" s="16" t="s">
        <v>101</v>
      </c>
      <c r="P179" s="16" t="s">
        <v>232</v>
      </c>
      <c r="Q179" s="16" t="s">
        <v>103</v>
      </c>
      <c r="R179" s="14"/>
      <c r="S179" s="14"/>
      <c r="T179" s="14"/>
      <c r="U179" s="14"/>
      <c r="V179" s="14" t="s">
        <v>104</v>
      </c>
      <c r="W179" s="14"/>
      <c r="X179" s="14"/>
      <c r="Y179" s="14"/>
      <c r="Z179" s="14"/>
      <c r="AA179" s="14"/>
      <c r="AB179" s="14"/>
      <c r="AC179" s="14"/>
      <c r="AD179" s="14">
        <v>1</v>
      </c>
      <c r="AE179" s="16">
        <v>0</v>
      </c>
      <c r="AF179" s="16">
        <v>0</v>
      </c>
      <c r="AG179" s="16">
        <v>0</v>
      </c>
      <c r="AH179" s="16">
        <v>0</v>
      </c>
      <c r="AI179" s="16">
        <v>11607.142857142857</v>
      </c>
      <c r="AJ179" s="16">
        <v>0</v>
      </c>
      <c r="AK179" s="16">
        <v>0</v>
      </c>
      <c r="AL179" s="16">
        <v>0</v>
      </c>
      <c r="AM179" s="16">
        <v>0</v>
      </c>
      <c r="AN179" s="16">
        <v>0</v>
      </c>
      <c r="AO179" s="16">
        <v>0</v>
      </c>
      <c r="AP179" s="16">
        <v>0</v>
      </c>
      <c r="AQ179" s="16">
        <v>11607.142857142857</v>
      </c>
      <c r="AR179" s="14" t="b">
        <v>1</v>
      </c>
    </row>
    <row r="180" spans="1:44" ht="91" x14ac:dyDescent="0.35">
      <c r="A180" s="10">
        <v>179</v>
      </c>
      <c r="B180" s="21" t="s">
        <v>212</v>
      </c>
      <c r="C180" s="21" t="s">
        <v>213</v>
      </c>
      <c r="D180" s="21" t="s">
        <v>93</v>
      </c>
      <c r="E180" s="21" t="s">
        <v>94</v>
      </c>
      <c r="F180" s="21" t="s">
        <v>116</v>
      </c>
      <c r="G180" s="21" t="s">
        <v>214</v>
      </c>
      <c r="H180" s="10" t="s">
        <v>97</v>
      </c>
      <c r="I180" s="10">
        <v>871520112</v>
      </c>
      <c r="J180" s="10" t="s">
        <v>98</v>
      </c>
      <c r="K180" s="10" t="s">
        <v>105</v>
      </c>
      <c r="L180" s="10" t="s">
        <v>39</v>
      </c>
      <c r="M180" s="11" t="s">
        <v>288</v>
      </c>
      <c r="N180" s="22">
        <v>10714.285714285714</v>
      </c>
      <c r="O180" s="12" t="s">
        <v>101</v>
      </c>
      <c r="P180" s="12" t="s">
        <v>278</v>
      </c>
      <c r="Q180" s="12" t="s">
        <v>103</v>
      </c>
      <c r="R180" s="10"/>
      <c r="S180" s="10"/>
      <c r="T180" s="10"/>
      <c r="U180" s="10"/>
      <c r="V180" s="10"/>
      <c r="W180" s="10"/>
      <c r="X180" s="10"/>
      <c r="Y180" s="10" t="s">
        <v>104</v>
      </c>
      <c r="Z180" s="10"/>
      <c r="AA180" s="10"/>
      <c r="AB180" s="10"/>
      <c r="AC180" s="10"/>
      <c r="AD180" s="10">
        <v>1</v>
      </c>
      <c r="AE180" s="12">
        <v>0</v>
      </c>
      <c r="AF180" s="12">
        <v>0</v>
      </c>
      <c r="AG180" s="12">
        <v>0</v>
      </c>
      <c r="AH180" s="12">
        <v>0</v>
      </c>
      <c r="AI180" s="12">
        <v>0</v>
      </c>
      <c r="AJ180" s="12">
        <v>0</v>
      </c>
      <c r="AK180" s="12">
        <v>0</v>
      </c>
      <c r="AL180" s="12">
        <v>10714.285714285714</v>
      </c>
      <c r="AM180" s="12">
        <v>0</v>
      </c>
      <c r="AN180" s="12">
        <v>0</v>
      </c>
      <c r="AO180" s="12">
        <v>0</v>
      </c>
      <c r="AP180" s="12">
        <v>0</v>
      </c>
      <c r="AQ180" s="12">
        <v>10714.285714285714</v>
      </c>
      <c r="AR180" s="10" t="b">
        <v>1</v>
      </c>
    </row>
    <row r="181" spans="1:44" ht="91" x14ac:dyDescent="0.35">
      <c r="A181" s="14">
        <v>180</v>
      </c>
      <c r="B181" s="23" t="s">
        <v>212</v>
      </c>
      <c r="C181" s="23" t="s">
        <v>213</v>
      </c>
      <c r="D181" s="23" t="s">
        <v>93</v>
      </c>
      <c r="E181" s="23" t="s">
        <v>94</v>
      </c>
      <c r="F181" s="23" t="s">
        <v>116</v>
      </c>
      <c r="G181" s="26" t="s">
        <v>214</v>
      </c>
      <c r="H181" s="14" t="s">
        <v>97</v>
      </c>
      <c r="I181" s="14"/>
      <c r="J181" s="14" t="s">
        <v>98</v>
      </c>
      <c r="K181" s="14" t="s">
        <v>99</v>
      </c>
      <c r="L181" s="14" t="s">
        <v>35</v>
      </c>
      <c r="M181" s="20" t="s">
        <v>289</v>
      </c>
      <c r="N181" s="24">
        <v>10562.747410714288</v>
      </c>
      <c r="O181" s="16" t="s">
        <v>101</v>
      </c>
      <c r="P181" s="16" t="s">
        <v>216</v>
      </c>
      <c r="Q181" s="16" t="s">
        <v>103</v>
      </c>
      <c r="R181" s="14"/>
      <c r="S181" s="14"/>
      <c r="T181" s="14"/>
      <c r="U181" s="14"/>
      <c r="V181" s="14" t="s">
        <v>104</v>
      </c>
      <c r="W181" s="14"/>
      <c r="X181" s="14"/>
      <c r="Y181" s="14"/>
      <c r="Z181" s="14"/>
      <c r="AA181" s="14"/>
      <c r="AB181" s="14"/>
      <c r="AC181" s="14"/>
      <c r="AD181" s="14">
        <v>1</v>
      </c>
      <c r="AE181" s="16">
        <v>0</v>
      </c>
      <c r="AF181" s="16">
        <v>0</v>
      </c>
      <c r="AG181" s="16">
        <v>0</v>
      </c>
      <c r="AH181" s="16">
        <v>0</v>
      </c>
      <c r="AI181" s="16">
        <v>10562.747410714288</v>
      </c>
      <c r="AJ181" s="16">
        <v>0</v>
      </c>
      <c r="AK181" s="16">
        <v>0</v>
      </c>
      <c r="AL181" s="16">
        <v>0</v>
      </c>
      <c r="AM181" s="16">
        <v>0</v>
      </c>
      <c r="AN181" s="16">
        <v>0</v>
      </c>
      <c r="AO181" s="16">
        <v>0</v>
      </c>
      <c r="AP181" s="16">
        <v>0</v>
      </c>
      <c r="AQ181" s="16">
        <v>10562.747410714288</v>
      </c>
      <c r="AR181" s="14" t="b">
        <v>1</v>
      </c>
    </row>
    <row r="182" spans="1:44" ht="91" x14ac:dyDescent="0.35">
      <c r="A182" s="10">
        <v>181</v>
      </c>
      <c r="B182" s="21" t="s">
        <v>212</v>
      </c>
      <c r="C182" s="21" t="s">
        <v>223</v>
      </c>
      <c r="D182" s="21" t="s">
        <v>93</v>
      </c>
      <c r="E182" s="21" t="s">
        <v>94</v>
      </c>
      <c r="F182" s="21" t="s">
        <v>116</v>
      </c>
      <c r="G182" s="21" t="s">
        <v>214</v>
      </c>
      <c r="H182" s="10" t="s">
        <v>97</v>
      </c>
      <c r="I182" s="10">
        <v>460600011</v>
      </c>
      <c r="J182" s="10" t="s">
        <v>98</v>
      </c>
      <c r="K182" s="10" t="s">
        <v>99</v>
      </c>
      <c r="L182" s="10" t="s">
        <v>35</v>
      </c>
      <c r="M182" s="11" t="s">
        <v>290</v>
      </c>
      <c r="N182" s="22">
        <v>10181.017857142857</v>
      </c>
      <c r="O182" s="12" t="s">
        <v>101</v>
      </c>
      <c r="P182" s="12" t="s">
        <v>216</v>
      </c>
      <c r="Q182" s="12" t="s">
        <v>103</v>
      </c>
      <c r="R182" s="10"/>
      <c r="S182" s="10"/>
      <c r="T182" s="10"/>
      <c r="U182" s="10"/>
      <c r="V182" s="10" t="s">
        <v>104</v>
      </c>
      <c r="W182" s="10"/>
      <c r="X182" s="10"/>
      <c r="Y182" s="10"/>
      <c r="Z182" s="10"/>
      <c r="AA182" s="10"/>
      <c r="AB182" s="10"/>
      <c r="AC182" s="10"/>
      <c r="AD182" s="10">
        <v>1</v>
      </c>
      <c r="AE182" s="12">
        <v>0</v>
      </c>
      <c r="AF182" s="12">
        <v>0</v>
      </c>
      <c r="AG182" s="12">
        <v>0</v>
      </c>
      <c r="AH182" s="12">
        <v>0</v>
      </c>
      <c r="AI182" s="12">
        <v>10181.017857142857</v>
      </c>
      <c r="AJ182" s="12">
        <v>0</v>
      </c>
      <c r="AK182" s="12">
        <v>0</v>
      </c>
      <c r="AL182" s="12">
        <v>0</v>
      </c>
      <c r="AM182" s="12">
        <v>0</v>
      </c>
      <c r="AN182" s="12">
        <v>0</v>
      </c>
      <c r="AO182" s="12">
        <v>0</v>
      </c>
      <c r="AP182" s="12">
        <v>0</v>
      </c>
      <c r="AQ182" s="12">
        <v>10181.017857142857</v>
      </c>
      <c r="AR182" s="10" t="b">
        <v>1</v>
      </c>
    </row>
    <row r="183" spans="1:44" ht="91" x14ac:dyDescent="0.35">
      <c r="A183" s="14">
        <v>182</v>
      </c>
      <c r="B183" s="23" t="s">
        <v>212</v>
      </c>
      <c r="C183" s="23" t="s">
        <v>213</v>
      </c>
      <c r="D183" s="23" t="s">
        <v>93</v>
      </c>
      <c r="E183" s="23" t="s">
        <v>94</v>
      </c>
      <c r="F183" s="23" t="s">
        <v>116</v>
      </c>
      <c r="G183" s="23" t="s">
        <v>214</v>
      </c>
      <c r="H183" s="14" t="s">
        <v>97</v>
      </c>
      <c r="I183" s="14"/>
      <c r="J183" s="14" t="s">
        <v>98</v>
      </c>
      <c r="K183" s="14" t="s">
        <v>99</v>
      </c>
      <c r="L183" s="14" t="s">
        <v>34</v>
      </c>
      <c r="M183" s="20" t="s">
        <v>291</v>
      </c>
      <c r="N183" s="24">
        <v>10139.293928571427</v>
      </c>
      <c r="O183" s="16" t="s">
        <v>101</v>
      </c>
      <c r="P183" s="16" t="s">
        <v>216</v>
      </c>
      <c r="Q183" s="16" t="s">
        <v>103</v>
      </c>
      <c r="R183" s="14"/>
      <c r="S183" s="14"/>
      <c r="T183" s="14"/>
      <c r="U183" s="14" t="s">
        <v>104</v>
      </c>
      <c r="V183" s="14"/>
      <c r="W183" s="14"/>
      <c r="X183" s="14"/>
      <c r="Y183" s="14"/>
      <c r="Z183" s="14"/>
      <c r="AA183" s="14"/>
      <c r="AB183" s="14"/>
      <c r="AC183" s="14"/>
      <c r="AD183" s="14">
        <v>1</v>
      </c>
      <c r="AE183" s="16">
        <v>0</v>
      </c>
      <c r="AF183" s="16">
        <v>0</v>
      </c>
      <c r="AG183" s="16">
        <v>0</v>
      </c>
      <c r="AH183" s="16">
        <v>10139.293928571427</v>
      </c>
      <c r="AI183" s="16">
        <v>0</v>
      </c>
      <c r="AJ183" s="16">
        <v>0</v>
      </c>
      <c r="AK183" s="16">
        <v>0</v>
      </c>
      <c r="AL183" s="16">
        <v>0</v>
      </c>
      <c r="AM183" s="16">
        <v>0</v>
      </c>
      <c r="AN183" s="16">
        <v>0</v>
      </c>
      <c r="AO183" s="16">
        <v>0</v>
      </c>
      <c r="AP183" s="16">
        <v>0</v>
      </c>
      <c r="AQ183" s="16">
        <v>10139.293928571427</v>
      </c>
      <c r="AR183" s="14" t="b">
        <v>1</v>
      </c>
    </row>
    <row r="184" spans="1:44" ht="91" x14ac:dyDescent="0.35">
      <c r="A184" s="10">
        <v>183</v>
      </c>
      <c r="B184" s="21" t="s">
        <v>212</v>
      </c>
      <c r="C184" s="21" t="s">
        <v>213</v>
      </c>
      <c r="D184" s="21" t="s">
        <v>93</v>
      </c>
      <c r="E184" s="21" t="s">
        <v>94</v>
      </c>
      <c r="F184" s="21" t="s">
        <v>116</v>
      </c>
      <c r="G184" s="21" t="s">
        <v>214</v>
      </c>
      <c r="H184" s="10" t="s">
        <v>97</v>
      </c>
      <c r="I184" s="10">
        <v>362200011</v>
      </c>
      <c r="J184" s="10" t="s">
        <v>98</v>
      </c>
      <c r="K184" s="10" t="s">
        <v>99</v>
      </c>
      <c r="L184" s="10" t="s">
        <v>36</v>
      </c>
      <c r="M184" s="11" t="s">
        <v>292</v>
      </c>
      <c r="N184" s="22">
        <v>10062</v>
      </c>
      <c r="O184" s="12" t="s">
        <v>101</v>
      </c>
      <c r="P184" s="12" t="s">
        <v>216</v>
      </c>
      <c r="Q184" s="12" t="s">
        <v>103</v>
      </c>
      <c r="R184" s="10"/>
      <c r="S184" s="10"/>
      <c r="T184" s="10"/>
      <c r="U184" s="10"/>
      <c r="V184" s="10"/>
      <c r="W184" s="10" t="s">
        <v>104</v>
      </c>
      <c r="X184" s="10"/>
      <c r="Y184" s="10"/>
      <c r="Z184" s="10"/>
      <c r="AA184" s="10"/>
      <c r="AB184" s="10"/>
      <c r="AC184" s="10"/>
      <c r="AD184" s="10">
        <v>1</v>
      </c>
      <c r="AE184" s="12">
        <v>0</v>
      </c>
      <c r="AF184" s="12">
        <v>0</v>
      </c>
      <c r="AG184" s="12">
        <v>0</v>
      </c>
      <c r="AH184" s="12">
        <v>0</v>
      </c>
      <c r="AI184" s="12">
        <v>0</v>
      </c>
      <c r="AJ184" s="12">
        <v>10062</v>
      </c>
      <c r="AK184" s="12">
        <v>0</v>
      </c>
      <c r="AL184" s="12">
        <v>0</v>
      </c>
      <c r="AM184" s="12">
        <v>0</v>
      </c>
      <c r="AN184" s="12">
        <v>0</v>
      </c>
      <c r="AO184" s="12">
        <v>0</v>
      </c>
      <c r="AP184" s="12">
        <v>0</v>
      </c>
      <c r="AQ184" s="12">
        <v>10062</v>
      </c>
      <c r="AR184" s="10" t="b">
        <v>1</v>
      </c>
    </row>
    <row r="185" spans="1:44" ht="91" x14ac:dyDescent="0.35">
      <c r="A185" s="19">
        <v>184</v>
      </c>
      <c r="B185" s="23" t="s">
        <v>212</v>
      </c>
      <c r="C185" s="23" t="s">
        <v>223</v>
      </c>
      <c r="D185" s="23" t="s">
        <v>93</v>
      </c>
      <c r="E185" s="23" t="s">
        <v>94</v>
      </c>
      <c r="F185" s="23" t="s">
        <v>116</v>
      </c>
      <c r="G185" s="23" t="s">
        <v>214</v>
      </c>
      <c r="H185" s="14" t="s">
        <v>97</v>
      </c>
      <c r="I185" s="14"/>
      <c r="J185" s="14" t="s">
        <v>98</v>
      </c>
      <c r="K185" s="14" t="s">
        <v>99</v>
      </c>
      <c r="L185" s="14" t="s">
        <v>36</v>
      </c>
      <c r="M185" s="20" t="s">
        <v>293</v>
      </c>
      <c r="N185" s="24">
        <v>10000</v>
      </c>
      <c r="O185" s="16" t="s">
        <v>101</v>
      </c>
      <c r="P185" s="16" t="s">
        <v>216</v>
      </c>
      <c r="Q185" s="16" t="s">
        <v>103</v>
      </c>
      <c r="R185" s="14"/>
      <c r="S185" s="14"/>
      <c r="T185" s="14"/>
      <c r="U185" s="14"/>
      <c r="V185" s="14"/>
      <c r="W185" s="14" t="s">
        <v>104</v>
      </c>
      <c r="X185" s="14"/>
      <c r="Y185" s="14"/>
      <c r="Z185" s="14"/>
      <c r="AA185" s="14"/>
      <c r="AB185" s="14"/>
      <c r="AC185" s="14"/>
      <c r="AD185" s="14">
        <v>1</v>
      </c>
      <c r="AE185" s="16">
        <v>0</v>
      </c>
      <c r="AF185" s="16">
        <v>0</v>
      </c>
      <c r="AG185" s="16">
        <v>0</v>
      </c>
      <c r="AH185" s="16">
        <v>0</v>
      </c>
      <c r="AI185" s="16">
        <v>0</v>
      </c>
      <c r="AJ185" s="16">
        <v>10000</v>
      </c>
      <c r="AK185" s="16">
        <v>0</v>
      </c>
      <c r="AL185" s="16">
        <v>0</v>
      </c>
      <c r="AM185" s="16">
        <v>0</v>
      </c>
      <c r="AN185" s="16">
        <v>0</v>
      </c>
      <c r="AO185" s="16">
        <v>0</v>
      </c>
      <c r="AP185" s="16">
        <v>0</v>
      </c>
      <c r="AQ185" s="16">
        <v>10000</v>
      </c>
      <c r="AR185" s="14" t="b">
        <v>1</v>
      </c>
    </row>
    <row r="186" spans="1:44" ht="91" x14ac:dyDescent="0.35">
      <c r="A186" s="10">
        <v>185</v>
      </c>
      <c r="B186" s="21" t="s">
        <v>212</v>
      </c>
      <c r="C186" s="21" t="s">
        <v>223</v>
      </c>
      <c r="D186" s="21" t="s">
        <v>93</v>
      </c>
      <c r="E186" s="21" t="s">
        <v>94</v>
      </c>
      <c r="F186" s="21" t="s">
        <v>116</v>
      </c>
      <c r="G186" s="21" t="s">
        <v>214</v>
      </c>
      <c r="H186" s="10" t="s">
        <v>97</v>
      </c>
      <c r="I186" s="10">
        <v>492310011</v>
      </c>
      <c r="J186" s="10" t="s">
        <v>98</v>
      </c>
      <c r="K186" s="10" t="s">
        <v>99</v>
      </c>
      <c r="L186" s="10" t="s">
        <v>35</v>
      </c>
      <c r="M186" s="11" t="s">
        <v>294</v>
      </c>
      <c r="N186" s="22">
        <v>8368.4843749999982</v>
      </c>
      <c r="O186" s="12" t="s">
        <v>101</v>
      </c>
      <c r="P186" s="12" t="s">
        <v>216</v>
      </c>
      <c r="Q186" s="12" t="s">
        <v>103</v>
      </c>
      <c r="R186" s="10"/>
      <c r="S186" s="10"/>
      <c r="T186" s="10"/>
      <c r="U186" s="10" t="s">
        <v>104</v>
      </c>
      <c r="V186" s="10"/>
      <c r="W186" s="10"/>
      <c r="X186" s="10"/>
      <c r="Y186" s="10"/>
      <c r="Z186" s="10"/>
      <c r="AA186" s="10"/>
      <c r="AB186" s="10"/>
      <c r="AC186" s="10"/>
      <c r="AD186" s="10">
        <v>1</v>
      </c>
      <c r="AE186" s="12">
        <v>0</v>
      </c>
      <c r="AF186" s="12">
        <v>0</v>
      </c>
      <c r="AG186" s="12">
        <v>0</v>
      </c>
      <c r="AH186" s="12">
        <v>8368.4843749999982</v>
      </c>
      <c r="AI186" s="12">
        <v>0</v>
      </c>
      <c r="AJ186" s="12">
        <v>0</v>
      </c>
      <c r="AK186" s="12">
        <v>0</v>
      </c>
      <c r="AL186" s="12">
        <v>0</v>
      </c>
      <c r="AM186" s="12">
        <v>0</v>
      </c>
      <c r="AN186" s="12">
        <v>0</v>
      </c>
      <c r="AO186" s="12">
        <v>0</v>
      </c>
      <c r="AP186" s="12">
        <v>0</v>
      </c>
      <c r="AQ186" s="12">
        <v>8368.4843749999982</v>
      </c>
      <c r="AR186" s="10" t="b">
        <v>1</v>
      </c>
    </row>
    <row r="187" spans="1:44" ht="91" x14ac:dyDescent="0.35">
      <c r="A187" s="14">
        <v>186</v>
      </c>
      <c r="B187" s="23" t="s">
        <v>212</v>
      </c>
      <c r="C187" s="23" t="s">
        <v>213</v>
      </c>
      <c r="D187" s="23" t="s">
        <v>93</v>
      </c>
      <c r="E187" s="23" t="s">
        <v>94</v>
      </c>
      <c r="F187" s="23" t="s">
        <v>116</v>
      </c>
      <c r="G187" s="23" t="s">
        <v>214</v>
      </c>
      <c r="H187" s="14" t="s">
        <v>97</v>
      </c>
      <c r="I187" s="14">
        <v>492310011</v>
      </c>
      <c r="J187" s="14" t="s">
        <v>98</v>
      </c>
      <c r="K187" s="14" t="s">
        <v>99</v>
      </c>
      <c r="L187" s="14" t="s">
        <v>36</v>
      </c>
      <c r="M187" s="20" t="s">
        <v>295</v>
      </c>
      <c r="N187" s="24">
        <v>8317.1569642857139</v>
      </c>
      <c r="O187" s="16" t="s">
        <v>101</v>
      </c>
      <c r="P187" s="16" t="s">
        <v>216</v>
      </c>
      <c r="Q187" s="16" t="s">
        <v>103</v>
      </c>
      <c r="R187" s="14"/>
      <c r="S187" s="14"/>
      <c r="T187" s="14"/>
      <c r="U187" s="14"/>
      <c r="V187" s="14"/>
      <c r="W187" s="14"/>
      <c r="X187" s="14" t="s">
        <v>104</v>
      </c>
      <c r="Y187" s="14"/>
      <c r="Z187" s="14"/>
      <c r="AA187" s="14"/>
      <c r="AB187" s="14"/>
      <c r="AC187" s="14"/>
      <c r="AD187" s="14">
        <v>1</v>
      </c>
      <c r="AE187" s="16">
        <v>0</v>
      </c>
      <c r="AF187" s="16">
        <v>0</v>
      </c>
      <c r="AG187" s="16">
        <v>0</v>
      </c>
      <c r="AH187" s="16">
        <v>0</v>
      </c>
      <c r="AI187" s="16">
        <v>0</v>
      </c>
      <c r="AJ187" s="16">
        <v>0</v>
      </c>
      <c r="AK187" s="16">
        <v>8317.1569642857139</v>
      </c>
      <c r="AL187" s="16">
        <v>0</v>
      </c>
      <c r="AM187" s="16">
        <v>0</v>
      </c>
      <c r="AN187" s="16">
        <v>0</v>
      </c>
      <c r="AO187" s="16">
        <v>0</v>
      </c>
      <c r="AP187" s="16">
        <v>0</v>
      </c>
      <c r="AQ187" s="16">
        <v>8317.1569642857139</v>
      </c>
      <c r="AR187" s="14" t="b">
        <v>1</v>
      </c>
    </row>
    <row r="188" spans="1:44" ht="65" x14ac:dyDescent="0.35">
      <c r="A188" s="10">
        <v>187</v>
      </c>
      <c r="B188" s="21" t="s">
        <v>212</v>
      </c>
      <c r="C188" s="21" t="s">
        <v>223</v>
      </c>
      <c r="D188" s="21" t="s">
        <v>93</v>
      </c>
      <c r="E188" s="21" t="s">
        <v>94</v>
      </c>
      <c r="F188" s="21" t="s">
        <v>116</v>
      </c>
      <c r="G188" s="21" t="s">
        <v>173</v>
      </c>
      <c r="H188" s="10" t="s">
        <v>97</v>
      </c>
      <c r="I188" s="10">
        <v>871300011</v>
      </c>
      <c r="J188" s="10" t="s">
        <v>98</v>
      </c>
      <c r="K188" s="10" t="s">
        <v>105</v>
      </c>
      <c r="L188" s="10" t="s">
        <v>37</v>
      </c>
      <c r="M188" s="11" t="s">
        <v>296</v>
      </c>
      <c r="N188" s="22">
        <v>8035.7142857142853</v>
      </c>
      <c r="O188" s="12" t="s">
        <v>101</v>
      </c>
      <c r="P188" s="12" t="s">
        <v>278</v>
      </c>
      <c r="Q188" s="12" t="s">
        <v>103</v>
      </c>
      <c r="R188" s="10"/>
      <c r="S188" s="10"/>
      <c r="T188" s="10"/>
      <c r="U188" s="10"/>
      <c r="V188" s="10"/>
      <c r="W188" s="10" t="s">
        <v>104</v>
      </c>
      <c r="X188" s="10"/>
      <c r="Y188" s="10"/>
      <c r="Z188" s="10"/>
      <c r="AA188" s="10"/>
      <c r="AB188" s="10"/>
      <c r="AC188" s="10"/>
      <c r="AD188" s="10">
        <v>1</v>
      </c>
      <c r="AE188" s="12">
        <v>0</v>
      </c>
      <c r="AF188" s="12">
        <v>0</v>
      </c>
      <c r="AG188" s="12">
        <v>0</v>
      </c>
      <c r="AH188" s="12">
        <v>0</v>
      </c>
      <c r="AI188" s="12">
        <v>0</v>
      </c>
      <c r="AJ188" s="12">
        <v>8035.7142857142853</v>
      </c>
      <c r="AK188" s="12">
        <v>0</v>
      </c>
      <c r="AL188" s="12">
        <v>0</v>
      </c>
      <c r="AM188" s="12">
        <v>0</v>
      </c>
      <c r="AN188" s="12">
        <v>0</v>
      </c>
      <c r="AO188" s="12">
        <v>0</v>
      </c>
      <c r="AP188" s="12">
        <v>0</v>
      </c>
      <c r="AQ188" s="12">
        <v>8035.7142857142853</v>
      </c>
      <c r="AR188" s="10" t="b">
        <v>1</v>
      </c>
    </row>
    <row r="189" spans="1:44" ht="91" x14ac:dyDescent="0.35">
      <c r="A189" s="14">
        <v>188</v>
      </c>
      <c r="B189" s="23" t="s">
        <v>212</v>
      </c>
      <c r="C189" s="23" t="s">
        <v>213</v>
      </c>
      <c r="D189" s="23" t="s">
        <v>93</v>
      </c>
      <c r="E189" s="23" t="s">
        <v>94</v>
      </c>
      <c r="F189" s="23" t="s">
        <v>116</v>
      </c>
      <c r="G189" s="23" t="s">
        <v>214</v>
      </c>
      <c r="H189" s="14" t="s">
        <v>97</v>
      </c>
      <c r="I189" s="14"/>
      <c r="J189" s="14" t="s">
        <v>98</v>
      </c>
      <c r="K189" s="14" t="s">
        <v>99</v>
      </c>
      <c r="L189" s="14" t="s">
        <v>37</v>
      </c>
      <c r="M189" s="20" t="s">
        <v>297</v>
      </c>
      <c r="N189" s="24">
        <v>7139.9999999999991</v>
      </c>
      <c r="O189" s="16" t="s">
        <v>101</v>
      </c>
      <c r="P189" s="16" t="s">
        <v>216</v>
      </c>
      <c r="Q189" s="16" t="s">
        <v>103</v>
      </c>
      <c r="R189" s="14"/>
      <c r="S189" s="14"/>
      <c r="T189" s="14"/>
      <c r="U189" s="14"/>
      <c r="V189" s="14"/>
      <c r="W189" s="14" t="s">
        <v>104</v>
      </c>
      <c r="X189" s="14"/>
      <c r="Y189" s="14"/>
      <c r="Z189" s="14"/>
      <c r="AA189" s="14"/>
      <c r="AB189" s="14"/>
      <c r="AC189" s="14"/>
      <c r="AD189" s="14">
        <v>1</v>
      </c>
      <c r="AE189" s="16">
        <v>0</v>
      </c>
      <c r="AF189" s="16">
        <v>0</v>
      </c>
      <c r="AG189" s="16">
        <v>0</v>
      </c>
      <c r="AH189" s="16">
        <v>0</v>
      </c>
      <c r="AI189" s="16">
        <v>0</v>
      </c>
      <c r="AJ189" s="16">
        <v>7139.9999999999991</v>
      </c>
      <c r="AK189" s="16">
        <v>0</v>
      </c>
      <c r="AL189" s="16">
        <v>0</v>
      </c>
      <c r="AM189" s="16">
        <v>0</v>
      </c>
      <c r="AN189" s="16">
        <v>0</v>
      </c>
      <c r="AO189" s="16">
        <v>0</v>
      </c>
      <c r="AP189" s="16">
        <v>0</v>
      </c>
      <c r="AQ189" s="16">
        <v>7139.9999999999991</v>
      </c>
      <c r="AR189" s="14" t="b">
        <v>1</v>
      </c>
    </row>
    <row r="190" spans="1:44" ht="91" x14ac:dyDescent="0.35">
      <c r="A190" s="10">
        <v>189</v>
      </c>
      <c r="B190" s="21" t="s">
        <v>212</v>
      </c>
      <c r="C190" s="21" t="s">
        <v>213</v>
      </c>
      <c r="D190" s="21" t="s">
        <v>93</v>
      </c>
      <c r="E190" s="21" t="s">
        <v>94</v>
      </c>
      <c r="F190" s="21" t="s">
        <v>116</v>
      </c>
      <c r="G190" s="21" t="s">
        <v>214</v>
      </c>
      <c r="H190" s="10" t="s">
        <v>97</v>
      </c>
      <c r="I190" s="10"/>
      <c r="J190" s="10" t="s">
        <v>98</v>
      </c>
      <c r="K190" s="10" t="s">
        <v>99</v>
      </c>
      <c r="L190" s="10" t="s">
        <v>35</v>
      </c>
      <c r="M190" s="11" t="s">
        <v>298</v>
      </c>
      <c r="N190" s="22">
        <v>6913.7999999999993</v>
      </c>
      <c r="O190" s="12" t="s">
        <v>101</v>
      </c>
      <c r="P190" s="12" t="s">
        <v>216</v>
      </c>
      <c r="Q190" s="12" t="s">
        <v>103</v>
      </c>
      <c r="R190" s="10"/>
      <c r="S190" s="10"/>
      <c r="T190" s="10"/>
      <c r="U190" s="10"/>
      <c r="V190" s="10" t="s">
        <v>104</v>
      </c>
      <c r="W190" s="10"/>
      <c r="X190" s="10"/>
      <c r="Y190" s="10"/>
      <c r="Z190" s="10"/>
      <c r="AA190" s="10"/>
      <c r="AB190" s="10"/>
      <c r="AC190" s="10"/>
      <c r="AD190" s="10">
        <v>1</v>
      </c>
      <c r="AE190" s="12">
        <v>0</v>
      </c>
      <c r="AF190" s="12">
        <v>0</v>
      </c>
      <c r="AG190" s="12">
        <v>0</v>
      </c>
      <c r="AH190" s="12">
        <v>0</v>
      </c>
      <c r="AI190" s="12">
        <v>6913.7999999999993</v>
      </c>
      <c r="AJ190" s="12">
        <v>0</v>
      </c>
      <c r="AK190" s="12">
        <v>0</v>
      </c>
      <c r="AL190" s="12">
        <v>0</v>
      </c>
      <c r="AM190" s="12">
        <v>0</v>
      </c>
      <c r="AN190" s="12">
        <v>0</v>
      </c>
      <c r="AO190" s="12">
        <v>0</v>
      </c>
      <c r="AP190" s="12">
        <v>0</v>
      </c>
      <c r="AQ190" s="12">
        <v>6913.7999999999993</v>
      </c>
      <c r="AR190" s="10" t="b">
        <v>1</v>
      </c>
    </row>
    <row r="191" spans="1:44" ht="91" x14ac:dyDescent="0.35">
      <c r="A191" s="14">
        <v>190</v>
      </c>
      <c r="B191" s="23" t="s">
        <v>212</v>
      </c>
      <c r="C191" s="23" t="s">
        <v>213</v>
      </c>
      <c r="D191" s="23" t="s">
        <v>93</v>
      </c>
      <c r="E191" s="23" t="s">
        <v>94</v>
      </c>
      <c r="F191" s="23" t="s">
        <v>116</v>
      </c>
      <c r="G191" s="26" t="s">
        <v>214</v>
      </c>
      <c r="H191" s="14" t="s">
        <v>97</v>
      </c>
      <c r="I191" s="14"/>
      <c r="J191" s="14" t="s">
        <v>98</v>
      </c>
      <c r="K191" s="14" t="s">
        <v>99</v>
      </c>
      <c r="L191" s="14" t="s">
        <v>35</v>
      </c>
      <c r="M191" s="20" t="s">
        <v>299</v>
      </c>
      <c r="N191" s="24">
        <v>6478.4107142857138</v>
      </c>
      <c r="O191" s="16" t="s">
        <v>201</v>
      </c>
      <c r="P191" s="16" t="s">
        <v>300</v>
      </c>
      <c r="Q191" s="16" t="s">
        <v>103</v>
      </c>
      <c r="R191" s="14"/>
      <c r="S191" s="14"/>
      <c r="T191" s="14"/>
      <c r="U191" s="14" t="s">
        <v>104</v>
      </c>
      <c r="V191" s="14"/>
      <c r="W191" s="14"/>
      <c r="X191" s="14"/>
      <c r="Y191" s="14"/>
      <c r="Z191" s="14"/>
      <c r="AA191" s="14"/>
      <c r="AB191" s="14"/>
      <c r="AC191" s="14"/>
      <c r="AD191" s="14">
        <v>1</v>
      </c>
      <c r="AE191" s="16">
        <v>0</v>
      </c>
      <c r="AF191" s="16">
        <v>0</v>
      </c>
      <c r="AG191" s="16">
        <v>0</v>
      </c>
      <c r="AH191" s="16">
        <v>6478.4107142857138</v>
      </c>
      <c r="AI191" s="16">
        <v>0</v>
      </c>
      <c r="AJ191" s="16">
        <v>0</v>
      </c>
      <c r="AK191" s="16">
        <v>0</v>
      </c>
      <c r="AL191" s="16">
        <v>0</v>
      </c>
      <c r="AM191" s="16">
        <v>0</v>
      </c>
      <c r="AN191" s="16">
        <v>0</v>
      </c>
      <c r="AO191" s="16">
        <v>0</v>
      </c>
      <c r="AP191" s="16">
        <v>0</v>
      </c>
      <c r="AQ191" s="16">
        <v>6478.4107142857138</v>
      </c>
      <c r="AR191" s="14" t="b">
        <v>1</v>
      </c>
    </row>
    <row r="192" spans="1:44" ht="65" x14ac:dyDescent="0.35">
      <c r="A192" s="10">
        <v>191</v>
      </c>
      <c r="B192" s="21" t="s">
        <v>212</v>
      </c>
      <c r="C192" s="21" t="s">
        <v>223</v>
      </c>
      <c r="D192" s="21" t="s">
        <v>93</v>
      </c>
      <c r="E192" s="21" t="s">
        <v>94</v>
      </c>
      <c r="F192" s="21" t="s">
        <v>116</v>
      </c>
      <c r="G192" s="21" t="s">
        <v>173</v>
      </c>
      <c r="H192" s="10" t="s">
        <v>97</v>
      </c>
      <c r="I192" s="10"/>
      <c r="J192" s="10" t="s">
        <v>301</v>
      </c>
      <c r="K192" s="10" t="s">
        <v>99</v>
      </c>
      <c r="L192" s="10" t="s">
        <v>37</v>
      </c>
      <c r="M192" s="11" t="s">
        <v>302</v>
      </c>
      <c r="N192" s="22">
        <v>6415.3151785714272</v>
      </c>
      <c r="O192" s="12" t="s">
        <v>101</v>
      </c>
      <c r="P192" s="12" t="s">
        <v>216</v>
      </c>
      <c r="Q192" s="12" t="s">
        <v>103</v>
      </c>
      <c r="R192" s="10"/>
      <c r="S192" s="10"/>
      <c r="T192" s="10"/>
      <c r="U192" s="10"/>
      <c r="V192" s="10"/>
      <c r="W192" s="10" t="s">
        <v>104</v>
      </c>
      <c r="X192" s="10"/>
      <c r="Y192" s="10"/>
      <c r="Z192" s="10"/>
      <c r="AA192" s="10"/>
      <c r="AB192" s="10"/>
      <c r="AC192" s="10"/>
      <c r="AD192" s="10">
        <v>1</v>
      </c>
      <c r="AE192" s="12">
        <v>0</v>
      </c>
      <c r="AF192" s="12">
        <v>0</v>
      </c>
      <c r="AG192" s="12">
        <v>0</v>
      </c>
      <c r="AH192" s="12">
        <v>0</v>
      </c>
      <c r="AI192" s="12">
        <v>0</v>
      </c>
      <c r="AJ192" s="12">
        <v>6415.3151785714272</v>
      </c>
      <c r="AK192" s="12">
        <v>0</v>
      </c>
      <c r="AL192" s="12">
        <v>0</v>
      </c>
      <c r="AM192" s="12">
        <v>0</v>
      </c>
      <c r="AN192" s="12">
        <v>0</v>
      </c>
      <c r="AO192" s="12">
        <v>0</v>
      </c>
      <c r="AP192" s="12">
        <v>0</v>
      </c>
      <c r="AQ192" s="12">
        <v>6415.3151785714272</v>
      </c>
      <c r="AR192" s="10" t="b">
        <v>1</v>
      </c>
    </row>
    <row r="193" spans="1:44" ht="91" x14ac:dyDescent="0.35">
      <c r="A193" s="14">
        <v>192</v>
      </c>
      <c r="B193" s="23" t="s">
        <v>212</v>
      </c>
      <c r="C193" s="23" t="s">
        <v>213</v>
      </c>
      <c r="D193" s="23" t="s">
        <v>93</v>
      </c>
      <c r="E193" s="23" t="s">
        <v>94</v>
      </c>
      <c r="F193" s="23" t="s">
        <v>116</v>
      </c>
      <c r="G193" s="23" t="s">
        <v>214</v>
      </c>
      <c r="H193" s="14" t="s">
        <v>97</v>
      </c>
      <c r="I193" s="14"/>
      <c r="J193" s="14" t="s">
        <v>98</v>
      </c>
      <c r="K193" s="14" t="s">
        <v>105</v>
      </c>
      <c r="L193" s="14" t="s">
        <v>35</v>
      </c>
      <c r="M193" s="20" t="s">
        <v>303</v>
      </c>
      <c r="N193" s="24">
        <v>6260.2682142857138</v>
      </c>
      <c r="O193" s="16" t="s">
        <v>101</v>
      </c>
      <c r="P193" s="16" t="s">
        <v>232</v>
      </c>
      <c r="Q193" s="16" t="s">
        <v>103</v>
      </c>
      <c r="R193" s="14"/>
      <c r="S193" s="14"/>
      <c r="T193" s="14"/>
      <c r="U193" s="14"/>
      <c r="V193" s="14" t="s">
        <v>104</v>
      </c>
      <c r="W193" s="14" t="s">
        <v>104</v>
      </c>
      <c r="X193" s="14"/>
      <c r="Y193" s="14"/>
      <c r="Z193" s="14"/>
      <c r="AA193" s="14"/>
      <c r="AB193" s="14"/>
      <c r="AC193" s="14"/>
      <c r="AD193" s="14">
        <v>2</v>
      </c>
      <c r="AE193" s="16">
        <v>0</v>
      </c>
      <c r="AF193" s="16">
        <v>0</v>
      </c>
      <c r="AG193" s="16">
        <v>0</v>
      </c>
      <c r="AH193" s="16">
        <v>0</v>
      </c>
      <c r="AI193" s="16">
        <v>3130.1341071428569</v>
      </c>
      <c r="AJ193" s="16">
        <v>3130.1341071428569</v>
      </c>
      <c r="AK193" s="16">
        <v>0</v>
      </c>
      <c r="AL193" s="16">
        <v>0</v>
      </c>
      <c r="AM193" s="16">
        <v>0</v>
      </c>
      <c r="AN193" s="16">
        <v>0</v>
      </c>
      <c r="AO193" s="16">
        <v>0</v>
      </c>
      <c r="AP193" s="16">
        <v>0</v>
      </c>
      <c r="AQ193" s="16">
        <v>6260.2682142857138</v>
      </c>
      <c r="AR193" s="14" t="b">
        <v>1</v>
      </c>
    </row>
    <row r="194" spans="1:44" ht="65" x14ac:dyDescent="0.35">
      <c r="A194" s="10">
        <v>193</v>
      </c>
      <c r="B194" s="21" t="s">
        <v>212</v>
      </c>
      <c r="C194" s="21" t="s">
        <v>213</v>
      </c>
      <c r="D194" s="21" t="s">
        <v>93</v>
      </c>
      <c r="E194" s="21" t="s">
        <v>94</v>
      </c>
      <c r="F194" s="21" t="s">
        <v>116</v>
      </c>
      <c r="G194" s="25" t="s">
        <v>173</v>
      </c>
      <c r="H194" s="10" t="s">
        <v>97</v>
      </c>
      <c r="I194" s="10"/>
      <c r="J194" s="10" t="s">
        <v>301</v>
      </c>
      <c r="K194" s="10" t="s">
        <v>105</v>
      </c>
      <c r="L194" s="10" t="s">
        <v>39</v>
      </c>
      <c r="M194" s="11" t="s">
        <v>304</v>
      </c>
      <c r="N194" s="22">
        <v>6249.9999999999991</v>
      </c>
      <c r="O194" s="12" t="s">
        <v>101</v>
      </c>
      <c r="P194" s="12" t="s">
        <v>278</v>
      </c>
      <c r="Q194" s="12" t="s">
        <v>103</v>
      </c>
      <c r="R194" s="10"/>
      <c r="S194" s="10"/>
      <c r="T194" s="10"/>
      <c r="U194" s="10"/>
      <c r="V194" s="10"/>
      <c r="W194" s="10"/>
      <c r="X194" s="10"/>
      <c r="Y194" s="10" t="s">
        <v>104</v>
      </c>
      <c r="Z194" s="10"/>
      <c r="AA194" s="10"/>
      <c r="AB194" s="10"/>
      <c r="AC194" s="10"/>
      <c r="AD194" s="10">
        <v>1</v>
      </c>
      <c r="AE194" s="12">
        <v>0</v>
      </c>
      <c r="AF194" s="12">
        <v>0</v>
      </c>
      <c r="AG194" s="12">
        <v>0</v>
      </c>
      <c r="AH194" s="12">
        <v>0</v>
      </c>
      <c r="AI194" s="12">
        <v>0</v>
      </c>
      <c r="AJ194" s="12">
        <v>0</v>
      </c>
      <c r="AK194" s="12">
        <v>0</v>
      </c>
      <c r="AL194" s="12">
        <v>6249.9999999999991</v>
      </c>
      <c r="AM194" s="12">
        <v>0</v>
      </c>
      <c r="AN194" s="12">
        <v>0</v>
      </c>
      <c r="AO194" s="12">
        <v>0</v>
      </c>
      <c r="AP194" s="12">
        <v>0</v>
      </c>
      <c r="AQ194" s="12">
        <v>6249.9999999999991</v>
      </c>
      <c r="AR194" s="10" t="b">
        <v>1</v>
      </c>
    </row>
    <row r="195" spans="1:44" ht="91" x14ac:dyDescent="0.35">
      <c r="A195" s="14">
        <v>194</v>
      </c>
      <c r="B195" s="23" t="s">
        <v>212</v>
      </c>
      <c r="C195" s="23" t="s">
        <v>223</v>
      </c>
      <c r="D195" s="23" t="s">
        <v>93</v>
      </c>
      <c r="E195" s="23" t="s">
        <v>94</v>
      </c>
      <c r="F195" s="23" t="s">
        <v>116</v>
      </c>
      <c r="G195" s="23" t="s">
        <v>214</v>
      </c>
      <c r="H195" s="14" t="s">
        <v>97</v>
      </c>
      <c r="I195" s="14">
        <v>871590012</v>
      </c>
      <c r="J195" s="14" t="s">
        <v>301</v>
      </c>
      <c r="K195" s="14" t="s">
        <v>105</v>
      </c>
      <c r="L195" s="14" t="s">
        <v>35</v>
      </c>
      <c r="M195" s="20" t="s">
        <v>305</v>
      </c>
      <c r="N195" s="24">
        <v>5803.5714285714284</v>
      </c>
      <c r="O195" s="16" t="s">
        <v>101</v>
      </c>
      <c r="P195" s="16" t="s">
        <v>232</v>
      </c>
      <c r="Q195" s="16" t="s">
        <v>103</v>
      </c>
      <c r="R195" s="14"/>
      <c r="S195" s="14"/>
      <c r="T195" s="14"/>
      <c r="U195" s="14"/>
      <c r="V195" s="14" t="s">
        <v>104</v>
      </c>
      <c r="W195" s="14" t="s">
        <v>104</v>
      </c>
      <c r="X195" s="14" t="s">
        <v>104</v>
      </c>
      <c r="Y195" s="14"/>
      <c r="Z195" s="14"/>
      <c r="AA195" s="14"/>
      <c r="AB195" s="14"/>
      <c r="AC195" s="14"/>
      <c r="AD195" s="14">
        <v>3</v>
      </c>
      <c r="AE195" s="16">
        <v>0</v>
      </c>
      <c r="AF195" s="16">
        <v>0</v>
      </c>
      <c r="AG195" s="16">
        <v>0</v>
      </c>
      <c r="AH195" s="16">
        <v>0</v>
      </c>
      <c r="AI195" s="16">
        <v>1934.5238095238094</v>
      </c>
      <c r="AJ195" s="16">
        <v>1934.5238095238094</v>
      </c>
      <c r="AK195" s="16">
        <v>1934.5238095238094</v>
      </c>
      <c r="AL195" s="16">
        <v>0</v>
      </c>
      <c r="AM195" s="16">
        <v>0</v>
      </c>
      <c r="AN195" s="16">
        <v>0</v>
      </c>
      <c r="AO195" s="16">
        <v>0</v>
      </c>
      <c r="AP195" s="16">
        <v>0</v>
      </c>
      <c r="AQ195" s="16">
        <v>5803.5714285714284</v>
      </c>
      <c r="AR195" s="14" t="b">
        <v>1</v>
      </c>
    </row>
    <row r="196" spans="1:44" ht="65" x14ac:dyDescent="0.35">
      <c r="A196" s="10">
        <v>195</v>
      </c>
      <c r="B196" s="21" t="s">
        <v>212</v>
      </c>
      <c r="C196" s="21" t="s">
        <v>223</v>
      </c>
      <c r="D196" s="21" t="s">
        <v>93</v>
      </c>
      <c r="E196" s="21" t="s">
        <v>94</v>
      </c>
      <c r="F196" s="21" t="s">
        <v>116</v>
      </c>
      <c r="G196" s="21" t="s">
        <v>173</v>
      </c>
      <c r="H196" s="10" t="s">
        <v>97</v>
      </c>
      <c r="I196" s="10"/>
      <c r="J196" s="10" t="s">
        <v>301</v>
      </c>
      <c r="K196" s="10" t="s">
        <v>105</v>
      </c>
      <c r="L196" s="10" t="s">
        <v>35</v>
      </c>
      <c r="M196" s="11" t="s">
        <v>306</v>
      </c>
      <c r="N196" s="22">
        <v>5803.5714285714284</v>
      </c>
      <c r="O196" s="12" t="s">
        <v>101</v>
      </c>
      <c r="P196" s="12" t="s">
        <v>232</v>
      </c>
      <c r="Q196" s="12" t="s">
        <v>103</v>
      </c>
      <c r="R196" s="10"/>
      <c r="S196" s="10"/>
      <c r="T196" s="10"/>
      <c r="U196" s="10"/>
      <c r="V196" s="10" t="s">
        <v>104</v>
      </c>
      <c r="W196" s="10"/>
      <c r="X196" s="10"/>
      <c r="Y196" s="10"/>
      <c r="Z196" s="10"/>
      <c r="AA196" s="10"/>
      <c r="AB196" s="10"/>
      <c r="AC196" s="10"/>
      <c r="AD196" s="10">
        <v>1</v>
      </c>
      <c r="AE196" s="12">
        <v>0</v>
      </c>
      <c r="AF196" s="12">
        <v>0</v>
      </c>
      <c r="AG196" s="12">
        <v>0</v>
      </c>
      <c r="AH196" s="12">
        <v>0</v>
      </c>
      <c r="AI196" s="12">
        <v>5803.5714285714284</v>
      </c>
      <c r="AJ196" s="12">
        <v>0</v>
      </c>
      <c r="AK196" s="12">
        <v>0</v>
      </c>
      <c r="AL196" s="12">
        <v>0</v>
      </c>
      <c r="AM196" s="12">
        <v>0</v>
      </c>
      <c r="AN196" s="12">
        <v>0</v>
      </c>
      <c r="AO196" s="12">
        <v>0</v>
      </c>
      <c r="AP196" s="12">
        <v>0</v>
      </c>
      <c r="AQ196" s="12">
        <v>5803.5714285714284</v>
      </c>
      <c r="AR196" s="10" t="b">
        <v>1</v>
      </c>
    </row>
    <row r="197" spans="1:44" ht="91" x14ac:dyDescent="0.35">
      <c r="A197" s="14">
        <v>196</v>
      </c>
      <c r="B197" s="23" t="s">
        <v>212</v>
      </c>
      <c r="C197" s="23" t="s">
        <v>213</v>
      </c>
      <c r="D197" s="23" t="s">
        <v>93</v>
      </c>
      <c r="E197" s="23" t="s">
        <v>94</v>
      </c>
      <c r="F197" s="23" t="s">
        <v>116</v>
      </c>
      <c r="G197" s="26" t="s">
        <v>214</v>
      </c>
      <c r="H197" s="14" t="s">
        <v>97</v>
      </c>
      <c r="I197" s="14"/>
      <c r="J197" s="14" t="s">
        <v>301</v>
      </c>
      <c r="K197" s="14" t="s">
        <v>105</v>
      </c>
      <c r="L197" s="14" t="s">
        <v>35</v>
      </c>
      <c r="M197" s="20" t="s">
        <v>307</v>
      </c>
      <c r="N197" s="24">
        <v>5803.5714285714284</v>
      </c>
      <c r="O197" s="16" t="s">
        <v>101</v>
      </c>
      <c r="P197" s="16" t="s">
        <v>278</v>
      </c>
      <c r="Q197" s="16" t="s">
        <v>103</v>
      </c>
      <c r="R197" s="14"/>
      <c r="S197" s="14"/>
      <c r="T197" s="14"/>
      <c r="U197" s="14"/>
      <c r="V197" s="14" t="s">
        <v>104</v>
      </c>
      <c r="W197" s="14"/>
      <c r="X197" s="14"/>
      <c r="Y197" s="14"/>
      <c r="Z197" s="14"/>
      <c r="AA197" s="14"/>
      <c r="AB197" s="14"/>
      <c r="AC197" s="14"/>
      <c r="AD197" s="14">
        <v>1</v>
      </c>
      <c r="AE197" s="16">
        <v>0</v>
      </c>
      <c r="AF197" s="16">
        <v>0</v>
      </c>
      <c r="AG197" s="16">
        <v>0</v>
      </c>
      <c r="AH197" s="16">
        <v>0</v>
      </c>
      <c r="AI197" s="16">
        <v>5803.5714285714284</v>
      </c>
      <c r="AJ197" s="16">
        <v>0</v>
      </c>
      <c r="AK197" s="16">
        <v>0</v>
      </c>
      <c r="AL197" s="16">
        <v>0</v>
      </c>
      <c r="AM197" s="16">
        <v>0</v>
      </c>
      <c r="AN197" s="16">
        <v>0</v>
      </c>
      <c r="AO197" s="16">
        <v>0</v>
      </c>
      <c r="AP197" s="16">
        <v>0</v>
      </c>
      <c r="AQ197" s="16">
        <v>5803.5714285714284</v>
      </c>
      <c r="AR197" s="14" t="b">
        <v>1</v>
      </c>
    </row>
    <row r="198" spans="1:44" ht="65" x14ac:dyDescent="0.35">
      <c r="A198" s="10">
        <v>197</v>
      </c>
      <c r="B198" s="21" t="s">
        <v>212</v>
      </c>
      <c r="C198" s="21" t="s">
        <v>223</v>
      </c>
      <c r="D198" s="21" t="s">
        <v>93</v>
      </c>
      <c r="E198" s="21" t="s">
        <v>94</v>
      </c>
      <c r="F198" s="21" t="s">
        <v>116</v>
      </c>
      <c r="G198" s="25" t="s">
        <v>173</v>
      </c>
      <c r="H198" s="10" t="s">
        <v>97</v>
      </c>
      <c r="I198" s="10"/>
      <c r="J198" s="10" t="s">
        <v>301</v>
      </c>
      <c r="K198" s="10" t="s">
        <v>105</v>
      </c>
      <c r="L198" s="10" t="s">
        <v>35</v>
      </c>
      <c r="M198" s="11" t="s">
        <v>308</v>
      </c>
      <c r="N198" s="22">
        <v>5803.5714285714284</v>
      </c>
      <c r="O198" s="12" t="s">
        <v>101</v>
      </c>
      <c r="P198" s="12" t="s">
        <v>278</v>
      </c>
      <c r="Q198" s="12" t="s">
        <v>103</v>
      </c>
      <c r="R198" s="10"/>
      <c r="S198" s="10"/>
      <c r="T198" s="10"/>
      <c r="U198" s="10"/>
      <c r="V198" s="10" t="s">
        <v>104</v>
      </c>
      <c r="W198" s="10"/>
      <c r="X198" s="10"/>
      <c r="Y198" s="10" t="s">
        <v>104</v>
      </c>
      <c r="Z198" s="10"/>
      <c r="AA198" s="10"/>
      <c r="AB198" s="10"/>
      <c r="AC198" s="10"/>
      <c r="AD198" s="10">
        <v>2</v>
      </c>
      <c r="AE198" s="12">
        <v>0</v>
      </c>
      <c r="AF198" s="12">
        <v>0</v>
      </c>
      <c r="AG198" s="12">
        <v>0</v>
      </c>
      <c r="AH198" s="12">
        <v>0</v>
      </c>
      <c r="AI198" s="12">
        <v>2901.7857142857142</v>
      </c>
      <c r="AJ198" s="12">
        <v>0</v>
      </c>
      <c r="AK198" s="12">
        <v>0</v>
      </c>
      <c r="AL198" s="12">
        <v>2901.7857142857142</v>
      </c>
      <c r="AM198" s="12">
        <v>0</v>
      </c>
      <c r="AN198" s="12">
        <v>0</v>
      </c>
      <c r="AO198" s="12">
        <v>0</v>
      </c>
      <c r="AP198" s="12">
        <v>0</v>
      </c>
      <c r="AQ198" s="12">
        <v>5803.5714285714284</v>
      </c>
      <c r="AR198" s="10" t="b">
        <v>1</v>
      </c>
    </row>
    <row r="199" spans="1:44" ht="91" x14ac:dyDescent="0.35">
      <c r="A199" s="14">
        <v>198</v>
      </c>
      <c r="B199" s="23" t="s">
        <v>212</v>
      </c>
      <c r="C199" s="23" t="s">
        <v>223</v>
      </c>
      <c r="D199" s="23" t="s">
        <v>93</v>
      </c>
      <c r="E199" s="23" t="s">
        <v>94</v>
      </c>
      <c r="F199" s="23" t="s">
        <v>116</v>
      </c>
      <c r="G199" s="23" t="s">
        <v>214</v>
      </c>
      <c r="H199" s="14" t="s">
        <v>97</v>
      </c>
      <c r="I199" s="14"/>
      <c r="J199" s="14" t="s">
        <v>301</v>
      </c>
      <c r="K199" s="14" t="s">
        <v>105</v>
      </c>
      <c r="L199" s="14" t="s">
        <v>35</v>
      </c>
      <c r="M199" s="20" t="s">
        <v>309</v>
      </c>
      <c r="N199" s="24">
        <v>5740.8589285714288</v>
      </c>
      <c r="O199" s="16" t="s">
        <v>101</v>
      </c>
      <c r="P199" s="16" t="s">
        <v>232</v>
      </c>
      <c r="Q199" s="16" t="s">
        <v>103</v>
      </c>
      <c r="R199" s="14"/>
      <c r="S199" s="14"/>
      <c r="T199" s="14"/>
      <c r="U199" s="14" t="s">
        <v>104</v>
      </c>
      <c r="V199" s="14"/>
      <c r="W199" s="14"/>
      <c r="X199" s="14"/>
      <c r="Y199" s="14"/>
      <c r="Z199" s="14"/>
      <c r="AA199" s="14"/>
      <c r="AB199" s="14"/>
      <c r="AC199" s="14"/>
      <c r="AD199" s="14">
        <v>1</v>
      </c>
      <c r="AE199" s="16">
        <v>0</v>
      </c>
      <c r="AF199" s="16">
        <v>0</v>
      </c>
      <c r="AG199" s="16">
        <v>0</v>
      </c>
      <c r="AH199" s="16">
        <v>5740.8589285714288</v>
      </c>
      <c r="AI199" s="16">
        <v>0</v>
      </c>
      <c r="AJ199" s="16">
        <v>0</v>
      </c>
      <c r="AK199" s="16">
        <v>0</v>
      </c>
      <c r="AL199" s="16">
        <v>0</v>
      </c>
      <c r="AM199" s="16">
        <v>0</v>
      </c>
      <c r="AN199" s="16">
        <v>0</v>
      </c>
      <c r="AO199" s="16">
        <v>0</v>
      </c>
      <c r="AP199" s="16">
        <v>0</v>
      </c>
      <c r="AQ199" s="16">
        <v>5740.8589285714288</v>
      </c>
      <c r="AR199" s="14" t="b">
        <v>1</v>
      </c>
    </row>
    <row r="200" spans="1:44" ht="91" x14ac:dyDescent="0.35">
      <c r="A200" s="10">
        <v>199</v>
      </c>
      <c r="B200" s="21" t="s">
        <v>212</v>
      </c>
      <c r="C200" s="21" t="s">
        <v>213</v>
      </c>
      <c r="D200" s="21" t="s">
        <v>93</v>
      </c>
      <c r="E200" s="21" t="s">
        <v>94</v>
      </c>
      <c r="F200" s="21" t="s">
        <v>116</v>
      </c>
      <c r="G200" s="25" t="s">
        <v>214</v>
      </c>
      <c r="H200" s="10" t="s">
        <v>97</v>
      </c>
      <c r="I200" s="10"/>
      <c r="J200" s="10" t="s">
        <v>301</v>
      </c>
      <c r="K200" s="10" t="s">
        <v>99</v>
      </c>
      <c r="L200" s="10" t="s">
        <v>35</v>
      </c>
      <c r="M200" s="11" t="s">
        <v>310</v>
      </c>
      <c r="N200" s="22">
        <v>5240.3160714285705</v>
      </c>
      <c r="O200" s="12" t="s">
        <v>101</v>
      </c>
      <c r="P200" s="12" t="s">
        <v>216</v>
      </c>
      <c r="Q200" s="12" t="s">
        <v>103</v>
      </c>
      <c r="R200" s="10"/>
      <c r="S200" s="10"/>
      <c r="T200" s="10"/>
      <c r="U200" s="10" t="s">
        <v>104</v>
      </c>
      <c r="V200" s="10"/>
      <c r="W200" s="10"/>
      <c r="X200" s="10"/>
      <c r="Y200" s="10"/>
      <c r="Z200" s="10"/>
      <c r="AA200" s="10"/>
      <c r="AB200" s="10"/>
      <c r="AC200" s="10"/>
      <c r="AD200" s="10">
        <v>1</v>
      </c>
      <c r="AE200" s="12">
        <v>0</v>
      </c>
      <c r="AF200" s="12">
        <v>0</v>
      </c>
      <c r="AG200" s="12">
        <v>0</v>
      </c>
      <c r="AH200" s="12">
        <v>5240.3160714285705</v>
      </c>
      <c r="AI200" s="12">
        <v>0</v>
      </c>
      <c r="AJ200" s="12">
        <v>0</v>
      </c>
      <c r="AK200" s="12">
        <v>0</v>
      </c>
      <c r="AL200" s="12">
        <v>0</v>
      </c>
      <c r="AM200" s="12">
        <v>0</v>
      </c>
      <c r="AN200" s="12">
        <v>0</v>
      </c>
      <c r="AO200" s="12">
        <v>0</v>
      </c>
      <c r="AP200" s="12">
        <v>0</v>
      </c>
      <c r="AQ200" s="12">
        <v>5240.3160714285705</v>
      </c>
      <c r="AR200" s="10" t="b">
        <v>1</v>
      </c>
    </row>
    <row r="201" spans="1:44" ht="65" x14ac:dyDescent="0.35">
      <c r="A201" s="19">
        <v>200</v>
      </c>
      <c r="B201" s="23" t="s">
        <v>212</v>
      </c>
      <c r="C201" s="23" t="s">
        <v>223</v>
      </c>
      <c r="D201" s="23" t="s">
        <v>93</v>
      </c>
      <c r="E201" s="23" t="s">
        <v>94</v>
      </c>
      <c r="F201" s="23" t="s">
        <v>116</v>
      </c>
      <c r="G201" s="23" t="s">
        <v>173</v>
      </c>
      <c r="H201" s="14" t="s">
        <v>97</v>
      </c>
      <c r="I201" s="14"/>
      <c r="J201" s="14" t="s">
        <v>301</v>
      </c>
      <c r="K201" s="14" t="s">
        <v>99</v>
      </c>
      <c r="L201" s="14" t="s">
        <v>38</v>
      </c>
      <c r="M201" s="20" t="s">
        <v>311</v>
      </c>
      <c r="N201" s="24">
        <v>5000</v>
      </c>
      <c r="O201" s="16" t="s">
        <v>101</v>
      </c>
      <c r="P201" s="16" t="s">
        <v>216</v>
      </c>
      <c r="Q201" s="16" t="s">
        <v>103</v>
      </c>
      <c r="R201" s="14"/>
      <c r="S201" s="14"/>
      <c r="T201" s="14"/>
      <c r="U201" s="14"/>
      <c r="V201" s="14"/>
      <c r="W201" s="14" t="s">
        <v>104</v>
      </c>
      <c r="X201" s="14"/>
      <c r="Y201" s="14"/>
      <c r="Z201" s="14"/>
      <c r="AA201" s="14"/>
      <c r="AB201" s="14"/>
      <c r="AC201" s="14"/>
      <c r="AD201" s="14">
        <v>1</v>
      </c>
      <c r="AE201" s="16">
        <v>0</v>
      </c>
      <c r="AF201" s="16">
        <v>0</v>
      </c>
      <c r="AG201" s="16">
        <v>0</v>
      </c>
      <c r="AH201" s="16">
        <v>0</v>
      </c>
      <c r="AI201" s="16">
        <v>0</v>
      </c>
      <c r="AJ201" s="16">
        <v>5000</v>
      </c>
      <c r="AK201" s="16">
        <v>0</v>
      </c>
      <c r="AL201" s="16">
        <v>0</v>
      </c>
      <c r="AM201" s="16">
        <v>0</v>
      </c>
      <c r="AN201" s="16">
        <v>0</v>
      </c>
      <c r="AO201" s="16">
        <v>0</v>
      </c>
      <c r="AP201" s="16">
        <v>0</v>
      </c>
      <c r="AQ201" s="16">
        <v>5000</v>
      </c>
      <c r="AR201" s="14" t="b">
        <v>1</v>
      </c>
    </row>
    <row r="202" spans="1:44" ht="65" x14ac:dyDescent="0.35">
      <c r="A202" s="10">
        <v>201</v>
      </c>
      <c r="B202" s="21" t="s">
        <v>212</v>
      </c>
      <c r="C202" s="21" t="s">
        <v>213</v>
      </c>
      <c r="D202" s="21" t="s">
        <v>93</v>
      </c>
      <c r="E202" s="21" t="s">
        <v>94</v>
      </c>
      <c r="F202" s="21" t="s">
        <v>116</v>
      </c>
      <c r="G202" s="21" t="s">
        <v>173</v>
      </c>
      <c r="H202" s="10" t="s">
        <v>97</v>
      </c>
      <c r="I202" s="10"/>
      <c r="J202" s="10" t="s">
        <v>301</v>
      </c>
      <c r="K202" s="10" t="s">
        <v>105</v>
      </c>
      <c r="L202" s="10" t="s">
        <v>35</v>
      </c>
      <c r="M202" s="11" t="s">
        <v>312</v>
      </c>
      <c r="N202" s="22">
        <v>4910.7142857142853</v>
      </c>
      <c r="O202" s="12" t="s">
        <v>101</v>
      </c>
      <c r="P202" s="12" t="s">
        <v>278</v>
      </c>
      <c r="Q202" s="12" t="s">
        <v>103</v>
      </c>
      <c r="R202" s="10"/>
      <c r="S202" s="10"/>
      <c r="T202" s="10"/>
      <c r="U202" s="10"/>
      <c r="V202" s="10" t="s">
        <v>104</v>
      </c>
      <c r="W202" s="10" t="s">
        <v>104</v>
      </c>
      <c r="X202" s="10" t="s">
        <v>104</v>
      </c>
      <c r="Y202" s="10"/>
      <c r="Z202" s="10"/>
      <c r="AA202" s="10"/>
      <c r="AB202" s="10"/>
      <c r="AC202" s="10"/>
      <c r="AD202" s="10">
        <v>3</v>
      </c>
      <c r="AE202" s="12">
        <v>0</v>
      </c>
      <c r="AF202" s="12">
        <v>0</v>
      </c>
      <c r="AG202" s="12">
        <v>0</v>
      </c>
      <c r="AH202" s="12">
        <v>0</v>
      </c>
      <c r="AI202" s="12">
        <v>1636.9047619047617</v>
      </c>
      <c r="AJ202" s="12">
        <v>1636.9047619047617</v>
      </c>
      <c r="AK202" s="12">
        <v>1636.9047619047617</v>
      </c>
      <c r="AL202" s="12">
        <v>0</v>
      </c>
      <c r="AM202" s="12">
        <v>0</v>
      </c>
      <c r="AN202" s="12">
        <v>0</v>
      </c>
      <c r="AO202" s="12">
        <v>0</v>
      </c>
      <c r="AP202" s="12">
        <v>0</v>
      </c>
      <c r="AQ202" s="12">
        <v>4910.7142857142853</v>
      </c>
      <c r="AR202" s="10" t="b">
        <v>1</v>
      </c>
    </row>
    <row r="203" spans="1:44" ht="65" x14ac:dyDescent="0.35">
      <c r="A203" s="14">
        <v>202</v>
      </c>
      <c r="B203" s="23" t="s">
        <v>212</v>
      </c>
      <c r="C203" s="23" t="s">
        <v>223</v>
      </c>
      <c r="D203" s="23" t="s">
        <v>93</v>
      </c>
      <c r="E203" s="23" t="s">
        <v>94</v>
      </c>
      <c r="F203" s="23" t="s">
        <v>116</v>
      </c>
      <c r="G203" s="23" t="s">
        <v>173</v>
      </c>
      <c r="H203" s="14" t="s">
        <v>97</v>
      </c>
      <c r="I203" s="14"/>
      <c r="J203" s="14" t="s">
        <v>301</v>
      </c>
      <c r="K203" s="14" t="s">
        <v>105</v>
      </c>
      <c r="L203" s="14" t="s">
        <v>35</v>
      </c>
      <c r="M203" s="20" t="s">
        <v>313</v>
      </c>
      <c r="N203" s="24">
        <v>4910.7142857142853</v>
      </c>
      <c r="O203" s="16" t="s">
        <v>101</v>
      </c>
      <c r="P203" s="16" t="s">
        <v>278</v>
      </c>
      <c r="Q203" s="16" t="s">
        <v>103</v>
      </c>
      <c r="R203" s="14"/>
      <c r="S203" s="14"/>
      <c r="T203" s="14"/>
      <c r="U203" s="14" t="s">
        <v>104</v>
      </c>
      <c r="V203" s="14"/>
      <c r="W203" s="14"/>
      <c r="X203" s="14"/>
      <c r="Y203" s="14"/>
      <c r="Z203" s="14"/>
      <c r="AA203" s="14"/>
      <c r="AB203" s="14"/>
      <c r="AC203" s="14"/>
      <c r="AD203" s="14">
        <v>1</v>
      </c>
      <c r="AE203" s="16">
        <v>0</v>
      </c>
      <c r="AF203" s="16">
        <v>0</v>
      </c>
      <c r="AG203" s="16">
        <v>0</v>
      </c>
      <c r="AH203" s="16">
        <v>4910.7142857142853</v>
      </c>
      <c r="AI203" s="16">
        <v>0</v>
      </c>
      <c r="AJ203" s="16">
        <v>0</v>
      </c>
      <c r="AK203" s="16">
        <v>0</v>
      </c>
      <c r="AL203" s="16">
        <v>0</v>
      </c>
      <c r="AM203" s="16">
        <v>0</v>
      </c>
      <c r="AN203" s="16">
        <v>0</v>
      </c>
      <c r="AO203" s="16">
        <v>0</v>
      </c>
      <c r="AP203" s="16">
        <v>0</v>
      </c>
      <c r="AQ203" s="16">
        <v>4910.7142857142853</v>
      </c>
      <c r="AR203" s="14" t="b">
        <v>1</v>
      </c>
    </row>
    <row r="204" spans="1:44" ht="91" x14ac:dyDescent="0.35">
      <c r="A204" s="10">
        <v>203</v>
      </c>
      <c r="B204" s="21" t="s">
        <v>212</v>
      </c>
      <c r="C204" s="21" t="s">
        <v>213</v>
      </c>
      <c r="D204" s="21" t="s">
        <v>93</v>
      </c>
      <c r="E204" s="21" t="s">
        <v>94</v>
      </c>
      <c r="F204" s="21" t="s">
        <v>116</v>
      </c>
      <c r="G204" s="21" t="s">
        <v>214</v>
      </c>
      <c r="H204" s="10" t="s">
        <v>97</v>
      </c>
      <c r="I204" s="10">
        <v>651400121</v>
      </c>
      <c r="J204" s="10" t="s">
        <v>301</v>
      </c>
      <c r="K204" s="10" t="s">
        <v>105</v>
      </c>
      <c r="L204" s="10" t="s">
        <v>35</v>
      </c>
      <c r="M204" s="11" t="s">
        <v>314</v>
      </c>
      <c r="N204" s="22">
        <v>4678.7653571428564</v>
      </c>
      <c r="O204" s="12" t="s">
        <v>101</v>
      </c>
      <c r="P204" s="12" t="s">
        <v>232</v>
      </c>
      <c r="Q204" s="12" t="s">
        <v>103</v>
      </c>
      <c r="R204" s="10"/>
      <c r="S204" s="10"/>
      <c r="T204" s="10"/>
      <c r="U204" s="10" t="s">
        <v>104</v>
      </c>
      <c r="V204" s="10"/>
      <c r="W204" s="10"/>
      <c r="X204" s="10"/>
      <c r="Y204" s="10"/>
      <c r="Z204" s="10"/>
      <c r="AA204" s="10"/>
      <c r="AB204" s="10"/>
      <c r="AC204" s="10"/>
      <c r="AD204" s="10">
        <v>1</v>
      </c>
      <c r="AE204" s="12">
        <v>0</v>
      </c>
      <c r="AF204" s="12">
        <v>0</v>
      </c>
      <c r="AG204" s="12">
        <v>0</v>
      </c>
      <c r="AH204" s="12">
        <v>4678.7653571428564</v>
      </c>
      <c r="AI204" s="12">
        <v>0</v>
      </c>
      <c r="AJ204" s="12">
        <v>0</v>
      </c>
      <c r="AK204" s="12">
        <v>0</v>
      </c>
      <c r="AL204" s="12">
        <v>0</v>
      </c>
      <c r="AM204" s="12">
        <v>0</v>
      </c>
      <c r="AN204" s="12">
        <v>0</v>
      </c>
      <c r="AO204" s="12">
        <v>0</v>
      </c>
      <c r="AP204" s="12">
        <v>0</v>
      </c>
      <c r="AQ204" s="12">
        <v>4678.7653571428564</v>
      </c>
      <c r="AR204" s="10" t="b">
        <v>1</v>
      </c>
    </row>
    <row r="205" spans="1:44" ht="91" x14ac:dyDescent="0.35">
      <c r="A205" s="14">
        <v>204</v>
      </c>
      <c r="B205" s="23" t="s">
        <v>212</v>
      </c>
      <c r="C205" s="23" t="s">
        <v>223</v>
      </c>
      <c r="D205" s="23" t="s">
        <v>93</v>
      </c>
      <c r="E205" s="23" t="s">
        <v>94</v>
      </c>
      <c r="F205" s="23" t="s">
        <v>116</v>
      </c>
      <c r="G205" s="23" t="s">
        <v>214</v>
      </c>
      <c r="H205" s="14" t="s">
        <v>97</v>
      </c>
      <c r="I205" s="14"/>
      <c r="J205" s="14" t="s">
        <v>301</v>
      </c>
      <c r="K205" s="14" t="s">
        <v>99</v>
      </c>
      <c r="L205" s="14" t="s">
        <v>36</v>
      </c>
      <c r="M205" s="20" t="s">
        <v>315</v>
      </c>
      <c r="N205" s="24">
        <v>4625.7508928571415</v>
      </c>
      <c r="O205" s="16" t="s">
        <v>101</v>
      </c>
      <c r="P205" s="16" t="s">
        <v>240</v>
      </c>
      <c r="Q205" s="16" t="s">
        <v>103</v>
      </c>
      <c r="R205" s="14"/>
      <c r="S205" s="14"/>
      <c r="T205" s="14"/>
      <c r="U205" s="14" t="s">
        <v>104</v>
      </c>
      <c r="V205" s="14"/>
      <c r="W205" s="14"/>
      <c r="X205" s="14"/>
      <c r="Y205" s="14"/>
      <c r="Z205" s="14"/>
      <c r="AA205" s="14"/>
      <c r="AB205" s="14"/>
      <c r="AC205" s="14"/>
      <c r="AD205" s="14">
        <v>1</v>
      </c>
      <c r="AE205" s="16">
        <v>0</v>
      </c>
      <c r="AF205" s="16">
        <v>0</v>
      </c>
      <c r="AG205" s="16">
        <v>0</v>
      </c>
      <c r="AH205" s="16">
        <v>4625.7508928571415</v>
      </c>
      <c r="AI205" s="16">
        <v>0</v>
      </c>
      <c r="AJ205" s="16">
        <v>0</v>
      </c>
      <c r="AK205" s="16">
        <v>0</v>
      </c>
      <c r="AL205" s="16">
        <v>0</v>
      </c>
      <c r="AM205" s="16">
        <v>0</v>
      </c>
      <c r="AN205" s="16">
        <v>0</v>
      </c>
      <c r="AO205" s="16">
        <v>0</v>
      </c>
      <c r="AP205" s="16">
        <v>0</v>
      </c>
      <c r="AQ205" s="16">
        <v>4625.7508928571415</v>
      </c>
      <c r="AR205" s="14" t="b">
        <v>1</v>
      </c>
    </row>
    <row r="206" spans="1:44" ht="91" x14ac:dyDescent="0.35">
      <c r="A206" s="10">
        <v>205</v>
      </c>
      <c r="B206" s="21" t="s">
        <v>212</v>
      </c>
      <c r="C206" s="21" t="s">
        <v>223</v>
      </c>
      <c r="D206" s="21" t="s">
        <v>93</v>
      </c>
      <c r="E206" s="21" t="s">
        <v>94</v>
      </c>
      <c r="F206" s="21" t="s">
        <v>116</v>
      </c>
      <c r="G206" s="21" t="s">
        <v>214</v>
      </c>
      <c r="H206" s="10" t="s">
        <v>97</v>
      </c>
      <c r="I206" s="10">
        <v>465110012</v>
      </c>
      <c r="J206" s="10" t="s">
        <v>301</v>
      </c>
      <c r="K206" s="10" t="s">
        <v>99</v>
      </c>
      <c r="L206" s="10" t="s">
        <v>38</v>
      </c>
      <c r="M206" s="11" t="s">
        <v>316</v>
      </c>
      <c r="N206" s="22">
        <v>4576.7321428571431</v>
      </c>
      <c r="O206" s="12" t="s">
        <v>101</v>
      </c>
      <c r="P206" s="12" t="s">
        <v>216</v>
      </c>
      <c r="Q206" s="12" t="s">
        <v>103</v>
      </c>
      <c r="R206" s="10"/>
      <c r="S206" s="10"/>
      <c r="T206" s="10"/>
      <c r="U206" s="10"/>
      <c r="V206" s="10"/>
      <c r="W206" s="10" t="s">
        <v>104</v>
      </c>
      <c r="X206" s="10"/>
      <c r="Y206" s="10"/>
      <c r="Z206" s="10"/>
      <c r="AA206" s="10"/>
      <c r="AB206" s="10"/>
      <c r="AC206" s="10"/>
      <c r="AD206" s="10">
        <v>1</v>
      </c>
      <c r="AE206" s="12">
        <v>0</v>
      </c>
      <c r="AF206" s="12">
        <v>0</v>
      </c>
      <c r="AG206" s="12">
        <v>0</v>
      </c>
      <c r="AH206" s="12">
        <v>0</v>
      </c>
      <c r="AI206" s="12">
        <v>0</v>
      </c>
      <c r="AJ206" s="12">
        <v>4576.7321428571431</v>
      </c>
      <c r="AK206" s="12">
        <v>0</v>
      </c>
      <c r="AL206" s="12">
        <v>0</v>
      </c>
      <c r="AM206" s="12">
        <v>0</v>
      </c>
      <c r="AN206" s="12">
        <v>0</v>
      </c>
      <c r="AO206" s="12">
        <v>0</v>
      </c>
      <c r="AP206" s="12">
        <v>0</v>
      </c>
      <c r="AQ206" s="12">
        <v>4576.7321428571431</v>
      </c>
      <c r="AR206" s="10" t="b">
        <v>1</v>
      </c>
    </row>
    <row r="207" spans="1:44" ht="65" x14ac:dyDescent="0.35">
      <c r="A207" s="14">
        <v>206</v>
      </c>
      <c r="B207" s="23" t="s">
        <v>212</v>
      </c>
      <c r="C207" s="23" t="s">
        <v>223</v>
      </c>
      <c r="D207" s="23" t="s">
        <v>93</v>
      </c>
      <c r="E207" s="23" t="s">
        <v>94</v>
      </c>
      <c r="F207" s="23" t="s">
        <v>116</v>
      </c>
      <c r="G207" s="23" t="s">
        <v>173</v>
      </c>
      <c r="H207" s="14" t="s">
        <v>97</v>
      </c>
      <c r="I207" s="14"/>
      <c r="J207" s="14" t="s">
        <v>317</v>
      </c>
      <c r="K207" s="14" t="s">
        <v>105</v>
      </c>
      <c r="L207" s="14" t="s">
        <v>35</v>
      </c>
      <c r="M207" s="20" t="s">
        <v>318</v>
      </c>
      <c r="N207" s="24">
        <v>4464.2857142857138</v>
      </c>
      <c r="O207" s="16" t="s">
        <v>101</v>
      </c>
      <c r="P207" s="16" t="s">
        <v>319</v>
      </c>
      <c r="Q207" s="16" t="s">
        <v>103</v>
      </c>
      <c r="R207" s="14"/>
      <c r="S207" s="14"/>
      <c r="T207" s="14"/>
      <c r="U207" s="14"/>
      <c r="V207" s="14" t="s">
        <v>104</v>
      </c>
      <c r="W207" s="14"/>
      <c r="X207" s="14"/>
      <c r="Y207" s="14"/>
      <c r="Z207" s="14"/>
      <c r="AA207" s="14"/>
      <c r="AB207" s="14"/>
      <c r="AC207" s="14"/>
      <c r="AD207" s="14">
        <v>1</v>
      </c>
      <c r="AE207" s="16">
        <v>0</v>
      </c>
      <c r="AF207" s="16">
        <v>0</v>
      </c>
      <c r="AG207" s="16">
        <v>0</v>
      </c>
      <c r="AH207" s="16">
        <v>0</v>
      </c>
      <c r="AI207" s="16">
        <v>4464.2857142857138</v>
      </c>
      <c r="AJ207" s="16">
        <v>0</v>
      </c>
      <c r="AK207" s="16">
        <v>0</v>
      </c>
      <c r="AL207" s="16">
        <v>0</v>
      </c>
      <c r="AM207" s="16">
        <v>0</v>
      </c>
      <c r="AN207" s="16">
        <v>0</v>
      </c>
      <c r="AO207" s="16">
        <v>0</v>
      </c>
      <c r="AP207" s="16">
        <v>0</v>
      </c>
      <c r="AQ207" s="16">
        <v>4464.2857142857138</v>
      </c>
      <c r="AR207" s="14" t="b">
        <v>1</v>
      </c>
    </row>
    <row r="208" spans="1:44" ht="65" x14ac:dyDescent="0.35">
      <c r="A208" s="10">
        <v>207</v>
      </c>
      <c r="B208" s="21" t="s">
        <v>212</v>
      </c>
      <c r="C208" s="21" t="s">
        <v>223</v>
      </c>
      <c r="D208" s="21" t="s">
        <v>93</v>
      </c>
      <c r="E208" s="21" t="s">
        <v>94</v>
      </c>
      <c r="F208" s="21" t="s">
        <v>116</v>
      </c>
      <c r="G208" s="21" t="s">
        <v>173</v>
      </c>
      <c r="H208" s="10" t="s">
        <v>97</v>
      </c>
      <c r="I208" s="10"/>
      <c r="J208" s="10" t="s">
        <v>301</v>
      </c>
      <c r="K208" s="10" t="s">
        <v>105</v>
      </c>
      <c r="L208" s="10" t="s">
        <v>34</v>
      </c>
      <c r="M208" s="11" t="s">
        <v>320</v>
      </c>
      <c r="N208" s="22">
        <v>4464.2857142857138</v>
      </c>
      <c r="O208" s="12" t="s">
        <v>101</v>
      </c>
      <c r="P208" s="12" t="s">
        <v>278</v>
      </c>
      <c r="Q208" s="12" t="s">
        <v>103</v>
      </c>
      <c r="R208" s="10"/>
      <c r="S208" s="10"/>
      <c r="T208" s="10"/>
      <c r="U208" s="10" t="s">
        <v>104</v>
      </c>
      <c r="V208" s="10"/>
      <c r="W208" s="10" t="s">
        <v>104</v>
      </c>
      <c r="X208" s="10"/>
      <c r="Y208" s="10" t="s">
        <v>104</v>
      </c>
      <c r="Z208" s="10"/>
      <c r="AA208" s="10" t="s">
        <v>104</v>
      </c>
      <c r="AB208" s="10"/>
      <c r="AC208" s="10" t="s">
        <v>104</v>
      </c>
      <c r="AD208" s="10">
        <v>5</v>
      </c>
      <c r="AE208" s="12">
        <v>0</v>
      </c>
      <c r="AF208" s="12">
        <v>0</v>
      </c>
      <c r="AG208" s="12">
        <v>0</v>
      </c>
      <c r="AH208" s="12">
        <v>892.85714285714278</v>
      </c>
      <c r="AI208" s="12">
        <v>0</v>
      </c>
      <c r="AJ208" s="12">
        <v>892.85714285714278</v>
      </c>
      <c r="AK208" s="12">
        <v>0</v>
      </c>
      <c r="AL208" s="12">
        <v>892.85714285714278</v>
      </c>
      <c r="AM208" s="12">
        <v>0</v>
      </c>
      <c r="AN208" s="12">
        <v>892.85714285714278</v>
      </c>
      <c r="AO208" s="12">
        <v>0</v>
      </c>
      <c r="AP208" s="12">
        <v>892.85714285714278</v>
      </c>
      <c r="AQ208" s="12">
        <v>4464.2857142857138</v>
      </c>
      <c r="AR208" s="10" t="b">
        <v>1</v>
      </c>
    </row>
    <row r="209" spans="1:44" ht="65" x14ac:dyDescent="0.35">
      <c r="A209" s="14">
        <v>208</v>
      </c>
      <c r="B209" s="23" t="s">
        <v>212</v>
      </c>
      <c r="C209" s="23" t="s">
        <v>223</v>
      </c>
      <c r="D209" s="23" t="s">
        <v>93</v>
      </c>
      <c r="E209" s="23" t="s">
        <v>94</v>
      </c>
      <c r="F209" s="23" t="s">
        <v>116</v>
      </c>
      <c r="G209" s="23" t="s">
        <v>173</v>
      </c>
      <c r="H209" s="14" t="s">
        <v>97</v>
      </c>
      <c r="I209" s="14">
        <v>833430217</v>
      </c>
      <c r="J209" s="14" t="s">
        <v>301</v>
      </c>
      <c r="K209" s="14" t="s">
        <v>105</v>
      </c>
      <c r="L209" s="14" t="s">
        <v>34</v>
      </c>
      <c r="M209" s="20" t="s">
        <v>321</v>
      </c>
      <c r="N209" s="24">
        <v>4464.2857142857138</v>
      </c>
      <c r="O209" s="16" t="s">
        <v>101</v>
      </c>
      <c r="P209" s="16" t="s">
        <v>278</v>
      </c>
      <c r="Q209" s="16" t="s">
        <v>103</v>
      </c>
      <c r="R209" s="14"/>
      <c r="S209" s="14"/>
      <c r="T209" s="14"/>
      <c r="U209" s="14" t="s">
        <v>104</v>
      </c>
      <c r="V209" s="14"/>
      <c r="W209" s="14"/>
      <c r="X209" s="14"/>
      <c r="Y209" s="14"/>
      <c r="Z209" s="14"/>
      <c r="AA209" s="14"/>
      <c r="AB209" s="14"/>
      <c r="AC209" s="14"/>
      <c r="AD209" s="14">
        <v>1</v>
      </c>
      <c r="AE209" s="16">
        <v>0</v>
      </c>
      <c r="AF209" s="16">
        <v>0</v>
      </c>
      <c r="AG209" s="16">
        <v>0</v>
      </c>
      <c r="AH209" s="16">
        <v>4464.2857142857138</v>
      </c>
      <c r="AI209" s="16">
        <v>0</v>
      </c>
      <c r="AJ209" s="16">
        <v>0</v>
      </c>
      <c r="AK209" s="16">
        <v>0</v>
      </c>
      <c r="AL209" s="16">
        <v>0</v>
      </c>
      <c r="AM209" s="16">
        <v>0</v>
      </c>
      <c r="AN209" s="16">
        <v>0</v>
      </c>
      <c r="AO209" s="16">
        <v>0</v>
      </c>
      <c r="AP209" s="16">
        <v>0</v>
      </c>
      <c r="AQ209" s="16">
        <v>4464.2857142857138</v>
      </c>
      <c r="AR209" s="14" t="b">
        <v>1</v>
      </c>
    </row>
    <row r="210" spans="1:44" ht="65" x14ac:dyDescent="0.35">
      <c r="A210" s="10">
        <v>209</v>
      </c>
      <c r="B210" s="21" t="s">
        <v>212</v>
      </c>
      <c r="C210" s="21" t="s">
        <v>223</v>
      </c>
      <c r="D210" s="21" t="s">
        <v>93</v>
      </c>
      <c r="E210" s="21" t="s">
        <v>94</v>
      </c>
      <c r="F210" s="21" t="s">
        <v>116</v>
      </c>
      <c r="G210" s="21" t="s">
        <v>173</v>
      </c>
      <c r="H210" s="10" t="s">
        <v>97</v>
      </c>
      <c r="I210" s="10"/>
      <c r="J210" s="10" t="s">
        <v>301</v>
      </c>
      <c r="K210" s="10" t="s">
        <v>105</v>
      </c>
      <c r="L210" s="10" t="s">
        <v>35</v>
      </c>
      <c r="M210" s="11" t="s">
        <v>322</v>
      </c>
      <c r="N210" s="22">
        <v>4464.2857142857138</v>
      </c>
      <c r="O210" s="12" t="s">
        <v>101</v>
      </c>
      <c r="P210" s="12" t="s">
        <v>278</v>
      </c>
      <c r="Q210" s="12" t="s">
        <v>103</v>
      </c>
      <c r="R210" s="10"/>
      <c r="S210" s="10"/>
      <c r="T210" s="10"/>
      <c r="U210" s="10"/>
      <c r="V210" s="10" t="s">
        <v>104</v>
      </c>
      <c r="W210" s="10"/>
      <c r="X210" s="10"/>
      <c r="Y210" s="10"/>
      <c r="Z210" s="10"/>
      <c r="AA210" s="10"/>
      <c r="AB210" s="10"/>
      <c r="AC210" s="10"/>
      <c r="AD210" s="10">
        <v>1</v>
      </c>
      <c r="AE210" s="12">
        <v>0</v>
      </c>
      <c r="AF210" s="12">
        <v>0</v>
      </c>
      <c r="AG210" s="12">
        <v>0</v>
      </c>
      <c r="AH210" s="12">
        <v>0</v>
      </c>
      <c r="AI210" s="12">
        <v>4464.2857142857138</v>
      </c>
      <c r="AJ210" s="12">
        <v>0</v>
      </c>
      <c r="AK210" s="12">
        <v>0</v>
      </c>
      <c r="AL210" s="12">
        <v>0</v>
      </c>
      <c r="AM210" s="12">
        <v>0</v>
      </c>
      <c r="AN210" s="12">
        <v>0</v>
      </c>
      <c r="AO210" s="12">
        <v>0</v>
      </c>
      <c r="AP210" s="12">
        <v>0</v>
      </c>
      <c r="AQ210" s="12">
        <v>4464.2857142857138</v>
      </c>
      <c r="AR210" s="10" t="b">
        <v>1</v>
      </c>
    </row>
    <row r="211" spans="1:44" ht="91" x14ac:dyDescent="0.35">
      <c r="A211" s="14">
        <v>210</v>
      </c>
      <c r="B211" s="23" t="s">
        <v>212</v>
      </c>
      <c r="C211" s="23" t="s">
        <v>213</v>
      </c>
      <c r="D211" s="23" t="s">
        <v>93</v>
      </c>
      <c r="E211" s="23" t="s">
        <v>94</v>
      </c>
      <c r="F211" s="23" t="s">
        <v>116</v>
      </c>
      <c r="G211" s="23" t="s">
        <v>214</v>
      </c>
      <c r="H211" s="14" t="s">
        <v>118</v>
      </c>
      <c r="I211" s="14"/>
      <c r="J211" s="14"/>
      <c r="K211" s="14"/>
      <c r="L211" s="14"/>
      <c r="M211" s="20" t="s">
        <v>323</v>
      </c>
      <c r="N211" s="24">
        <v>4436.93</v>
      </c>
      <c r="O211" s="16" t="s">
        <v>101</v>
      </c>
      <c r="P211" s="16" t="s">
        <v>240</v>
      </c>
      <c r="Q211" s="16" t="s">
        <v>103</v>
      </c>
      <c r="R211" s="14" t="s">
        <v>104</v>
      </c>
      <c r="S211" s="14" t="s">
        <v>104</v>
      </c>
      <c r="T211" s="14" t="s">
        <v>104</v>
      </c>
      <c r="U211" s="14" t="s">
        <v>104</v>
      </c>
      <c r="V211" s="14"/>
      <c r="W211" s="14"/>
      <c r="X211" s="14"/>
      <c r="Y211" s="14"/>
      <c r="Z211" s="14"/>
      <c r="AA211" s="14"/>
      <c r="AB211" s="14"/>
      <c r="AC211" s="14"/>
      <c r="AD211" s="14">
        <v>4</v>
      </c>
      <c r="AE211" s="16">
        <v>1109.2325000000001</v>
      </c>
      <c r="AF211" s="16">
        <v>1109.2325000000001</v>
      </c>
      <c r="AG211" s="16">
        <v>1109.2325000000001</v>
      </c>
      <c r="AH211" s="16">
        <v>1109.2325000000001</v>
      </c>
      <c r="AI211" s="16">
        <v>0</v>
      </c>
      <c r="AJ211" s="16">
        <v>0</v>
      </c>
      <c r="AK211" s="16">
        <v>0</v>
      </c>
      <c r="AL211" s="16">
        <v>0</v>
      </c>
      <c r="AM211" s="16">
        <v>0</v>
      </c>
      <c r="AN211" s="16">
        <v>0</v>
      </c>
      <c r="AO211" s="16">
        <v>0</v>
      </c>
      <c r="AP211" s="16">
        <v>0</v>
      </c>
      <c r="AQ211" s="16">
        <v>4436.93</v>
      </c>
      <c r="AR211" s="14" t="b">
        <v>1</v>
      </c>
    </row>
    <row r="212" spans="1:44" ht="91" x14ac:dyDescent="0.35">
      <c r="A212" s="10">
        <v>211</v>
      </c>
      <c r="B212" s="21" t="s">
        <v>212</v>
      </c>
      <c r="C212" s="21" t="s">
        <v>213</v>
      </c>
      <c r="D212" s="21" t="s">
        <v>93</v>
      </c>
      <c r="E212" s="21" t="s">
        <v>94</v>
      </c>
      <c r="F212" s="21" t="s">
        <v>116</v>
      </c>
      <c r="G212" s="21" t="s">
        <v>214</v>
      </c>
      <c r="H212" s="10" t="s">
        <v>97</v>
      </c>
      <c r="I212" s="10">
        <v>871590811</v>
      </c>
      <c r="J212" s="10" t="s">
        <v>301</v>
      </c>
      <c r="K212" s="10" t="s">
        <v>105</v>
      </c>
      <c r="L212" s="10" t="s">
        <v>38</v>
      </c>
      <c r="M212" s="11" t="s">
        <v>324</v>
      </c>
      <c r="N212" s="22">
        <v>4017.8571428571427</v>
      </c>
      <c r="O212" s="12" t="s">
        <v>101</v>
      </c>
      <c r="P212" s="12" t="s">
        <v>278</v>
      </c>
      <c r="Q212" s="12" t="s">
        <v>103</v>
      </c>
      <c r="R212" s="10"/>
      <c r="S212" s="10"/>
      <c r="T212" s="10"/>
      <c r="U212" s="10"/>
      <c r="V212" s="10"/>
      <c r="W212" s="10"/>
      <c r="X212" s="10" t="s">
        <v>104</v>
      </c>
      <c r="Y212" s="10"/>
      <c r="Z212" s="10"/>
      <c r="AA212" s="10"/>
      <c r="AB212" s="10"/>
      <c r="AC212" s="10"/>
      <c r="AD212" s="10">
        <v>1</v>
      </c>
      <c r="AE212" s="12">
        <v>0</v>
      </c>
      <c r="AF212" s="12">
        <v>0</v>
      </c>
      <c r="AG212" s="12">
        <v>0</v>
      </c>
      <c r="AH212" s="12">
        <v>0</v>
      </c>
      <c r="AI212" s="12">
        <v>0</v>
      </c>
      <c r="AJ212" s="12">
        <v>0</v>
      </c>
      <c r="AK212" s="12">
        <v>4017.8571428571427</v>
      </c>
      <c r="AL212" s="12">
        <v>0</v>
      </c>
      <c r="AM212" s="12">
        <v>0</v>
      </c>
      <c r="AN212" s="12">
        <v>0</v>
      </c>
      <c r="AO212" s="12">
        <v>0</v>
      </c>
      <c r="AP212" s="12">
        <v>0</v>
      </c>
      <c r="AQ212" s="12">
        <v>4017.8571428571427</v>
      </c>
      <c r="AR212" s="10" t="b">
        <v>1</v>
      </c>
    </row>
    <row r="213" spans="1:44" ht="91" x14ac:dyDescent="0.35">
      <c r="A213" s="14">
        <v>212</v>
      </c>
      <c r="B213" s="23" t="s">
        <v>212</v>
      </c>
      <c r="C213" s="23" t="s">
        <v>213</v>
      </c>
      <c r="D213" s="23" t="s">
        <v>93</v>
      </c>
      <c r="E213" s="23" t="s">
        <v>94</v>
      </c>
      <c r="F213" s="23" t="s">
        <v>116</v>
      </c>
      <c r="G213" s="23" t="s">
        <v>214</v>
      </c>
      <c r="H213" s="14" t="s">
        <v>97</v>
      </c>
      <c r="I213" s="14"/>
      <c r="J213" s="14" t="s">
        <v>301</v>
      </c>
      <c r="K213" s="14" t="s">
        <v>105</v>
      </c>
      <c r="L213" s="14" t="s">
        <v>35</v>
      </c>
      <c r="M213" s="20" t="s">
        <v>325</v>
      </c>
      <c r="N213" s="24">
        <v>4017.8571428571427</v>
      </c>
      <c r="O213" s="16" t="s">
        <v>101</v>
      </c>
      <c r="P213" s="16" t="s">
        <v>278</v>
      </c>
      <c r="Q213" s="16" t="s">
        <v>103</v>
      </c>
      <c r="R213" s="14"/>
      <c r="S213" s="14"/>
      <c r="T213" s="14"/>
      <c r="U213" s="14"/>
      <c r="V213" s="14" t="s">
        <v>104</v>
      </c>
      <c r="W213" s="14"/>
      <c r="X213" s="14"/>
      <c r="Y213" s="14"/>
      <c r="Z213" s="14"/>
      <c r="AA213" s="14"/>
      <c r="AB213" s="14"/>
      <c r="AC213" s="14"/>
      <c r="AD213" s="14">
        <v>1</v>
      </c>
      <c r="AE213" s="16">
        <v>0</v>
      </c>
      <c r="AF213" s="16">
        <v>0</v>
      </c>
      <c r="AG213" s="16">
        <v>0</v>
      </c>
      <c r="AH213" s="16">
        <v>0</v>
      </c>
      <c r="AI213" s="16">
        <v>4017.8571428571427</v>
      </c>
      <c r="AJ213" s="16">
        <v>0</v>
      </c>
      <c r="AK213" s="16">
        <v>0</v>
      </c>
      <c r="AL213" s="16">
        <v>0</v>
      </c>
      <c r="AM213" s="16">
        <v>0</v>
      </c>
      <c r="AN213" s="16">
        <v>0</v>
      </c>
      <c r="AO213" s="16">
        <v>0</v>
      </c>
      <c r="AP213" s="16">
        <v>0</v>
      </c>
      <c r="AQ213" s="16">
        <v>4017.8571428571427</v>
      </c>
      <c r="AR213" s="14" t="b">
        <v>1</v>
      </c>
    </row>
    <row r="214" spans="1:44" ht="91" x14ac:dyDescent="0.35">
      <c r="A214" s="19">
        <v>213</v>
      </c>
      <c r="B214" s="21" t="s">
        <v>212</v>
      </c>
      <c r="C214" s="21" t="s">
        <v>213</v>
      </c>
      <c r="D214" s="21" t="s">
        <v>93</v>
      </c>
      <c r="E214" s="21" t="s">
        <v>94</v>
      </c>
      <c r="F214" s="21" t="s">
        <v>116</v>
      </c>
      <c r="G214" s="21" t="s">
        <v>214</v>
      </c>
      <c r="H214" s="10" t="s">
        <v>97</v>
      </c>
      <c r="I214" s="10"/>
      <c r="J214" s="10" t="s">
        <v>301</v>
      </c>
      <c r="K214" s="10" t="s">
        <v>99</v>
      </c>
      <c r="L214" s="10" t="s">
        <v>39</v>
      </c>
      <c r="M214" s="11" t="s">
        <v>326</v>
      </c>
      <c r="N214" s="22">
        <v>4000</v>
      </c>
      <c r="O214" s="12" t="s">
        <v>101</v>
      </c>
      <c r="P214" s="12" t="s">
        <v>216</v>
      </c>
      <c r="Q214" s="12" t="s">
        <v>103</v>
      </c>
      <c r="R214" s="10"/>
      <c r="S214" s="10"/>
      <c r="T214" s="10"/>
      <c r="U214" s="10"/>
      <c r="V214" s="10"/>
      <c r="W214" s="10"/>
      <c r="X214" s="10" t="s">
        <v>104</v>
      </c>
      <c r="Y214" s="10"/>
      <c r="Z214" s="10"/>
      <c r="AA214" s="10"/>
      <c r="AB214" s="10"/>
      <c r="AC214" s="10"/>
      <c r="AD214" s="10">
        <v>1</v>
      </c>
      <c r="AE214" s="12">
        <v>0</v>
      </c>
      <c r="AF214" s="12">
        <v>0</v>
      </c>
      <c r="AG214" s="12">
        <v>0</v>
      </c>
      <c r="AH214" s="12">
        <v>0</v>
      </c>
      <c r="AI214" s="12">
        <v>0</v>
      </c>
      <c r="AJ214" s="12">
        <v>0</v>
      </c>
      <c r="AK214" s="12">
        <v>4000</v>
      </c>
      <c r="AL214" s="12">
        <v>0</v>
      </c>
      <c r="AM214" s="12">
        <v>0</v>
      </c>
      <c r="AN214" s="12">
        <v>0</v>
      </c>
      <c r="AO214" s="12">
        <v>0</v>
      </c>
      <c r="AP214" s="12">
        <v>0</v>
      </c>
      <c r="AQ214" s="12">
        <v>4000</v>
      </c>
      <c r="AR214" s="10" t="b">
        <v>1</v>
      </c>
    </row>
    <row r="215" spans="1:44" ht="91" x14ac:dyDescent="0.35">
      <c r="A215" s="14">
        <v>214</v>
      </c>
      <c r="B215" s="23" t="s">
        <v>212</v>
      </c>
      <c r="C215" s="23" t="s">
        <v>213</v>
      </c>
      <c r="D215" s="23" t="s">
        <v>93</v>
      </c>
      <c r="E215" s="23" t="s">
        <v>94</v>
      </c>
      <c r="F215" s="23" t="s">
        <v>116</v>
      </c>
      <c r="G215" s="23" t="s">
        <v>214</v>
      </c>
      <c r="H215" s="14" t="s">
        <v>97</v>
      </c>
      <c r="I215" s="14">
        <v>491290517</v>
      </c>
      <c r="J215" s="14" t="s">
        <v>301</v>
      </c>
      <c r="K215" s="14" t="s">
        <v>99</v>
      </c>
      <c r="L215" s="14" t="s">
        <v>38</v>
      </c>
      <c r="M215" s="20" t="s">
        <v>327</v>
      </c>
      <c r="N215" s="24">
        <v>3694.6941071428573</v>
      </c>
      <c r="O215" s="16" t="s">
        <v>101</v>
      </c>
      <c r="P215" s="16" t="s">
        <v>216</v>
      </c>
      <c r="Q215" s="16" t="s">
        <v>103</v>
      </c>
      <c r="R215" s="14"/>
      <c r="S215" s="14"/>
      <c r="T215" s="14"/>
      <c r="U215" s="14"/>
      <c r="V215" s="14"/>
      <c r="W215" s="14" t="s">
        <v>104</v>
      </c>
      <c r="X215" s="14"/>
      <c r="Y215" s="14"/>
      <c r="Z215" s="14"/>
      <c r="AA215" s="14"/>
      <c r="AB215" s="14"/>
      <c r="AC215" s="14"/>
      <c r="AD215" s="14">
        <v>1</v>
      </c>
      <c r="AE215" s="16">
        <v>0</v>
      </c>
      <c r="AF215" s="16">
        <v>0</v>
      </c>
      <c r="AG215" s="16">
        <v>0</v>
      </c>
      <c r="AH215" s="16">
        <v>0</v>
      </c>
      <c r="AI215" s="16">
        <v>0</v>
      </c>
      <c r="AJ215" s="16">
        <v>3694.6941071428573</v>
      </c>
      <c r="AK215" s="16">
        <v>0</v>
      </c>
      <c r="AL215" s="16">
        <v>0</v>
      </c>
      <c r="AM215" s="16">
        <v>0</v>
      </c>
      <c r="AN215" s="16">
        <v>0</v>
      </c>
      <c r="AO215" s="16">
        <v>0</v>
      </c>
      <c r="AP215" s="16">
        <v>0</v>
      </c>
      <c r="AQ215" s="16">
        <v>3694.6941071428573</v>
      </c>
      <c r="AR215" s="14" t="b">
        <v>1</v>
      </c>
    </row>
    <row r="216" spans="1:44" ht="91" x14ac:dyDescent="0.35">
      <c r="A216" s="10">
        <v>215</v>
      </c>
      <c r="B216" s="21" t="s">
        <v>212</v>
      </c>
      <c r="C216" s="21" t="s">
        <v>223</v>
      </c>
      <c r="D216" s="21" t="s">
        <v>93</v>
      </c>
      <c r="E216" s="21" t="s">
        <v>94</v>
      </c>
      <c r="F216" s="21" t="s">
        <v>116</v>
      </c>
      <c r="G216" s="21" t="s">
        <v>214</v>
      </c>
      <c r="H216" s="10" t="s">
        <v>97</v>
      </c>
      <c r="I216" s="10"/>
      <c r="J216" s="10" t="s">
        <v>301</v>
      </c>
      <c r="K216" s="10" t="s">
        <v>99</v>
      </c>
      <c r="L216" s="10" t="s">
        <v>37</v>
      </c>
      <c r="M216" s="11" t="s">
        <v>328</v>
      </c>
      <c r="N216" s="22">
        <v>3607.3767857142857</v>
      </c>
      <c r="O216" s="12" t="s">
        <v>101</v>
      </c>
      <c r="P216" s="12" t="s">
        <v>216</v>
      </c>
      <c r="Q216" s="12" t="s">
        <v>103</v>
      </c>
      <c r="R216" s="10"/>
      <c r="S216" s="10"/>
      <c r="T216" s="10"/>
      <c r="U216" s="10"/>
      <c r="V216" s="10" t="s">
        <v>104</v>
      </c>
      <c r="W216" s="10"/>
      <c r="X216" s="10"/>
      <c r="Y216" s="10"/>
      <c r="Z216" s="10"/>
      <c r="AA216" s="10"/>
      <c r="AB216" s="10"/>
      <c r="AC216" s="10"/>
      <c r="AD216" s="10">
        <v>1</v>
      </c>
      <c r="AE216" s="12">
        <v>0</v>
      </c>
      <c r="AF216" s="12">
        <v>0</v>
      </c>
      <c r="AG216" s="12">
        <v>0</v>
      </c>
      <c r="AH216" s="12">
        <v>0</v>
      </c>
      <c r="AI216" s="12">
        <v>3607.3767857142857</v>
      </c>
      <c r="AJ216" s="12">
        <v>0</v>
      </c>
      <c r="AK216" s="12">
        <v>0</v>
      </c>
      <c r="AL216" s="12">
        <v>0</v>
      </c>
      <c r="AM216" s="12">
        <v>0</v>
      </c>
      <c r="AN216" s="12">
        <v>0</v>
      </c>
      <c r="AO216" s="12">
        <v>0</v>
      </c>
      <c r="AP216" s="12">
        <v>0</v>
      </c>
      <c r="AQ216" s="12">
        <v>3607.3767857142857</v>
      </c>
      <c r="AR216" s="10" t="b">
        <v>1</v>
      </c>
    </row>
    <row r="217" spans="1:44" ht="65" x14ac:dyDescent="0.35">
      <c r="A217" s="14">
        <v>216</v>
      </c>
      <c r="B217" s="23" t="s">
        <v>212</v>
      </c>
      <c r="C217" s="23" t="s">
        <v>223</v>
      </c>
      <c r="D217" s="23" t="s">
        <v>93</v>
      </c>
      <c r="E217" s="23" t="s">
        <v>94</v>
      </c>
      <c r="F217" s="23" t="s">
        <v>116</v>
      </c>
      <c r="G217" s="14" t="s">
        <v>173</v>
      </c>
      <c r="H217" s="14" t="s">
        <v>97</v>
      </c>
      <c r="I217" s="14">
        <v>871520012</v>
      </c>
      <c r="J217" s="14" t="s">
        <v>301</v>
      </c>
      <c r="K217" s="14" t="s">
        <v>105</v>
      </c>
      <c r="L217" s="14" t="s">
        <v>35</v>
      </c>
      <c r="M217" s="20" t="s">
        <v>329</v>
      </c>
      <c r="N217" s="24">
        <v>3174.1976785714278</v>
      </c>
      <c r="O217" s="16" t="s">
        <v>101</v>
      </c>
      <c r="P217" s="16" t="s">
        <v>232</v>
      </c>
      <c r="Q217" s="16" t="s">
        <v>103</v>
      </c>
      <c r="R217" s="14"/>
      <c r="S217" s="14"/>
      <c r="T217" s="14"/>
      <c r="U217" s="14"/>
      <c r="V217" s="14" t="s">
        <v>104</v>
      </c>
      <c r="W217" s="14"/>
      <c r="X217" s="14"/>
      <c r="Y217" s="14"/>
      <c r="Z217" s="14"/>
      <c r="AA217" s="14"/>
      <c r="AB217" s="14"/>
      <c r="AC217" s="14"/>
      <c r="AD217" s="14">
        <v>1</v>
      </c>
      <c r="AE217" s="16">
        <v>0</v>
      </c>
      <c r="AF217" s="16">
        <v>0</v>
      </c>
      <c r="AG217" s="16">
        <v>0</v>
      </c>
      <c r="AH217" s="16">
        <v>0</v>
      </c>
      <c r="AI217" s="16">
        <v>3174.1976785714278</v>
      </c>
      <c r="AJ217" s="16">
        <v>0</v>
      </c>
      <c r="AK217" s="16">
        <v>0</v>
      </c>
      <c r="AL217" s="16">
        <v>0</v>
      </c>
      <c r="AM217" s="16">
        <v>0</v>
      </c>
      <c r="AN217" s="16">
        <v>0</v>
      </c>
      <c r="AO217" s="16">
        <v>0</v>
      </c>
      <c r="AP217" s="16">
        <v>0</v>
      </c>
      <c r="AQ217" s="16">
        <v>3174.1976785714278</v>
      </c>
      <c r="AR217" s="14" t="b">
        <v>1</v>
      </c>
    </row>
    <row r="218" spans="1:44" ht="91" x14ac:dyDescent="0.35">
      <c r="A218" s="10">
        <v>217</v>
      </c>
      <c r="B218" s="21" t="s">
        <v>212</v>
      </c>
      <c r="C218" s="21" t="s">
        <v>213</v>
      </c>
      <c r="D218" s="21" t="s">
        <v>93</v>
      </c>
      <c r="E218" s="21" t="s">
        <v>94</v>
      </c>
      <c r="F218" s="21" t="s">
        <v>116</v>
      </c>
      <c r="G218" s="21" t="s">
        <v>214</v>
      </c>
      <c r="H218" s="10" t="s">
        <v>97</v>
      </c>
      <c r="I218" s="10"/>
      <c r="J218" s="10" t="s">
        <v>301</v>
      </c>
      <c r="K218" s="10" t="s">
        <v>99</v>
      </c>
      <c r="L218" s="10" t="s">
        <v>37</v>
      </c>
      <c r="M218" s="11" t="s">
        <v>330</v>
      </c>
      <c r="N218" s="22">
        <v>1976.8624999999997</v>
      </c>
      <c r="O218" s="12" t="s">
        <v>101</v>
      </c>
      <c r="P218" s="12" t="s">
        <v>216</v>
      </c>
      <c r="Q218" s="12" t="s">
        <v>103</v>
      </c>
      <c r="R218" s="10"/>
      <c r="S218" s="10"/>
      <c r="T218" s="10"/>
      <c r="U218" s="10"/>
      <c r="V218" s="10"/>
      <c r="W218" s="10" t="s">
        <v>104</v>
      </c>
      <c r="X218" s="10"/>
      <c r="Y218" s="10"/>
      <c r="Z218" s="10"/>
      <c r="AA218" s="10"/>
      <c r="AB218" s="10"/>
      <c r="AC218" s="10"/>
      <c r="AD218" s="10">
        <v>1</v>
      </c>
      <c r="AE218" s="12">
        <v>0</v>
      </c>
      <c r="AF218" s="12">
        <v>0</v>
      </c>
      <c r="AG218" s="12">
        <v>0</v>
      </c>
      <c r="AH218" s="12">
        <v>0</v>
      </c>
      <c r="AI218" s="12">
        <v>0</v>
      </c>
      <c r="AJ218" s="12">
        <v>1976.8624999999997</v>
      </c>
      <c r="AK218" s="12">
        <v>0</v>
      </c>
      <c r="AL218" s="12">
        <v>0</v>
      </c>
      <c r="AM218" s="12">
        <v>0</v>
      </c>
      <c r="AN218" s="12">
        <v>0</v>
      </c>
      <c r="AO218" s="12">
        <v>0</v>
      </c>
      <c r="AP218" s="12">
        <v>0</v>
      </c>
      <c r="AQ218" s="12">
        <v>1976.8624999999997</v>
      </c>
      <c r="AR218" s="10" t="b">
        <v>1</v>
      </c>
    </row>
    <row r="219" spans="1:44" ht="91" x14ac:dyDescent="0.35">
      <c r="A219" s="14">
        <v>218</v>
      </c>
      <c r="B219" s="23" t="s">
        <v>212</v>
      </c>
      <c r="C219" s="23" t="s">
        <v>223</v>
      </c>
      <c r="D219" s="23" t="s">
        <v>93</v>
      </c>
      <c r="E219" s="23" t="s">
        <v>94</v>
      </c>
      <c r="F219" s="23" t="s">
        <v>116</v>
      </c>
      <c r="G219" s="23" t="s">
        <v>214</v>
      </c>
      <c r="H219" s="14" t="s">
        <v>97</v>
      </c>
      <c r="I219" s="14"/>
      <c r="J219" s="14" t="s">
        <v>301</v>
      </c>
      <c r="K219" s="14" t="s">
        <v>99</v>
      </c>
      <c r="L219" s="14" t="s">
        <v>36</v>
      </c>
      <c r="M219" s="20" t="s">
        <v>331</v>
      </c>
      <c r="N219" s="24">
        <v>1930.625</v>
      </c>
      <c r="O219" s="16" t="s">
        <v>101</v>
      </c>
      <c r="P219" s="16" t="s">
        <v>240</v>
      </c>
      <c r="Q219" s="16" t="s">
        <v>103</v>
      </c>
      <c r="R219" s="14"/>
      <c r="S219" s="14"/>
      <c r="T219" s="14"/>
      <c r="U219" s="14" t="s">
        <v>104</v>
      </c>
      <c r="V219" s="14"/>
      <c r="W219" s="14"/>
      <c r="X219" s="14"/>
      <c r="Y219" s="14"/>
      <c r="Z219" s="14"/>
      <c r="AA219" s="14"/>
      <c r="AB219" s="14"/>
      <c r="AC219" s="14"/>
      <c r="AD219" s="14">
        <v>1</v>
      </c>
      <c r="AE219" s="16">
        <v>0</v>
      </c>
      <c r="AF219" s="16">
        <v>0</v>
      </c>
      <c r="AG219" s="16">
        <v>0</v>
      </c>
      <c r="AH219" s="16">
        <v>1930.625</v>
      </c>
      <c r="AI219" s="16">
        <v>0</v>
      </c>
      <c r="AJ219" s="16">
        <v>0</v>
      </c>
      <c r="AK219" s="16">
        <v>0</v>
      </c>
      <c r="AL219" s="16">
        <v>0</v>
      </c>
      <c r="AM219" s="16">
        <v>0</v>
      </c>
      <c r="AN219" s="16">
        <v>0</v>
      </c>
      <c r="AO219" s="16">
        <v>0</v>
      </c>
      <c r="AP219" s="16">
        <v>0</v>
      </c>
      <c r="AQ219" s="16">
        <v>1930.625</v>
      </c>
      <c r="AR219" s="14" t="b">
        <v>1</v>
      </c>
    </row>
    <row r="220" spans="1:44" ht="65" x14ac:dyDescent="0.35">
      <c r="A220" s="10">
        <v>219</v>
      </c>
      <c r="B220" s="21" t="s">
        <v>212</v>
      </c>
      <c r="C220" s="21" t="s">
        <v>213</v>
      </c>
      <c r="D220" s="21" t="s">
        <v>93</v>
      </c>
      <c r="E220" s="21" t="s">
        <v>94</v>
      </c>
      <c r="F220" s="21" t="s">
        <v>116</v>
      </c>
      <c r="G220" s="10" t="s">
        <v>173</v>
      </c>
      <c r="H220" s="10" t="s">
        <v>97</v>
      </c>
      <c r="I220" s="10"/>
      <c r="J220" s="10" t="s">
        <v>301</v>
      </c>
      <c r="K220" s="10" t="s">
        <v>105</v>
      </c>
      <c r="L220" s="10" t="s">
        <v>37</v>
      </c>
      <c r="M220" s="11" t="s">
        <v>332</v>
      </c>
      <c r="N220" s="22">
        <v>1785.7142857142856</v>
      </c>
      <c r="O220" s="12" t="s">
        <v>101</v>
      </c>
      <c r="P220" s="12" t="s">
        <v>278</v>
      </c>
      <c r="Q220" s="12" t="s">
        <v>103</v>
      </c>
      <c r="R220" s="10"/>
      <c r="S220" s="10"/>
      <c r="T220" s="10"/>
      <c r="U220" s="10"/>
      <c r="V220" s="10" t="s">
        <v>104</v>
      </c>
      <c r="W220" s="10"/>
      <c r="X220" s="10"/>
      <c r="Y220" s="10"/>
      <c r="Z220" s="10"/>
      <c r="AA220" s="10"/>
      <c r="AB220" s="10"/>
      <c r="AC220" s="10"/>
      <c r="AD220" s="10">
        <v>1</v>
      </c>
      <c r="AE220" s="12">
        <v>0</v>
      </c>
      <c r="AF220" s="12">
        <v>0</v>
      </c>
      <c r="AG220" s="12">
        <v>0</v>
      </c>
      <c r="AH220" s="12">
        <v>0</v>
      </c>
      <c r="AI220" s="12">
        <v>1785.7142857142856</v>
      </c>
      <c r="AJ220" s="12">
        <v>0</v>
      </c>
      <c r="AK220" s="12">
        <v>0</v>
      </c>
      <c r="AL220" s="12">
        <v>0</v>
      </c>
      <c r="AM220" s="12">
        <v>0</v>
      </c>
      <c r="AN220" s="12">
        <v>0</v>
      </c>
      <c r="AO220" s="12">
        <v>0</v>
      </c>
      <c r="AP220" s="12">
        <v>0</v>
      </c>
      <c r="AQ220" s="12">
        <v>1785.7142857142856</v>
      </c>
      <c r="AR220" s="10" t="b">
        <v>1</v>
      </c>
    </row>
    <row r="221" spans="1:44" ht="91" x14ac:dyDescent="0.35">
      <c r="A221" s="14">
        <v>220</v>
      </c>
      <c r="B221" s="23" t="s">
        <v>212</v>
      </c>
      <c r="C221" s="23" t="s">
        <v>223</v>
      </c>
      <c r="D221" s="23" t="s">
        <v>93</v>
      </c>
      <c r="E221" s="23" t="s">
        <v>94</v>
      </c>
      <c r="F221" s="23" t="s">
        <v>116</v>
      </c>
      <c r="G221" s="14" t="s">
        <v>214</v>
      </c>
      <c r="H221" s="14" t="s">
        <v>97</v>
      </c>
      <c r="I221" s="14"/>
      <c r="J221" s="14" t="s">
        <v>301</v>
      </c>
      <c r="K221" s="14" t="s">
        <v>99</v>
      </c>
      <c r="L221" s="14" t="s">
        <v>36</v>
      </c>
      <c r="M221" s="20" t="s">
        <v>333</v>
      </c>
      <c r="N221" s="24">
        <v>1428.5714285714284</v>
      </c>
      <c r="O221" s="16" t="s">
        <v>101</v>
      </c>
      <c r="P221" s="16" t="s">
        <v>216</v>
      </c>
      <c r="Q221" s="16" t="s">
        <v>103</v>
      </c>
      <c r="R221" s="14"/>
      <c r="S221" s="14"/>
      <c r="T221" s="14"/>
      <c r="U221" s="14"/>
      <c r="V221" s="14" t="s">
        <v>104</v>
      </c>
      <c r="W221" s="14"/>
      <c r="X221" s="14"/>
      <c r="Y221" s="14"/>
      <c r="Z221" s="14"/>
      <c r="AA221" s="14"/>
      <c r="AB221" s="14"/>
      <c r="AC221" s="14"/>
      <c r="AD221" s="14">
        <v>1</v>
      </c>
      <c r="AE221" s="16">
        <v>0</v>
      </c>
      <c r="AF221" s="16">
        <v>0</v>
      </c>
      <c r="AG221" s="16">
        <v>0</v>
      </c>
      <c r="AH221" s="16">
        <v>0</v>
      </c>
      <c r="AI221" s="16">
        <v>1428.5714285714284</v>
      </c>
      <c r="AJ221" s="16">
        <v>0</v>
      </c>
      <c r="AK221" s="16">
        <v>0</v>
      </c>
      <c r="AL221" s="16">
        <v>0</v>
      </c>
      <c r="AM221" s="16">
        <v>0</v>
      </c>
      <c r="AN221" s="16">
        <v>0</v>
      </c>
      <c r="AO221" s="16">
        <v>0</v>
      </c>
      <c r="AP221" s="16">
        <v>0</v>
      </c>
      <c r="AQ221" s="16">
        <v>1428.5714285714284</v>
      </c>
      <c r="AR221" s="14" t="b">
        <v>1</v>
      </c>
    </row>
    <row r="222" spans="1:44" ht="91" x14ac:dyDescent="0.35">
      <c r="A222" s="10">
        <v>221</v>
      </c>
      <c r="B222" s="21" t="s">
        <v>212</v>
      </c>
      <c r="C222" s="21" t="s">
        <v>213</v>
      </c>
      <c r="D222" s="21" t="s">
        <v>93</v>
      </c>
      <c r="E222" s="21" t="s">
        <v>94</v>
      </c>
      <c r="F222" s="21" t="s">
        <v>116</v>
      </c>
      <c r="G222" s="10" t="s">
        <v>214</v>
      </c>
      <c r="H222" s="10" t="s">
        <v>97</v>
      </c>
      <c r="I222" s="10">
        <v>432404024</v>
      </c>
      <c r="J222" s="10" t="s">
        <v>301</v>
      </c>
      <c r="K222" s="10" t="s">
        <v>99</v>
      </c>
      <c r="L222" s="10" t="s">
        <v>38</v>
      </c>
      <c r="M222" s="11" t="s">
        <v>334</v>
      </c>
      <c r="N222" s="22">
        <v>1414.6767857142854</v>
      </c>
      <c r="O222" s="12" t="s">
        <v>101</v>
      </c>
      <c r="P222" s="12" t="s">
        <v>240</v>
      </c>
      <c r="Q222" s="12" t="s">
        <v>103</v>
      </c>
      <c r="R222" s="10"/>
      <c r="S222" s="10"/>
      <c r="T222" s="10"/>
      <c r="U222" s="10"/>
      <c r="V222" s="10"/>
      <c r="W222" s="10" t="s">
        <v>104</v>
      </c>
      <c r="X222" s="10"/>
      <c r="Y222" s="10"/>
      <c r="Z222" s="10"/>
      <c r="AA222" s="10"/>
      <c r="AB222" s="10"/>
      <c r="AC222" s="10"/>
      <c r="AD222" s="10">
        <v>1</v>
      </c>
      <c r="AE222" s="12">
        <v>0</v>
      </c>
      <c r="AF222" s="12">
        <v>0</v>
      </c>
      <c r="AG222" s="12">
        <v>0</v>
      </c>
      <c r="AH222" s="12">
        <v>0</v>
      </c>
      <c r="AI222" s="12">
        <v>0</v>
      </c>
      <c r="AJ222" s="12">
        <v>1414.6767857142854</v>
      </c>
      <c r="AK222" s="12">
        <v>0</v>
      </c>
      <c r="AL222" s="12">
        <v>0</v>
      </c>
      <c r="AM222" s="12">
        <v>0</v>
      </c>
      <c r="AN222" s="12">
        <v>0</v>
      </c>
      <c r="AO222" s="12">
        <v>0</v>
      </c>
      <c r="AP222" s="12">
        <v>0</v>
      </c>
      <c r="AQ222" s="12">
        <v>1414.6767857142854</v>
      </c>
      <c r="AR222" s="10" t="b">
        <v>1</v>
      </c>
    </row>
    <row r="223" spans="1:44" ht="91" x14ac:dyDescent="0.35">
      <c r="A223" s="14">
        <v>222</v>
      </c>
      <c r="B223" s="23" t="s">
        <v>212</v>
      </c>
      <c r="C223" s="23" t="s">
        <v>223</v>
      </c>
      <c r="D223" s="23" t="s">
        <v>93</v>
      </c>
      <c r="E223" s="23" t="s">
        <v>94</v>
      </c>
      <c r="F223" s="23" t="s">
        <v>116</v>
      </c>
      <c r="G223" s="23" t="s">
        <v>214</v>
      </c>
      <c r="H223" s="14" t="s">
        <v>97</v>
      </c>
      <c r="I223" s="14"/>
      <c r="J223" s="14" t="s">
        <v>301</v>
      </c>
      <c r="K223" s="14" t="s">
        <v>99</v>
      </c>
      <c r="L223" s="14" t="s">
        <v>36</v>
      </c>
      <c r="M223" s="20" t="s">
        <v>335</v>
      </c>
      <c r="N223" s="24">
        <v>1339.5760714285714</v>
      </c>
      <c r="O223" s="16" t="s">
        <v>101</v>
      </c>
      <c r="P223" s="16" t="s">
        <v>178</v>
      </c>
      <c r="Q223" s="16" t="s">
        <v>103</v>
      </c>
      <c r="R223" s="14"/>
      <c r="S223" s="14"/>
      <c r="T223" s="14"/>
      <c r="U223" s="14" t="s">
        <v>104</v>
      </c>
      <c r="V223" s="14"/>
      <c r="W223" s="14"/>
      <c r="X223" s="14"/>
      <c r="Y223" s="14"/>
      <c r="Z223" s="14"/>
      <c r="AA223" s="14"/>
      <c r="AB223" s="14"/>
      <c r="AC223" s="14"/>
      <c r="AD223" s="14">
        <v>1</v>
      </c>
      <c r="AE223" s="16">
        <v>0</v>
      </c>
      <c r="AF223" s="16">
        <v>0</v>
      </c>
      <c r="AG223" s="16">
        <v>0</v>
      </c>
      <c r="AH223" s="16">
        <v>1339.5760714285714</v>
      </c>
      <c r="AI223" s="16">
        <v>0</v>
      </c>
      <c r="AJ223" s="16">
        <v>0</v>
      </c>
      <c r="AK223" s="16">
        <v>0</v>
      </c>
      <c r="AL223" s="16">
        <v>0</v>
      </c>
      <c r="AM223" s="16">
        <v>0</v>
      </c>
      <c r="AN223" s="16">
        <v>0</v>
      </c>
      <c r="AO223" s="16">
        <v>0</v>
      </c>
      <c r="AP223" s="16">
        <v>0</v>
      </c>
      <c r="AQ223" s="16">
        <v>1339.5760714285714</v>
      </c>
      <c r="AR223" s="14" t="b">
        <v>1</v>
      </c>
    </row>
    <row r="224" spans="1:44" ht="91" x14ac:dyDescent="0.35">
      <c r="A224" s="10">
        <v>223</v>
      </c>
      <c r="B224" s="21" t="s">
        <v>212</v>
      </c>
      <c r="C224" s="21" t="s">
        <v>223</v>
      </c>
      <c r="D224" s="21" t="s">
        <v>93</v>
      </c>
      <c r="E224" s="21" t="s">
        <v>94</v>
      </c>
      <c r="F224" s="21" t="s">
        <v>116</v>
      </c>
      <c r="G224" s="10" t="s">
        <v>214</v>
      </c>
      <c r="H224" s="10" t="s">
        <v>97</v>
      </c>
      <c r="I224" s="10"/>
      <c r="J224" s="10" t="s">
        <v>301</v>
      </c>
      <c r="K224" s="10" t="s">
        <v>99</v>
      </c>
      <c r="L224" s="10" t="s">
        <v>38</v>
      </c>
      <c r="M224" s="11" t="s">
        <v>336</v>
      </c>
      <c r="N224" s="22">
        <v>1269.2839285714283</v>
      </c>
      <c r="O224" s="12" t="s">
        <v>101</v>
      </c>
      <c r="P224" s="12" t="s">
        <v>216</v>
      </c>
      <c r="Q224" s="12" t="s">
        <v>103</v>
      </c>
      <c r="R224" s="10"/>
      <c r="S224" s="10"/>
      <c r="T224" s="10"/>
      <c r="U224" s="10"/>
      <c r="V224" s="10"/>
      <c r="W224" s="10" t="s">
        <v>104</v>
      </c>
      <c r="X224" s="10"/>
      <c r="Y224" s="10"/>
      <c r="Z224" s="10"/>
      <c r="AA224" s="10"/>
      <c r="AB224" s="10"/>
      <c r="AC224" s="10"/>
      <c r="AD224" s="10">
        <v>1</v>
      </c>
      <c r="AE224" s="12">
        <v>0</v>
      </c>
      <c r="AF224" s="12">
        <v>0</v>
      </c>
      <c r="AG224" s="12">
        <v>0</v>
      </c>
      <c r="AH224" s="12">
        <v>0</v>
      </c>
      <c r="AI224" s="12">
        <v>0</v>
      </c>
      <c r="AJ224" s="12">
        <v>1269.2839285714283</v>
      </c>
      <c r="AK224" s="12">
        <v>0</v>
      </c>
      <c r="AL224" s="12">
        <v>0</v>
      </c>
      <c r="AM224" s="12">
        <v>0</v>
      </c>
      <c r="AN224" s="12">
        <v>0</v>
      </c>
      <c r="AO224" s="12">
        <v>0</v>
      </c>
      <c r="AP224" s="12">
        <v>0</v>
      </c>
      <c r="AQ224" s="12">
        <v>1269.2839285714283</v>
      </c>
      <c r="AR224" s="10" t="b">
        <v>1</v>
      </c>
    </row>
    <row r="225" spans="1:44" ht="65" x14ac:dyDescent="0.35">
      <c r="A225" s="14">
        <v>224</v>
      </c>
      <c r="B225" s="23" t="s">
        <v>212</v>
      </c>
      <c r="C225" s="23" t="s">
        <v>223</v>
      </c>
      <c r="D225" s="23" t="s">
        <v>93</v>
      </c>
      <c r="E225" s="23" t="s">
        <v>94</v>
      </c>
      <c r="F225" s="23" t="s">
        <v>116</v>
      </c>
      <c r="G225" s="14" t="s">
        <v>173</v>
      </c>
      <c r="H225" s="14" t="s">
        <v>97</v>
      </c>
      <c r="I225" s="14"/>
      <c r="J225" s="14" t="s">
        <v>301</v>
      </c>
      <c r="K225" s="14" t="s">
        <v>99</v>
      </c>
      <c r="L225" s="14" t="s">
        <v>37</v>
      </c>
      <c r="M225" s="20" t="s">
        <v>337</v>
      </c>
      <c r="N225" s="24">
        <v>1238.8421428571428</v>
      </c>
      <c r="O225" s="16" t="s">
        <v>101</v>
      </c>
      <c r="P225" s="16" t="s">
        <v>216</v>
      </c>
      <c r="Q225" s="16" t="s">
        <v>103</v>
      </c>
      <c r="R225" s="14"/>
      <c r="S225" s="14"/>
      <c r="T225" s="14"/>
      <c r="U225" s="14"/>
      <c r="V225" s="14" t="s">
        <v>104</v>
      </c>
      <c r="W225" s="14"/>
      <c r="X225" s="14"/>
      <c r="Y225" s="14"/>
      <c r="Z225" s="14"/>
      <c r="AA225" s="14"/>
      <c r="AB225" s="14"/>
      <c r="AC225" s="14"/>
      <c r="AD225" s="14">
        <v>1</v>
      </c>
      <c r="AE225" s="16">
        <v>0</v>
      </c>
      <c r="AF225" s="16">
        <v>0</v>
      </c>
      <c r="AG225" s="16">
        <v>0</v>
      </c>
      <c r="AH225" s="16">
        <v>0</v>
      </c>
      <c r="AI225" s="16">
        <v>1238.8421428571428</v>
      </c>
      <c r="AJ225" s="16">
        <v>0</v>
      </c>
      <c r="AK225" s="16">
        <v>0</v>
      </c>
      <c r="AL225" s="16">
        <v>0</v>
      </c>
      <c r="AM225" s="16">
        <v>0</v>
      </c>
      <c r="AN225" s="16">
        <v>0</v>
      </c>
      <c r="AO225" s="16">
        <v>0</v>
      </c>
      <c r="AP225" s="16">
        <v>0</v>
      </c>
      <c r="AQ225" s="16">
        <v>1238.8421428571428</v>
      </c>
      <c r="AR225" s="14" t="b">
        <v>1</v>
      </c>
    </row>
    <row r="226" spans="1:44" ht="91" x14ac:dyDescent="0.35">
      <c r="A226" s="10">
        <v>225</v>
      </c>
      <c r="B226" s="21" t="s">
        <v>212</v>
      </c>
      <c r="C226" s="21" t="s">
        <v>213</v>
      </c>
      <c r="D226" s="21" t="s">
        <v>93</v>
      </c>
      <c r="E226" s="21" t="s">
        <v>94</v>
      </c>
      <c r="F226" s="21" t="s">
        <v>116</v>
      </c>
      <c r="G226" s="21" t="s">
        <v>214</v>
      </c>
      <c r="H226" s="10"/>
      <c r="I226" s="10"/>
      <c r="J226" s="10"/>
      <c r="K226" s="10"/>
      <c r="L226" s="10"/>
      <c r="M226" s="11" t="s">
        <v>338</v>
      </c>
      <c r="N226" s="22">
        <v>1125</v>
      </c>
      <c r="O226" s="12" t="s">
        <v>201</v>
      </c>
      <c r="P226" s="12" t="s">
        <v>300</v>
      </c>
      <c r="Q226" s="12" t="s">
        <v>103</v>
      </c>
      <c r="R226" s="10"/>
      <c r="S226" s="10"/>
      <c r="T226" s="10"/>
      <c r="U226" s="10"/>
      <c r="V226" s="10" t="s">
        <v>104</v>
      </c>
      <c r="W226" s="10"/>
      <c r="X226" s="10"/>
      <c r="Y226" s="10"/>
      <c r="Z226" s="10"/>
      <c r="AA226" s="10"/>
      <c r="AB226" s="10"/>
      <c r="AC226" s="10"/>
      <c r="AD226" s="10">
        <v>1</v>
      </c>
      <c r="AE226" s="12">
        <v>0</v>
      </c>
      <c r="AF226" s="12">
        <v>0</v>
      </c>
      <c r="AG226" s="12">
        <v>0</v>
      </c>
      <c r="AH226" s="12">
        <v>0</v>
      </c>
      <c r="AI226" s="12">
        <v>1125</v>
      </c>
      <c r="AJ226" s="12">
        <v>0</v>
      </c>
      <c r="AK226" s="12">
        <v>0</v>
      </c>
      <c r="AL226" s="12">
        <v>0</v>
      </c>
      <c r="AM226" s="12">
        <v>0</v>
      </c>
      <c r="AN226" s="12">
        <v>0</v>
      </c>
      <c r="AO226" s="12">
        <v>0</v>
      </c>
      <c r="AP226" s="12">
        <v>0</v>
      </c>
      <c r="AQ226" s="12">
        <v>1125</v>
      </c>
      <c r="AR226" s="10" t="b">
        <v>1</v>
      </c>
    </row>
    <row r="227" spans="1:44" ht="65" x14ac:dyDescent="0.35">
      <c r="A227" s="14">
        <v>226</v>
      </c>
      <c r="B227" s="23" t="s">
        <v>212</v>
      </c>
      <c r="C227" s="23" t="s">
        <v>223</v>
      </c>
      <c r="D227" s="23" t="s">
        <v>93</v>
      </c>
      <c r="E227" s="23" t="s">
        <v>94</v>
      </c>
      <c r="F227" s="23" t="s">
        <v>116</v>
      </c>
      <c r="G227" s="23" t="s">
        <v>173</v>
      </c>
      <c r="H227" s="14" t="s">
        <v>97</v>
      </c>
      <c r="I227" s="14">
        <v>871590611</v>
      </c>
      <c r="J227" s="14" t="s">
        <v>301</v>
      </c>
      <c r="K227" s="14" t="s">
        <v>99</v>
      </c>
      <c r="L227" s="14" t="s">
        <v>38</v>
      </c>
      <c r="M227" s="20" t="s">
        <v>339</v>
      </c>
      <c r="N227" s="24">
        <v>1021.7714285714285</v>
      </c>
      <c r="O227" s="16" t="s">
        <v>101</v>
      </c>
      <c r="P227" s="16" t="s">
        <v>240</v>
      </c>
      <c r="Q227" s="16" t="s">
        <v>103</v>
      </c>
      <c r="R227" s="14"/>
      <c r="S227" s="14"/>
      <c r="T227" s="14"/>
      <c r="U227" s="14"/>
      <c r="V227" s="14"/>
      <c r="W227" s="14" t="s">
        <v>104</v>
      </c>
      <c r="X227" s="14"/>
      <c r="Y227" s="14"/>
      <c r="Z227" s="14"/>
      <c r="AA227" s="14"/>
      <c r="AB227" s="14"/>
      <c r="AC227" s="14"/>
      <c r="AD227" s="14">
        <v>1</v>
      </c>
      <c r="AE227" s="16">
        <v>0</v>
      </c>
      <c r="AF227" s="16">
        <v>0</v>
      </c>
      <c r="AG227" s="16">
        <v>0</v>
      </c>
      <c r="AH227" s="16">
        <v>0</v>
      </c>
      <c r="AI227" s="16">
        <v>0</v>
      </c>
      <c r="AJ227" s="16">
        <v>1021.7714285714285</v>
      </c>
      <c r="AK227" s="16">
        <v>0</v>
      </c>
      <c r="AL227" s="16">
        <v>0</v>
      </c>
      <c r="AM227" s="16">
        <v>0</v>
      </c>
      <c r="AN227" s="16">
        <v>0</v>
      </c>
      <c r="AO227" s="16">
        <v>0</v>
      </c>
      <c r="AP227" s="16">
        <v>0</v>
      </c>
      <c r="AQ227" s="16">
        <v>1021.7714285714285</v>
      </c>
      <c r="AR227" s="14" t="b">
        <v>1</v>
      </c>
    </row>
    <row r="228" spans="1:44" ht="91" x14ac:dyDescent="0.35">
      <c r="A228" s="10">
        <v>227</v>
      </c>
      <c r="B228" s="21" t="s">
        <v>212</v>
      </c>
      <c r="C228" s="21" t="s">
        <v>213</v>
      </c>
      <c r="D228" s="21" t="s">
        <v>93</v>
      </c>
      <c r="E228" s="21" t="s">
        <v>94</v>
      </c>
      <c r="F228" s="21" t="s">
        <v>116</v>
      </c>
      <c r="G228" s="10" t="s">
        <v>214</v>
      </c>
      <c r="H228" s="10" t="s">
        <v>118</v>
      </c>
      <c r="I228" s="10"/>
      <c r="J228" s="10"/>
      <c r="K228" s="10"/>
      <c r="L228" s="10"/>
      <c r="M228" s="11" t="s">
        <v>340</v>
      </c>
      <c r="N228" s="22">
        <v>896</v>
      </c>
      <c r="O228" s="12" t="s">
        <v>101</v>
      </c>
      <c r="P228" s="12" t="s">
        <v>278</v>
      </c>
      <c r="Q228" s="12" t="s">
        <v>103</v>
      </c>
      <c r="R228" s="10"/>
      <c r="S228" s="10"/>
      <c r="T228" s="10"/>
      <c r="U228" s="10" t="s">
        <v>104</v>
      </c>
      <c r="V228" s="10"/>
      <c r="W228" s="10"/>
      <c r="X228" s="10"/>
      <c r="Y228" s="10"/>
      <c r="Z228" s="10"/>
      <c r="AA228" s="10"/>
      <c r="AB228" s="10"/>
      <c r="AC228" s="10"/>
      <c r="AD228" s="10">
        <v>1</v>
      </c>
      <c r="AE228" s="12">
        <v>0</v>
      </c>
      <c r="AF228" s="12">
        <v>0</v>
      </c>
      <c r="AG228" s="12">
        <v>0</v>
      </c>
      <c r="AH228" s="12">
        <v>896</v>
      </c>
      <c r="AI228" s="12">
        <v>0</v>
      </c>
      <c r="AJ228" s="12">
        <v>0</v>
      </c>
      <c r="AK228" s="12">
        <v>0</v>
      </c>
      <c r="AL228" s="12">
        <v>0</v>
      </c>
      <c r="AM228" s="12">
        <v>0</v>
      </c>
      <c r="AN228" s="12">
        <v>0</v>
      </c>
      <c r="AO228" s="12">
        <v>0</v>
      </c>
      <c r="AP228" s="12">
        <v>0</v>
      </c>
      <c r="AQ228" s="12">
        <v>896</v>
      </c>
      <c r="AR228" s="10" t="b">
        <v>1</v>
      </c>
    </row>
    <row r="229" spans="1:44" ht="65" x14ac:dyDescent="0.35">
      <c r="A229" s="14">
        <v>228</v>
      </c>
      <c r="B229" s="23" t="s">
        <v>212</v>
      </c>
      <c r="C229" s="23" t="s">
        <v>223</v>
      </c>
      <c r="D229" s="23" t="s">
        <v>93</v>
      </c>
      <c r="E229" s="23" t="s">
        <v>94</v>
      </c>
      <c r="F229" s="23" t="s">
        <v>116</v>
      </c>
      <c r="G229" s="14" t="s">
        <v>173</v>
      </c>
      <c r="H229" s="14" t="s">
        <v>97</v>
      </c>
      <c r="I229" s="14"/>
      <c r="J229" s="14" t="s">
        <v>301</v>
      </c>
      <c r="K229" s="14" t="s">
        <v>99</v>
      </c>
      <c r="L229" s="14" t="s">
        <v>35</v>
      </c>
      <c r="M229" s="20" t="s">
        <v>341</v>
      </c>
      <c r="N229" s="24">
        <v>885</v>
      </c>
      <c r="O229" s="16" t="s">
        <v>101</v>
      </c>
      <c r="P229" s="16" t="s">
        <v>216</v>
      </c>
      <c r="Q229" s="16" t="s">
        <v>103</v>
      </c>
      <c r="R229" s="14"/>
      <c r="S229" s="14"/>
      <c r="T229" s="14"/>
      <c r="U229" s="14" t="s">
        <v>104</v>
      </c>
      <c r="V229" s="14"/>
      <c r="W229" s="14"/>
      <c r="X229" s="14"/>
      <c r="Y229" s="14"/>
      <c r="Z229" s="14"/>
      <c r="AA229" s="14"/>
      <c r="AB229" s="14"/>
      <c r="AC229" s="14"/>
      <c r="AD229" s="14">
        <v>1</v>
      </c>
      <c r="AE229" s="16">
        <v>0</v>
      </c>
      <c r="AF229" s="16">
        <v>0</v>
      </c>
      <c r="AG229" s="16">
        <v>0</v>
      </c>
      <c r="AH229" s="16">
        <v>885</v>
      </c>
      <c r="AI229" s="16">
        <v>0</v>
      </c>
      <c r="AJ229" s="16">
        <v>0</v>
      </c>
      <c r="AK229" s="16">
        <v>0</v>
      </c>
      <c r="AL229" s="16">
        <v>0</v>
      </c>
      <c r="AM229" s="16">
        <v>0</v>
      </c>
      <c r="AN229" s="16">
        <v>0</v>
      </c>
      <c r="AO229" s="16">
        <v>0</v>
      </c>
      <c r="AP229" s="16">
        <v>0</v>
      </c>
      <c r="AQ229" s="16">
        <v>885</v>
      </c>
      <c r="AR229" s="14" t="b">
        <v>1</v>
      </c>
    </row>
    <row r="230" spans="1:44" ht="91" x14ac:dyDescent="0.35">
      <c r="A230" s="10">
        <v>229</v>
      </c>
      <c r="B230" s="21" t="s">
        <v>212</v>
      </c>
      <c r="C230" s="21" t="s">
        <v>213</v>
      </c>
      <c r="D230" s="21" t="s">
        <v>93</v>
      </c>
      <c r="E230" s="21" t="s">
        <v>94</v>
      </c>
      <c r="F230" s="21" t="s">
        <v>116</v>
      </c>
      <c r="G230" s="21" t="s">
        <v>214</v>
      </c>
      <c r="H230" s="10" t="s">
        <v>97</v>
      </c>
      <c r="I230" s="10"/>
      <c r="J230" s="10" t="s">
        <v>301</v>
      </c>
      <c r="K230" s="10" t="s">
        <v>105</v>
      </c>
      <c r="L230" s="10" t="s">
        <v>36</v>
      </c>
      <c r="M230" s="11" t="s">
        <v>342</v>
      </c>
      <c r="N230" s="22">
        <v>692.91071428571422</v>
      </c>
      <c r="O230" s="12" t="s">
        <v>101</v>
      </c>
      <c r="P230" s="12" t="s">
        <v>232</v>
      </c>
      <c r="Q230" s="12" t="s">
        <v>103</v>
      </c>
      <c r="R230" s="10"/>
      <c r="S230" s="10"/>
      <c r="T230" s="10"/>
      <c r="U230" s="10"/>
      <c r="V230" s="10" t="s">
        <v>104</v>
      </c>
      <c r="W230" s="10"/>
      <c r="X230" s="10"/>
      <c r="Y230" s="10"/>
      <c r="Z230" s="10"/>
      <c r="AA230" s="10"/>
      <c r="AB230" s="10"/>
      <c r="AC230" s="10"/>
      <c r="AD230" s="10">
        <v>1</v>
      </c>
      <c r="AE230" s="12">
        <v>0</v>
      </c>
      <c r="AF230" s="12">
        <v>0</v>
      </c>
      <c r="AG230" s="12">
        <v>0</v>
      </c>
      <c r="AH230" s="12">
        <v>0</v>
      </c>
      <c r="AI230" s="12">
        <v>692.91071428571422</v>
      </c>
      <c r="AJ230" s="12">
        <v>0</v>
      </c>
      <c r="AK230" s="12">
        <v>0</v>
      </c>
      <c r="AL230" s="12">
        <v>0</v>
      </c>
      <c r="AM230" s="12">
        <v>0</v>
      </c>
      <c r="AN230" s="12">
        <v>0</v>
      </c>
      <c r="AO230" s="12">
        <v>0</v>
      </c>
      <c r="AP230" s="12">
        <v>0</v>
      </c>
      <c r="AQ230" s="12">
        <v>692.91071428571422</v>
      </c>
      <c r="AR230" s="10" t="b">
        <v>1</v>
      </c>
    </row>
    <row r="231" spans="1:44" ht="91" x14ac:dyDescent="0.35">
      <c r="A231" s="14">
        <v>230</v>
      </c>
      <c r="B231" s="23" t="s">
        <v>212</v>
      </c>
      <c r="C231" s="23" t="s">
        <v>213</v>
      </c>
      <c r="D231" s="23" t="s">
        <v>93</v>
      </c>
      <c r="E231" s="23" t="s">
        <v>94</v>
      </c>
      <c r="F231" s="23" t="s">
        <v>116</v>
      </c>
      <c r="G231" s="14" t="s">
        <v>214</v>
      </c>
      <c r="H231" s="14" t="s">
        <v>97</v>
      </c>
      <c r="I231" s="14"/>
      <c r="J231" s="14" t="s">
        <v>301</v>
      </c>
      <c r="K231" s="14" t="s">
        <v>99</v>
      </c>
      <c r="L231" s="14" t="s">
        <v>36</v>
      </c>
      <c r="M231" s="20" t="s">
        <v>343</v>
      </c>
      <c r="N231" s="24">
        <v>622.85714285714266</v>
      </c>
      <c r="O231" s="16" t="s">
        <v>101</v>
      </c>
      <c r="P231" s="16" t="s">
        <v>216</v>
      </c>
      <c r="Q231" s="16" t="s">
        <v>103</v>
      </c>
      <c r="R231" s="14"/>
      <c r="S231" s="14"/>
      <c r="T231" s="14"/>
      <c r="U231" s="14"/>
      <c r="V231" s="14" t="s">
        <v>104</v>
      </c>
      <c r="W231" s="14"/>
      <c r="X231" s="14"/>
      <c r="Y231" s="14"/>
      <c r="Z231" s="14"/>
      <c r="AA231" s="14"/>
      <c r="AB231" s="14"/>
      <c r="AC231" s="14"/>
      <c r="AD231" s="14">
        <v>1</v>
      </c>
      <c r="AE231" s="16">
        <v>0</v>
      </c>
      <c r="AF231" s="16">
        <v>0</v>
      </c>
      <c r="AG231" s="16">
        <v>0</v>
      </c>
      <c r="AH231" s="16">
        <v>0</v>
      </c>
      <c r="AI231" s="16">
        <v>622.85714285714266</v>
      </c>
      <c r="AJ231" s="16">
        <v>0</v>
      </c>
      <c r="AK231" s="16">
        <v>0</v>
      </c>
      <c r="AL231" s="16">
        <v>0</v>
      </c>
      <c r="AM231" s="16">
        <v>0</v>
      </c>
      <c r="AN231" s="16">
        <v>0</v>
      </c>
      <c r="AO231" s="16">
        <v>0</v>
      </c>
      <c r="AP231" s="16">
        <v>0</v>
      </c>
      <c r="AQ231" s="16">
        <v>622.85714285714266</v>
      </c>
      <c r="AR231" s="14" t="b">
        <v>1</v>
      </c>
    </row>
    <row r="232" spans="1:44" ht="91" x14ac:dyDescent="0.35">
      <c r="A232" s="10">
        <v>231</v>
      </c>
      <c r="B232" s="21" t="s">
        <v>212</v>
      </c>
      <c r="C232" s="21" t="s">
        <v>213</v>
      </c>
      <c r="D232" s="21" t="s">
        <v>93</v>
      </c>
      <c r="E232" s="21" t="s">
        <v>94</v>
      </c>
      <c r="F232" s="21" t="s">
        <v>116</v>
      </c>
      <c r="G232" s="10" t="s">
        <v>214</v>
      </c>
      <c r="H232" s="10" t="s">
        <v>97</v>
      </c>
      <c r="I232" s="10"/>
      <c r="J232" s="10" t="s">
        <v>301</v>
      </c>
      <c r="K232" s="10" t="s">
        <v>99</v>
      </c>
      <c r="L232" s="10" t="s">
        <v>37</v>
      </c>
      <c r="M232" s="11" t="s">
        <v>344</v>
      </c>
      <c r="N232" s="22">
        <v>501.29321428571421</v>
      </c>
      <c r="O232" s="12" t="s">
        <v>101</v>
      </c>
      <c r="P232" s="12" t="s">
        <v>216</v>
      </c>
      <c r="Q232" s="12" t="s">
        <v>103</v>
      </c>
      <c r="R232" s="10"/>
      <c r="S232" s="10"/>
      <c r="T232" s="10"/>
      <c r="U232" s="10"/>
      <c r="V232" s="10" t="s">
        <v>104</v>
      </c>
      <c r="W232" s="10"/>
      <c r="X232" s="10"/>
      <c r="Y232" s="10"/>
      <c r="Z232" s="10"/>
      <c r="AA232" s="10"/>
      <c r="AB232" s="10"/>
      <c r="AC232" s="10"/>
      <c r="AD232" s="10">
        <v>1</v>
      </c>
      <c r="AE232" s="12">
        <v>0</v>
      </c>
      <c r="AF232" s="12">
        <v>0</v>
      </c>
      <c r="AG232" s="12">
        <v>0</v>
      </c>
      <c r="AH232" s="12">
        <v>0</v>
      </c>
      <c r="AI232" s="12">
        <v>501.29321428571421</v>
      </c>
      <c r="AJ232" s="12">
        <v>0</v>
      </c>
      <c r="AK232" s="12">
        <v>0</v>
      </c>
      <c r="AL232" s="12">
        <v>0</v>
      </c>
      <c r="AM232" s="12">
        <v>0</v>
      </c>
      <c r="AN232" s="12">
        <v>0</v>
      </c>
      <c r="AO232" s="12">
        <v>0</v>
      </c>
      <c r="AP232" s="12">
        <v>0</v>
      </c>
      <c r="AQ232" s="12">
        <v>501.29321428571421</v>
      </c>
      <c r="AR232" s="10" t="b">
        <v>1</v>
      </c>
    </row>
    <row r="233" spans="1:44" ht="91" x14ac:dyDescent="0.35">
      <c r="A233" s="14">
        <v>232</v>
      </c>
      <c r="B233" s="23" t="s">
        <v>212</v>
      </c>
      <c r="C233" s="23" t="s">
        <v>213</v>
      </c>
      <c r="D233" s="23" t="s">
        <v>93</v>
      </c>
      <c r="E233" s="23" t="s">
        <v>94</v>
      </c>
      <c r="F233" s="23" t="s">
        <v>116</v>
      </c>
      <c r="G233" s="23" t="s">
        <v>214</v>
      </c>
      <c r="H233" s="14" t="s">
        <v>97</v>
      </c>
      <c r="I233" s="14"/>
      <c r="J233" s="14" t="s">
        <v>301</v>
      </c>
      <c r="K233" s="14" t="s">
        <v>99</v>
      </c>
      <c r="L233" s="14" t="s">
        <v>35</v>
      </c>
      <c r="M233" s="20" t="s">
        <v>345</v>
      </c>
      <c r="N233" s="24">
        <v>419.64285714285711</v>
      </c>
      <c r="O233" s="16" t="s">
        <v>101</v>
      </c>
      <c r="P233" s="16" t="s">
        <v>216</v>
      </c>
      <c r="Q233" s="16" t="s">
        <v>103</v>
      </c>
      <c r="R233" s="14"/>
      <c r="S233" s="14"/>
      <c r="T233" s="14"/>
      <c r="U233" s="14" t="s">
        <v>104</v>
      </c>
      <c r="V233" s="14"/>
      <c r="W233" s="14"/>
      <c r="X233" s="14"/>
      <c r="Y233" s="14"/>
      <c r="Z233" s="14"/>
      <c r="AA233" s="14"/>
      <c r="AB233" s="14"/>
      <c r="AC233" s="14"/>
      <c r="AD233" s="14">
        <v>1</v>
      </c>
      <c r="AE233" s="16">
        <v>0</v>
      </c>
      <c r="AF233" s="16">
        <v>0</v>
      </c>
      <c r="AG233" s="16">
        <v>0</v>
      </c>
      <c r="AH233" s="16">
        <v>419.64285714285711</v>
      </c>
      <c r="AI233" s="16">
        <v>0</v>
      </c>
      <c r="AJ233" s="16">
        <v>0</v>
      </c>
      <c r="AK233" s="16">
        <v>0</v>
      </c>
      <c r="AL233" s="16">
        <v>0</v>
      </c>
      <c r="AM233" s="16">
        <v>0</v>
      </c>
      <c r="AN233" s="16">
        <v>0</v>
      </c>
      <c r="AO233" s="16">
        <v>0</v>
      </c>
      <c r="AP233" s="16">
        <v>0</v>
      </c>
      <c r="AQ233" s="16">
        <v>419.64285714285711</v>
      </c>
      <c r="AR233" s="14" t="b">
        <v>1</v>
      </c>
    </row>
    <row r="234" spans="1:44" ht="91" x14ac:dyDescent="0.35">
      <c r="A234" s="10">
        <v>233</v>
      </c>
      <c r="B234" s="21" t="s">
        <v>212</v>
      </c>
      <c r="C234" s="21" t="s">
        <v>213</v>
      </c>
      <c r="D234" s="21" t="s">
        <v>93</v>
      </c>
      <c r="E234" s="21" t="s">
        <v>94</v>
      </c>
      <c r="F234" s="21" t="s">
        <v>116</v>
      </c>
      <c r="G234" s="10" t="s">
        <v>214</v>
      </c>
      <c r="H234" s="10" t="s">
        <v>97</v>
      </c>
      <c r="I234" s="10"/>
      <c r="J234" s="10" t="s">
        <v>301</v>
      </c>
      <c r="K234" s="10" t="s">
        <v>99</v>
      </c>
      <c r="L234" s="10" t="s">
        <v>38</v>
      </c>
      <c r="M234" s="11" t="s">
        <v>346</v>
      </c>
      <c r="N234" s="22">
        <v>350.20892857142854</v>
      </c>
      <c r="O234" s="12" t="s">
        <v>101</v>
      </c>
      <c r="P234" s="12" t="s">
        <v>240</v>
      </c>
      <c r="Q234" s="12" t="s">
        <v>103</v>
      </c>
      <c r="R234" s="10"/>
      <c r="S234" s="10"/>
      <c r="T234" s="10"/>
      <c r="U234" s="10"/>
      <c r="V234" s="10"/>
      <c r="W234" s="10" t="s">
        <v>104</v>
      </c>
      <c r="X234" s="10"/>
      <c r="Y234" s="10"/>
      <c r="Z234" s="10"/>
      <c r="AA234" s="10"/>
      <c r="AB234" s="10"/>
      <c r="AC234" s="10"/>
      <c r="AD234" s="10">
        <v>1</v>
      </c>
      <c r="AE234" s="12">
        <v>0</v>
      </c>
      <c r="AF234" s="12">
        <v>0</v>
      </c>
      <c r="AG234" s="12">
        <v>0</v>
      </c>
      <c r="AH234" s="12">
        <v>0</v>
      </c>
      <c r="AI234" s="12">
        <v>0</v>
      </c>
      <c r="AJ234" s="12">
        <v>350.20892857142854</v>
      </c>
      <c r="AK234" s="12">
        <v>0</v>
      </c>
      <c r="AL234" s="12">
        <v>0</v>
      </c>
      <c r="AM234" s="12">
        <v>0</v>
      </c>
      <c r="AN234" s="12">
        <v>0</v>
      </c>
      <c r="AO234" s="12">
        <v>0</v>
      </c>
      <c r="AP234" s="12">
        <v>0</v>
      </c>
      <c r="AQ234" s="12">
        <v>350.20892857142854</v>
      </c>
      <c r="AR234" s="10" t="b">
        <v>1</v>
      </c>
    </row>
    <row r="235" spans="1:44" ht="91" x14ac:dyDescent="0.35">
      <c r="A235" s="14">
        <v>234</v>
      </c>
      <c r="B235" s="23" t="s">
        <v>212</v>
      </c>
      <c r="C235" s="23" t="s">
        <v>213</v>
      </c>
      <c r="D235" s="23" t="s">
        <v>93</v>
      </c>
      <c r="E235" s="23" t="s">
        <v>94</v>
      </c>
      <c r="F235" s="23" t="s">
        <v>116</v>
      </c>
      <c r="G235" s="14" t="s">
        <v>214</v>
      </c>
      <c r="H235" s="14" t="s">
        <v>97</v>
      </c>
      <c r="I235" s="23"/>
      <c r="J235" s="14" t="s">
        <v>301</v>
      </c>
      <c r="K235" s="14" t="s">
        <v>105</v>
      </c>
      <c r="L235" s="14" t="s">
        <v>35</v>
      </c>
      <c r="M235" s="20" t="s">
        <v>347</v>
      </c>
      <c r="N235" s="24">
        <v>288.92857142857139</v>
      </c>
      <c r="O235" s="16" t="s">
        <v>101</v>
      </c>
      <c r="P235" s="16" t="s">
        <v>278</v>
      </c>
      <c r="Q235" s="16" t="s">
        <v>103</v>
      </c>
      <c r="R235" s="14"/>
      <c r="S235" s="14"/>
      <c r="T235" s="14"/>
      <c r="U235" s="14" t="s">
        <v>104</v>
      </c>
      <c r="V235" s="14"/>
      <c r="W235" s="14"/>
      <c r="X235" s="14"/>
      <c r="Y235" s="14"/>
      <c r="Z235" s="14"/>
      <c r="AA235" s="14"/>
      <c r="AB235" s="14"/>
      <c r="AC235" s="14"/>
      <c r="AD235" s="14">
        <v>1</v>
      </c>
      <c r="AE235" s="16">
        <v>0</v>
      </c>
      <c r="AF235" s="16">
        <v>0</v>
      </c>
      <c r="AG235" s="16">
        <v>0</v>
      </c>
      <c r="AH235" s="16">
        <v>288.92857142857139</v>
      </c>
      <c r="AI235" s="16">
        <v>0</v>
      </c>
      <c r="AJ235" s="16">
        <v>0</v>
      </c>
      <c r="AK235" s="16">
        <v>0</v>
      </c>
      <c r="AL235" s="16">
        <v>0</v>
      </c>
      <c r="AM235" s="16">
        <v>0</v>
      </c>
      <c r="AN235" s="16">
        <v>0</v>
      </c>
      <c r="AO235" s="16">
        <v>0</v>
      </c>
      <c r="AP235" s="16">
        <v>0</v>
      </c>
      <c r="AQ235" s="16">
        <v>288.92857142857139</v>
      </c>
      <c r="AR235" s="14" t="b">
        <v>1</v>
      </c>
    </row>
    <row r="236" spans="1:44" ht="91" x14ac:dyDescent="0.35">
      <c r="A236" s="10">
        <v>235</v>
      </c>
      <c r="B236" s="21" t="s">
        <v>212</v>
      </c>
      <c r="C236" s="21" t="s">
        <v>223</v>
      </c>
      <c r="D236" s="21" t="s">
        <v>93</v>
      </c>
      <c r="E236" s="21" t="s">
        <v>94</v>
      </c>
      <c r="F236" s="21" t="s">
        <v>116</v>
      </c>
      <c r="G236" s="21" t="s">
        <v>214</v>
      </c>
      <c r="H236" s="10" t="s">
        <v>97</v>
      </c>
      <c r="I236" s="10"/>
      <c r="J236" s="10" t="s">
        <v>301</v>
      </c>
      <c r="K236" s="10" t="s">
        <v>99</v>
      </c>
      <c r="L236" s="10" t="s">
        <v>37</v>
      </c>
      <c r="M236" s="11" t="s">
        <v>348</v>
      </c>
      <c r="N236" s="22">
        <v>85.098214285714278</v>
      </c>
      <c r="O236" s="12" t="s">
        <v>101</v>
      </c>
      <c r="P236" s="12" t="s">
        <v>216</v>
      </c>
      <c r="Q236" s="12" t="s">
        <v>103</v>
      </c>
      <c r="R236" s="10"/>
      <c r="S236" s="10"/>
      <c r="T236" s="10"/>
      <c r="U236" s="10"/>
      <c r="V236" s="10" t="s">
        <v>104</v>
      </c>
      <c r="W236" s="10"/>
      <c r="X236" s="10"/>
      <c r="Y236" s="10"/>
      <c r="Z236" s="10"/>
      <c r="AA236" s="10"/>
      <c r="AB236" s="10"/>
      <c r="AC236" s="10"/>
      <c r="AD236" s="10">
        <v>1</v>
      </c>
      <c r="AE236" s="12">
        <v>0</v>
      </c>
      <c r="AF236" s="12">
        <v>0</v>
      </c>
      <c r="AG236" s="12">
        <v>0</v>
      </c>
      <c r="AH236" s="12">
        <v>0</v>
      </c>
      <c r="AI236" s="12">
        <v>85.098214285714278</v>
      </c>
      <c r="AJ236" s="12">
        <v>0</v>
      </c>
      <c r="AK236" s="12">
        <v>0</v>
      </c>
      <c r="AL236" s="12">
        <v>0</v>
      </c>
      <c r="AM236" s="12">
        <v>0</v>
      </c>
      <c r="AN236" s="12">
        <v>0</v>
      </c>
      <c r="AO236" s="12">
        <v>0</v>
      </c>
      <c r="AP236" s="12">
        <v>0</v>
      </c>
      <c r="AQ236" s="12">
        <v>85.098214285714278</v>
      </c>
      <c r="AR236" s="10" t="b">
        <v>1</v>
      </c>
    </row>
    <row r="237" spans="1:44" ht="65" x14ac:dyDescent="0.35">
      <c r="A237" s="19">
        <v>236</v>
      </c>
      <c r="B237" s="23" t="s">
        <v>212</v>
      </c>
      <c r="C237" s="23" t="s">
        <v>213</v>
      </c>
      <c r="D237" s="23" t="s">
        <v>93</v>
      </c>
      <c r="E237" s="23" t="s">
        <v>94</v>
      </c>
      <c r="F237" s="23" t="s">
        <v>116</v>
      </c>
      <c r="G237" s="23" t="s">
        <v>173</v>
      </c>
      <c r="H237" s="14" t="s">
        <v>118</v>
      </c>
      <c r="I237" s="14"/>
      <c r="J237" s="14"/>
      <c r="K237" s="14"/>
      <c r="L237" s="14"/>
      <c r="M237" s="20" t="s">
        <v>349</v>
      </c>
      <c r="N237" s="24">
        <v>0</v>
      </c>
      <c r="O237" s="16" t="s">
        <v>101</v>
      </c>
      <c r="P237" s="16" t="s">
        <v>350</v>
      </c>
      <c r="Q237" s="16" t="s">
        <v>103</v>
      </c>
      <c r="R237" s="14"/>
      <c r="S237" s="14"/>
      <c r="T237" s="14"/>
      <c r="U237" s="14" t="s">
        <v>104</v>
      </c>
      <c r="V237" s="14"/>
      <c r="W237" s="14"/>
      <c r="X237" s="14"/>
      <c r="Y237" s="14"/>
      <c r="Z237" s="14"/>
      <c r="AA237" s="14"/>
      <c r="AB237" s="14"/>
      <c r="AC237" s="14"/>
      <c r="AD237" s="14">
        <v>1</v>
      </c>
      <c r="AE237" s="16">
        <v>0</v>
      </c>
      <c r="AF237" s="16">
        <v>0</v>
      </c>
      <c r="AG237" s="16">
        <v>0</v>
      </c>
      <c r="AH237" s="16">
        <v>0</v>
      </c>
      <c r="AI237" s="16">
        <v>0</v>
      </c>
      <c r="AJ237" s="16">
        <v>0</v>
      </c>
      <c r="AK237" s="16">
        <v>0</v>
      </c>
      <c r="AL237" s="16">
        <v>0</v>
      </c>
      <c r="AM237" s="16">
        <v>0</v>
      </c>
      <c r="AN237" s="16">
        <v>0</v>
      </c>
      <c r="AO237" s="16">
        <v>0</v>
      </c>
      <c r="AP237" s="16">
        <v>0</v>
      </c>
      <c r="AQ237" s="16">
        <v>0</v>
      </c>
      <c r="AR237" s="14" t="b">
        <v>1</v>
      </c>
    </row>
    <row r="238" spans="1:44" ht="91" x14ac:dyDescent="0.35">
      <c r="A238" s="19">
        <v>237</v>
      </c>
      <c r="B238" s="21" t="s">
        <v>212</v>
      </c>
      <c r="C238" s="21" t="s">
        <v>223</v>
      </c>
      <c r="D238" s="21" t="s">
        <v>93</v>
      </c>
      <c r="E238" s="21" t="s">
        <v>94</v>
      </c>
      <c r="F238" s="21" t="s">
        <v>116</v>
      </c>
      <c r="G238" s="10" t="s">
        <v>214</v>
      </c>
      <c r="H238" s="10"/>
      <c r="I238" s="10"/>
      <c r="J238" s="10"/>
      <c r="K238" s="10"/>
      <c r="L238" s="10"/>
      <c r="M238" s="11" t="s">
        <v>351</v>
      </c>
      <c r="N238" s="22">
        <v>0</v>
      </c>
      <c r="O238" s="12" t="s">
        <v>101</v>
      </c>
      <c r="P238" s="12" t="s">
        <v>216</v>
      </c>
      <c r="Q238" s="12" t="s">
        <v>103</v>
      </c>
      <c r="R238" s="10"/>
      <c r="S238" s="10"/>
      <c r="T238" s="10"/>
      <c r="U238" s="21"/>
      <c r="V238" s="10" t="s">
        <v>104</v>
      </c>
      <c r="W238" s="10"/>
      <c r="X238" s="10"/>
      <c r="Y238" s="10"/>
      <c r="Z238" s="10"/>
      <c r="AA238" s="10"/>
      <c r="AB238" s="10"/>
      <c r="AC238" s="10"/>
      <c r="AD238" s="10">
        <v>1</v>
      </c>
      <c r="AE238" s="12">
        <v>0</v>
      </c>
      <c r="AF238" s="12">
        <v>0</v>
      </c>
      <c r="AG238" s="12">
        <v>0</v>
      </c>
      <c r="AH238" s="12">
        <v>0</v>
      </c>
      <c r="AI238" s="12">
        <v>0</v>
      </c>
      <c r="AJ238" s="12">
        <v>0</v>
      </c>
      <c r="AK238" s="12">
        <v>0</v>
      </c>
      <c r="AL238" s="12">
        <v>0</v>
      </c>
      <c r="AM238" s="12">
        <v>0</v>
      </c>
      <c r="AN238" s="12">
        <v>0</v>
      </c>
      <c r="AO238" s="12">
        <v>0</v>
      </c>
      <c r="AP238" s="12">
        <v>0</v>
      </c>
      <c r="AQ238" s="12">
        <v>0</v>
      </c>
      <c r="AR238" s="10" t="b">
        <v>1</v>
      </c>
    </row>
    <row r="239" spans="1:44" ht="91" x14ac:dyDescent="0.35">
      <c r="A239" s="19">
        <v>238</v>
      </c>
      <c r="B239" s="23" t="s">
        <v>212</v>
      </c>
      <c r="C239" s="23" t="s">
        <v>213</v>
      </c>
      <c r="D239" s="23" t="s">
        <v>93</v>
      </c>
      <c r="E239" s="23" t="s">
        <v>94</v>
      </c>
      <c r="F239" s="23" t="s">
        <v>116</v>
      </c>
      <c r="G239" s="14" t="s">
        <v>214</v>
      </c>
      <c r="H239" s="14" t="s">
        <v>118</v>
      </c>
      <c r="I239" s="14"/>
      <c r="J239" s="14"/>
      <c r="K239" s="14"/>
      <c r="L239" s="14"/>
      <c r="M239" s="20" t="s">
        <v>352</v>
      </c>
      <c r="N239" s="24">
        <v>0</v>
      </c>
      <c r="O239" s="16" t="s">
        <v>101</v>
      </c>
      <c r="P239" s="16" t="s">
        <v>278</v>
      </c>
      <c r="Q239" s="16" t="s">
        <v>103</v>
      </c>
      <c r="R239" s="14"/>
      <c r="S239" s="14"/>
      <c r="T239" s="14"/>
      <c r="U239" s="14" t="s">
        <v>104</v>
      </c>
      <c r="V239" s="14"/>
      <c r="W239" s="14"/>
      <c r="X239" s="14"/>
      <c r="Y239" s="14"/>
      <c r="Z239" s="14"/>
      <c r="AA239" s="14"/>
      <c r="AB239" s="14"/>
      <c r="AC239" s="14"/>
      <c r="AD239" s="14">
        <v>1</v>
      </c>
      <c r="AE239" s="16">
        <v>0</v>
      </c>
      <c r="AF239" s="16">
        <v>0</v>
      </c>
      <c r="AG239" s="16">
        <v>0</v>
      </c>
      <c r="AH239" s="16">
        <v>0</v>
      </c>
      <c r="AI239" s="16">
        <v>0</v>
      </c>
      <c r="AJ239" s="16">
        <v>0</v>
      </c>
      <c r="AK239" s="16">
        <v>0</v>
      </c>
      <c r="AL239" s="16">
        <v>0</v>
      </c>
      <c r="AM239" s="16">
        <v>0</v>
      </c>
      <c r="AN239" s="16">
        <v>0</v>
      </c>
      <c r="AO239" s="16">
        <v>0</v>
      </c>
      <c r="AP239" s="16">
        <v>0</v>
      </c>
      <c r="AQ239" s="16">
        <v>0</v>
      </c>
      <c r="AR239" s="14" t="b">
        <v>1</v>
      </c>
    </row>
    <row r="240" spans="1:44" ht="65" x14ac:dyDescent="0.35">
      <c r="A240" s="19">
        <v>239</v>
      </c>
      <c r="B240" s="21" t="s">
        <v>212</v>
      </c>
      <c r="C240" s="21" t="s">
        <v>223</v>
      </c>
      <c r="D240" s="21" t="s">
        <v>93</v>
      </c>
      <c r="E240" s="21" t="s">
        <v>94</v>
      </c>
      <c r="F240" s="21" t="s">
        <v>116</v>
      </c>
      <c r="G240" s="10" t="s">
        <v>173</v>
      </c>
      <c r="H240" s="10" t="s">
        <v>118</v>
      </c>
      <c r="I240" s="10"/>
      <c r="J240" s="10"/>
      <c r="K240" s="10"/>
      <c r="L240" s="10"/>
      <c r="M240" s="11" t="s">
        <v>353</v>
      </c>
      <c r="N240" s="22">
        <v>0</v>
      </c>
      <c r="O240" s="12" t="s">
        <v>101</v>
      </c>
      <c r="P240" s="12" t="s">
        <v>278</v>
      </c>
      <c r="Q240" s="12" t="s">
        <v>103</v>
      </c>
      <c r="R240" s="10"/>
      <c r="S240" s="10"/>
      <c r="T240" s="10"/>
      <c r="U240" s="10"/>
      <c r="V240" s="10"/>
      <c r="W240" s="10" t="s">
        <v>104</v>
      </c>
      <c r="X240" s="10"/>
      <c r="Y240" s="10"/>
      <c r="Z240" s="10"/>
      <c r="AA240" s="10"/>
      <c r="AB240" s="10"/>
      <c r="AC240" s="10"/>
      <c r="AD240" s="10">
        <v>1</v>
      </c>
      <c r="AE240" s="12">
        <v>0</v>
      </c>
      <c r="AF240" s="12">
        <v>0</v>
      </c>
      <c r="AG240" s="12">
        <v>0</v>
      </c>
      <c r="AH240" s="12">
        <v>0</v>
      </c>
      <c r="AI240" s="12">
        <v>0</v>
      </c>
      <c r="AJ240" s="12">
        <v>0</v>
      </c>
      <c r="AK240" s="12">
        <v>0</v>
      </c>
      <c r="AL240" s="12">
        <v>0</v>
      </c>
      <c r="AM240" s="12">
        <v>0</v>
      </c>
      <c r="AN240" s="12">
        <v>0</v>
      </c>
      <c r="AO240" s="12">
        <v>0</v>
      </c>
      <c r="AP240" s="12">
        <v>0</v>
      </c>
      <c r="AQ240" s="12">
        <v>0</v>
      </c>
      <c r="AR240" s="10" t="b">
        <v>1</v>
      </c>
    </row>
    <row r="241" spans="1:44" ht="91" x14ac:dyDescent="0.35">
      <c r="A241" s="19">
        <v>240</v>
      </c>
      <c r="B241" s="23" t="s">
        <v>212</v>
      </c>
      <c r="C241" s="23" t="s">
        <v>213</v>
      </c>
      <c r="D241" s="23" t="s">
        <v>93</v>
      </c>
      <c r="E241" s="23" t="s">
        <v>94</v>
      </c>
      <c r="F241" s="23" t="s">
        <v>116</v>
      </c>
      <c r="G241" s="14" t="s">
        <v>214</v>
      </c>
      <c r="H241" s="14"/>
      <c r="I241" s="14"/>
      <c r="J241" s="14"/>
      <c r="K241" s="14"/>
      <c r="L241" s="14"/>
      <c r="M241" s="20" t="s">
        <v>354</v>
      </c>
      <c r="N241" s="24">
        <v>0</v>
      </c>
      <c r="O241" s="16" t="s">
        <v>101</v>
      </c>
      <c r="P241" s="16" t="s">
        <v>216</v>
      </c>
      <c r="Q241" s="16" t="s">
        <v>103</v>
      </c>
      <c r="R241" s="14"/>
      <c r="S241" s="14"/>
      <c r="T241" s="14"/>
      <c r="U241" s="14"/>
      <c r="V241" s="14" t="s">
        <v>104</v>
      </c>
      <c r="W241" s="14" t="s">
        <v>104</v>
      </c>
      <c r="X241" s="14" t="s">
        <v>104</v>
      </c>
      <c r="Y241" s="14"/>
      <c r="Z241" s="14"/>
      <c r="AA241" s="14"/>
      <c r="AB241" s="14"/>
      <c r="AC241" s="14"/>
      <c r="AD241" s="14">
        <v>3</v>
      </c>
      <c r="AE241" s="16">
        <v>0</v>
      </c>
      <c r="AF241" s="16">
        <v>0</v>
      </c>
      <c r="AG241" s="16">
        <v>0</v>
      </c>
      <c r="AH241" s="16">
        <v>0</v>
      </c>
      <c r="AI241" s="16">
        <v>0</v>
      </c>
      <c r="AJ241" s="16">
        <v>0</v>
      </c>
      <c r="AK241" s="16">
        <v>0</v>
      </c>
      <c r="AL241" s="16">
        <v>0</v>
      </c>
      <c r="AM241" s="16">
        <v>0</v>
      </c>
      <c r="AN241" s="16">
        <v>0</v>
      </c>
      <c r="AO241" s="16">
        <v>0</v>
      </c>
      <c r="AP241" s="16">
        <v>0</v>
      </c>
      <c r="AQ241" s="16">
        <v>0</v>
      </c>
      <c r="AR241" s="14" t="b">
        <v>1</v>
      </c>
    </row>
    <row r="242" spans="1:44" ht="65" x14ac:dyDescent="0.35">
      <c r="A242" s="19">
        <v>241</v>
      </c>
      <c r="B242" s="21" t="s">
        <v>212</v>
      </c>
      <c r="C242" s="21" t="s">
        <v>223</v>
      </c>
      <c r="D242" s="21" t="s">
        <v>93</v>
      </c>
      <c r="E242" s="21" t="s">
        <v>94</v>
      </c>
      <c r="F242" s="21" t="s">
        <v>116</v>
      </c>
      <c r="G242" s="21" t="s">
        <v>173</v>
      </c>
      <c r="H242" s="10"/>
      <c r="I242" s="10"/>
      <c r="J242" s="10"/>
      <c r="K242" s="10"/>
      <c r="L242" s="10"/>
      <c r="M242" s="11" t="s">
        <v>355</v>
      </c>
      <c r="N242" s="22">
        <v>0</v>
      </c>
      <c r="O242" s="12" t="s">
        <v>101</v>
      </c>
      <c r="P242" s="12" t="s">
        <v>278</v>
      </c>
      <c r="Q242" s="12" t="s">
        <v>103</v>
      </c>
      <c r="R242" s="10"/>
      <c r="S242" s="10"/>
      <c r="T242" s="10"/>
      <c r="U242" s="10"/>
      <c r="V242" s="10"/>
      <c r="W242" s="10"/>
      <c r="X242" s="10" t="s">
        <v>104</v>
      </c>
      <c r="Y242" s="10"/>
      <c r="Z242" s="10"/>
      <c r="AA242" s="10"/>
      <c r="AB242" s="10"/>
      <c r="AC242" s="10"/>
      <c r="AD242" s="10">
        <v>1</v>
      </c>
      <c r="AE242" s="12">
        <v>0</v>
      </c>
      <c r="AF242" s="12">
        <v>0</v>
      </c>
      <c r="AG242" s="12">
        <v>0</v>
      </c>
      <c r="AH242" s="12">
        <v>0</v>
      </c>
      <c r="AI242" s="12">
        <v>0</v>
      </c>
      <c r="AJ242" s="12">
        <v>0</v>
      </c>
      <c r="AK242" s="12">
        <v>0</v>
      </c>
      <c r="AL242" s="12">
        <v>0</v>
      </c>
      <c r="AM242" s="12">
        <v>0</v>
      </c>
      <c r="AN242" s="12">
        <v>0</v>
      </c>
      <c r="AO242" s="12">
        <v>0</v>
      </c>
      <c r="AP242" s="12">
        <v>0</v>
      </c>
      <c r="AQ242" s="12">
        <v>0</v>
      </c>
      <c r="AR242" s="10" t="b">
        <v>1</v>
      </c>
    </row>
    <row r="243" spans="1:44" ht="52" x14ac:dyDescent="0.35">
      <c r="A243" s="19">
        <v>242</v>
      </c>
      <c r="B243" s="23" t="s">
        <v>189</v>
      </c>
      <c r="C243" s="23" t="s">
        <v>190</v>
      </c>
      <c r="D243" s="23" t="s">
        <v>182</v>
      </c>
      <c r="E243" s="23" t="s">
        <v>191</v>
      </c>
      <c r="F243" s="23" t="s">
        <v>192</v>
      </c>
      <c r="G243" s="23" t="s">
        <v>193</v>
      </c>
      <c r="H243" s="14"/>
      <c r="I243" s="14"/>
      <c r="J243" s="14"/>
      <c r="K243" s="14"/>
      <c r="L243" s="14"/>
      <c r="M243" s="20" t="s">
        <v>356</v>
      </c>
      <c r="N243" s="24">
        <v>0</v>
      </c>
      <c r="O243" s="16" t="s">
        <v>186</v>
      </c>
      <c r="P243" s="16" t="s">
        <v>357</v>
      </c>
      <c r="Q243" s="24" t="s">
        <v>188</v>
      </c>
      <c r="R243" s="14"/>
      <c r="S243" s="14"/>
      <c r="T243" s="14"/>
      <c r="U243" s="14"/>
      <c r="V243" s="14" t="s">
        <v>104</v>
      </c>
      <c r="W243" s="14"/>
      <c r="X243" s="14"/>
      <c r="Y243" s="14"/>
      <c r="Z243" s="14"/>
      <c r="AA243" s="14"/>
      <c r="AB243" s="14"/>
      <c r="AC243" s="14"/>
      <c r="AD243" s="14">
        <v>1</v>
      </c>
      <c r="AE243" s="16">
        <v>0</v>
      </c>
      <c r="AF243" s="16">
        <v>0</v>
      </c>
      <c r="AG243" s="16">
        <v>0</v>
      </c>
      <c r="AH243" s="16">
        <v>0</v>
      </c>
      <c r="AI243" s="16">
        <v>0</v>
      </c>
      <c r="AJ243" s="16">
        <v>0</v>
      </c>
      <c r="AK243" s="16">
        <v>0</v>
      </c>
      <c r="AL243" s="16">
        <v>0</v>
      </c>
      <c r="AM243" s="16">
        <v>0</v>
      </c>
      <c r="AN243" s="16">
        <v>0</v>
      </c>
      <c r="AO243" s="16">
        <v>0</v>
      </c>
      <c r="AP243" s="16">
        <v>0</v>
      </c>
      <c r="AQ243" s="16">
        <v>0</v>
      </c>
      <c r="AR243" s="14" t="b">
        <v>1</v>
      </c>
    </row>
    <row r="244" spans="1:44" ht="52" x14ac:dyDescent="0.35">
      <c r="A244" s="19">
        <v>243</v>
      </c>
      <c r="B244" s="21" t="s">
        <v>189</v>
      </c>
      <c r="C244" s="21" t="s">
        <v>190</v>
      </c>
      <c r="D244" s="21" t="s">
        <v>182</v>
      </c>
      <c r="E244" s="21" t="s">
        <v>191</v>
      </c>
      <c r="F244" s="21" t="s">
        <v>192</v>
      </c>
      <c r="G244" s="21" t="s">
        <v>193</v>
      </c>
      <c r="H244" s="10"/>
      <c r="I244" s="10"/>
      <c r="J244" s="10"/>
      <c r="K244" s="10"/>
      <c r="L244" s="10"/>
      <c r="M244" s="11" t="s">
        <v>358</v>
      </c>
      <c r="N244" s="22">
        <v>0</v>
      </c>
      <c r="O244" s="12" t="s">
        <v>186</v>
      </c>
      <c r="P244" s="12" t="s">
        <v>357</v>
      </c>
      <c r="Q244" s="22" t="s">
        <v>188</v>
      </c>
      <c r="R244" s="10"/>
      <c r="S244" s="10"/>
      <c r="T244" s="10"/>
      <c r="U244" s="10"/>
      <c r="V244" s="10"/>
      <c r="W244" s="10"/>
      <c r="X244" s="10"/>
      <c r="Y244" s="10"/>
      <c r="Z244" s="10"/>
      <c r="AA244" s="10"/>
      <c r="AB244" s="10" t="s">
        <v>104</v>
      </c>
      <c r="AC244" s="10"/>
      <c r="AD244" s="10">
        <v>1</v>
      </c>
      <c r="AE244" s="12">
        <v>0</v>
      </c>
      <c r="AF244" s="12">
        <v>0</v>
      </c>
      <c r="AG244" s="12">
        <v>0</v>
      </c>
      <c r="AH244" s="12">
        <v>0</v>
      </c>
      <c r="AI244" s="12">
        <v>0</v>
      </c>
      <c r="AJ244" s="12">
        <v>0</v>
      </c>
      <c r="AK244" s="12">
        <v>0</v>
      </c>
      <c r="AL244" s="12">
        <v>0</v>
      </c>
      <c r="AM244" s="12">
        <v>0</v>
      </c>
      <c r="AN244" s="12">
        <v>0</v>
      </c>
      <c r="AO244" s="12">
        <v>0</v>
      </c>
      <c r="AP244" s="12">
        <v>0</v>
      </c>
      <c r="AQ244" s="12">
        <v>0</v>
      </c>
      <c r="AR244" s="10" t="b">
        <v>1</v>
      </c>
    </row>
    <row r="245" spans="1:44" ht="52" x14ac:dyDescent="0.35">
      <c r="A245" s="19">
        <v>244</v>
      </c>
      <c r="B245" s="23" t="s">
        <v>189</v>
      </c>
      <c r="C245" s="23" t="s">
        <v>190</v>
      </c>
      <c r="D245" s="23" t="s">
        <v>182</v>
      </c>
      <c r="E245" s="23" t="s">
        <v>191</v>
      </c>
      <c r="F245" s="23" t="s">
        <v>192</v>
      </c>
      <c r="G245" s="23" t="s">
        <v>193</v>
      </c>
      <c r="H245" s="14"/>
      <c r="I245" s="14"/>
      <c r="J245" s="14"/>
      <c r="K245" s="14"/>
      <c r="L245" s="14"/>
      <c r="M245" s="20" t="s">
        <v>359</v>
      </c>
      <c r="N245" s="24">
        <v>0</v>
      </c>
      <c r="O245" s="16" t="s">
        <v>186</v>
      </c>
      <c r="P245" s="16" t="s">
        <v>357</v>
      </c>
      <c r="Q245" s="24" t="s">
        <v>188</v>
      </c>
      <c r="R245" s="14"/>
      <c r="S245" s="14"/>
      <c r="T245" s="14"/>
      <c r="U245" s="14"/>
      <c r="V245" s="14"/>
      <c r="W245" s="14"/>
      <c r="X245" s="14" t="s">
        <v>104</v>
      </c>
      <c r="Y245" s="14"/>
      <c r="Z245" s="14"/>
      <c r="AA245" s="14"/>
      <c r="AB245" s="14"/>
      <c r="AC245" s="14"/>
      <c r="AD245" s="14">
        <v>1</v>
      </c>
      <c r="AE245" s="16">
        <v>0</v>
      </c>
      <c r="AF245" s="16">
        <v>0</v>
      </c>
      <c r="AG245" s="16">
        <v>0</v>
      </c>
      <c r="AH245" s="16">
        <v>0</v>
      </c>
      <c r="AI245" s="16">
        <v>0</v>
      </c>
      <c r="AJ245" s="16">
        <v>0</v>
      </c>
      <c r="AK245" s="16">
        <v>0</v>
      </c>
      <c r="AL245" s="16">
        <v>0</v>
      </c>
      <c r="AM245" s="16">
        <v>0</v>
      </c>
      <c r="AN245" s="16">
        <v>0</v>
      </c>
      <c r="AO245" s="16">
        <v>0</v>
      </c>
      <c r="AP245" s="16">
        <v>0</v>
      </c>
      <c r="AQ245" s="16">
        <v>0</v>
      </c>
      <c r="AR245" s="14" t="b">
        <v>1</v>
      </c>
    </row>
    <row r="246" spans="1:44" ht="52" x14ac:dyDescent="0.35">
      <c r="A246" s="19">
        <v>245</v>
      </c>
      <c r="B246" s="21" t="s">
        <v>189</v>
      </c>
      <c r="C246" s="21" t="s">
        <v>190</v>
      </c>
      <c r="D246" s="21" t="s">
        <v>182</v>
      </c>
      <c r="E246" s="21" t="s">
        <v>191</v>
      </c>
      <c r="F246" s="21" t="s">
        <v>192</v>
      </c>
      <c r="G246" s="21" t="s">
        <v>193</v>
      </c>
      <c r="H246" s="10"/>
      <c r="I246" s="10"/>
      <c r="J246" s="10"/>
      <c r="K246" s="10"/>
      <c r="L246" s="10"/>
      <c r="M246" s="11" t="s">
        <v>360</v>
      </c>
      <c r="N246" s="22">
        <v>0</v>
      </c>
      <c r="O246" s="12" t="s">
        <v>186</v>
      </c>
      <c r="P246" s="12" t="s">
        <v>357</v>
      </c>
      <c r="Q246" s="22" t="s">
        <v>188</v>
      </c>
      <c r="R246" s="21"/>
      <c r="S246" s="21"/>
      <c r="T246" s="21"/>
      <c r="U246" s="21"/>
      <c r="V246" s="21"/>
      <c r="W246" s="21"/>
      <c r="X246" s="21"/>
      <c r="Y246" s="21"/>
      <c r="Z246" s="21" t="s">
        <v>104</v>
      </c>
      <c r="AA246" s="21"/>
      <c r="AB246" s="21"/>
      <c r="AC246" s="21"/>
      <c r="AD246" s="21">
        <v>1</v>
      </c>
      <c r="AE246" s="22">
        <v>0</v>
      </c>
      <c r="AF246" s="22">
        <v>0</v>
      </c>
      <c r="AG246" s="22">
        <v>0</v>
      </c>
      <c r="AH246" s="22">
        <v>0</v>
      </c>
      <c r="AI246" s="22">
        <v>0</v>
      </c>
      <c r="AJ246" s="22">
        <v>0</v>
      </c>
      <c r="AK246" s="22">
        <v>0</v>
      </c>
      <c r="AL246" s="22">
        <v>0</v>
      </c>
      <c r="AM246" s="22">
        <v>0</v>
      </c>
      <c r="AN246" s="22">
        <v>0</v>
      </c>
      <c r="AO246" s="22">
        <v>0</v>
      </c>
      <c r="AP246" s="22">
        <v>0</v>
      </c>
      <c r="AQ246" s="22">
        <v>0</v>
      </c>
      <c r="AR246" s="21" t="b">
        <v>1</v>
      </c>
    </row>
    <row r="247" spans="1:44" ht="52" x14ac:dyDescent="0.35">
      <c r="A247" s="19">
        <v>246</v>
      </c>
      <c r="B247" s="23" t="s">
        <v>189</v>
      </c>
      <c r="C247" s="23" t="s">
        <v>190</v>
      </c>
      <c r="D247" s="23" t="s">
        <v>182</v>
      </c>
      <c r="E247" s="23" t="s">
        <v>191</v>
      </c>
      <c r="F247" s="23" t="s">
        <v>192</v>
      </c>
      <c r="G247" s="23" t="s">
        <v>193</v>
      </c>
      <c r="H247" s="14"/>
      <c r="I247" s="14"/>
      <c r="J247" s="14"/>
      <c r="K247" s="14"/>
      <c r="L247" s="14"/>
      <c r="M247" s="20" t="s">
        <v>361</v>
      </c>
      <c r="N247" s="24">
        <v>500000</v>
      </c>
      <c r="O247" s="24" t="s">
        <v>186</v>
      </c>
      <c r="P247" s="16" t="s">
        <v>357</v>
      </c>
      <c r="Q247" s="24" t="s">
        <v>188</v>
      </c>
      <c r="R247" s="23"/>
      <c r="S247" s="23"/>
      <c r="T247" s="23"/>
      <c r="U247" s="23"/>
      <c r="V247" s="23"/>
      <c r="W247" s="23"/>
      <c r="X247" s="23" t="s">
        <v>104</v>
      </c>
      <c r="Y247" s="23"/>
      <c r="Z247" s="23"/>
      <c r="AA247" s="23"/>
      <c r="AB247" s="23"/>
      <c r="AC247" s="23"/>
      <c r="AD247" s="23">
        <v>1</v>
      </c>
      <c r="AE247" s="24">
        <v>0</v>
      </c>
      <c r="AF247" s="24">
        <v>0</v>
      </c>
      <c r="AG247" s="24">
        <v>0</v>
      </c>
      <c r="AH247" s="24">
        <v>0</v>
      </c>
      <c r="AI247" s="24">
        <v>0</v>
      </c>
      <c r="AJ247" s="24">
        <v>0</v>
      </c>
      <c r="AK247" s="24">
        <v>500000</v>
      </c>
      <c r="AL247" s="24">
        <v>0</v>
      </c>
      <c r="AM247" s="24">
        <v>0</v>
      </c>
      <c r="AN247" s="24">
        <v>0</v>
      </c>
      <c r="AO247" s="24">
        <v>0</v>
      </c>
      <c r="AP247" s="24">
        <v>0</v>
      </c>
      <c r="AQ247" s="24">
        <v>500000</v>
      </c>
      <c r="AR247" s="23" t="b">
        <v>1</v>
      </c>
    </row>
    <row r="248" spans="1:44" ht="52" x14ac:dyDescent="0.35">
      <c r="A248" s="10">
        <v>247</v>
      </c>
      <c r="B248" s="21" t="s">
        <v>189</v>
      </c>
      <c r="C248" s="21" t="s">
        <v>190</v>
      </c>
      <c r="D248" s="21" t="s">
        <v>182</v>
      </c>
      <c r="E248" s="21" t="s">
        <v>191</v>
      </c>
      <c r="F248" s="21" t="s">
        <v>192</v>
      </c>
      <c r="G248" s="21" t="s">
        <v>193</v>
      </c>
      <c r="H248" s="10"/>
      <c r="I248" s="10"/>
      <c r="J248" s="10"/>
      <c r="K248" s="10"/>
      <c r="L248" s="10"/>
      <c r="M248" s="11" t="s">
        <v>362</v>
      </c>
      <c r="N248" s="22">
        <v>7200</v>
      </c>
      <c r="O248" s="22" t="s">
        <v>186</v>
      </c>
      <c r="P248" s="22" t="s">
        <v>195</v>
      </c>
      <c r="Q248" s="22" t="s">
        <v>188</v>
      </c>
      <c r="R248" s="21"/>
      <c r="S248" s="21"/>
      <c r="T248" s="21"/>
      <c r="U248" s="21"/>
      <c r="V248" s="21" t="s">
        <v>104</v>
      </c>
      <c r="W248" s="21" t="s">
        <v>104</v>
      </c>
      <c r="X248" s="21" t="s">
        <v>104</v>
      </c>
      <c r="Y248" s="21" t="s">
        <v>104</v>
      </c>
      <c r="Z248" s="21" t="s">
        <v>104</v>
      </c>
      <c r="AA248" s="21" t="s">
        <v>104</v>
      </c>
      <c r="AB248" s="21" t="s">
        <v>104</v>
      </c>
      <c r="AC248" s="21" t="s">
        <v>104</v>
      </c>
      <c r="AD248" s="21">
        <v>8</v>
      </c>
      <c r="AE248" s="22">
        <v>0</v>
      </c>
      <c r="AF248" s="22">
        <v>0</v>
      </c>
      <c r="AG248" s="22">
        <v>0</v>
      </c>
      <c r="AH248" s="22">
        <v>0</v>
      </c>
      <c r="AI248" s="22">
        <v>900</v>
      </c>
      <c r="AJ248" s="22">
        <v>900</v>
      </c>
      <c r="AK248" s="22">
        <v>900</v>
      </c>
      <c r="AL248" s="22">
        <v>900</v>
      </c>
      <c r="AM248" s="22">
        <v>900</v>
      </c>
      <c r="AN248" s="22">
        <v>900</v>
      </c>
      <c r="AO248" s="22">
        <v>900</v>
      </c>
      <c r="AP248" s="22">
        <v>900</v>
      </c>
      <c r="AQ248" s="22">
        <v>7200</v>
      </c>
      <c r="AR248" s="21" t="b">
        <v>1</v>
      </c>
    </row>
    <row r="249" spans="1:44" ht="52" x14ac:dyDescent="0.35">
      <c r="A249" s="14">
        <v>248</v>
      </c>
      <c r="B249" s="23" t="s">
        <v>363</v>
      </c>
      <c r="C249" s="23" t="s">
        <v>364</v>
      </c>
      <c r="D249" s="23" t="s">
        <v>182</v>
      </c>
      <c r="E249" s="23" t="s">
        <v>191</v>
      </c>
      <c r="F249" s="23" t="s">
        <v>192</v>
      </c>
      <c r="G249" s="23" t="s">
        <v>217</v>
      </c>
      <c r="H249" s="14"/>
      <c r="I249" s="14"/>
      <c r="J249" s="14"/>
      <c r="K249" s="14"/>
      <c r="L249" s="14"/>
      <c r="M249" s="20" t="s">
        <v>365</v>
      </c>
      <c r="N249" s="24">
        <v>24000</v>
      </c>
      <c r="O249" s="16" t="s">
        <v>227</v>
      </c>
      <c r="P249" s="24" t="s">
        <v>366</v>
      </c>
      <c r="Q249" s="24" t="s">
        <v>188</v>
      </c>
      <c r="R249" s="23" t="s">
        <v>104</v>
      </c>
      <c r="S249" s="23" t="s">
        <v>104</v>
      </c>
      <c r="T249" s="23" t="s">
        <v>104</v>
      </c>
      <c r="U249" s="23" t="s">
        <v>104</v>
      </c>
      <c r="V249" s="23" t="s">
        <v>104</v>
      </c>
      <c r="W249" s="23" t="s">
        <v>104</v>
      </c>
      <c r="X249" s="23" t="s">
        <v>104</v>
      </c>
      <c r="Y249" s="23" t="s">
        <v>104</v>
      </c>
      <c r="Z249" s="23" t="s">
        <v>104</v>
      </c>
      <c r="AA249" s="23" t="s">
        <v>104</v>
      </c>
      <c r="AB249" s="23" t="s">
        <v>104</v>
      </c>
      <c r="AC249" s="23" t="s">
        <v>104</v>
      </c>
      <c r="AD249" s="23">
        <v>12</v>
      </c>
      <c r="AE249" s="24">
        <v>2000</v>
      </c>
      <c r="AF249" s="24">
        <v>2000</v>
      </c>
      <c r="AG249" s="24">
        <v>2000</v>
      </c>
      <c r="AH249" s="24">
        <v>2000</v>
      </c>
      <c r="AI249" s="24">
        <v>2000</v>
      </c>
      <c r="AJ249" s="24">
        <v>2000</v>
      </c>
      <c r="AK249" s="24">
        <v>2000</v>
      </c>
      <c r="AL249" s="24">
        <v>2000</v>
      </c>
      <c r="AM249" s="24">
        <v>2000</v>
      </c>
      <c r="AN249" s="24">
        <v>2000</v>
      </c>
      <c r="AO249" s="24">
        <v>2000</v>
      </c>
      <c r="AP249" s="24">
        <v>2000</v>
      </c>
      <c r="AQ249" s="24">
        <v>24000</v>
      </c>
      <c r="AR249" s="23" t="b">
        <v>1</v>
      </c>
    </row>
    <row r="250" spans="1:44" ht="52" x14ac:dyDescent="0.35">
      <c r="A250" s="10">
        <v>249</v>
      </c>
      <c r="B250" s="21" t="s">
        <v>196</v>
      </c>
      <c r="C250" s="21" t="s">
        <v>207</v>
      </c>
      <c r="D250" s="21" t="s">
        <v>182</v>
      </c>
      <c r="E250" s="21" t="s">
        <v>191</v>
      </c>
      <c r="F250" s="21" t="s">
        <v>198</v>
      </c>
      <c r="G250" s="21" t="s">
        <v>199</v>
      </c>
      <c r="H250" s="10"/>
      <c r="I250" s="10"/>
      <c r="J250" s="10"/>
      <c r="K250" s="10"/>
      <c r="L250" s="10"/>
      <c r="M250" s="11" t="s">
        <v>367</v>
      </c>
      <c r="N250" s="22">
        <v>300000</v>
      </c>
      <c r="O250" s="22" t="s">
        <v>186</v>
      </c>
      <c r="P250" s="22" t="s">
        <v>204</v>
      </c>
      <c r="Q250" s="22" t="s">
        <v>188</v>
      </c>
      <c r="R250" s="21"/>
      <c r="S250" s="21"/>
      <c r="T250" s="21"/>
      <c r="U250" s="21"/>
      <c r="V250" s="21"/>
      <c r="W250" s="21"/>
      <c r="X250" s="21" t="s">
        <v>104</v>
      </c>
      <c r="Y250" s="21"/>
      <c r="Z250" s="21"/>
      <c r="AA250" s="21"/>
      <c r="AB250" s="21"/>
      <c r="AC250" s="21"/>
      <c r="AD250" s="21">
        <v>1</v>
      </c>
      <c r="AE250" s="22">
        <v>0</v>
      </c>
      <c r="AF250" s="22">
        <v>0</v>
      </c>
      <c r="AG250" s="22">
        <v>0</v>
      </c>
      <c r="AH250" s="22">
        <v>0</v>
      </c>
      <c r="AI250" s="22">
        <v>0</v>
      </c>
      <c r="AJ250" s="22">
        <v>0</v>
      </c>
      <c r="AK250" s="22">
        <v>300000</v>
      </c>
      <c r="AL250" s="22">
        <v>0</v>
      </c>
      <c r="AM250" s="22">
        <v>0</v>
      </c>
      <c r="AN250" s="22">
        <v>0</v>
      </c>
      <c r="AO250" s="22">
        <v>0</v>
      </c>
      <c r="AP250" s="22">
        <v>0</v>
      </c>
      <c r="AQ250" s="22">
        <v>300000</v>
      </c>
      <c r="AR250" s="21" t="b">
        <v>1</v>
      </c>
    </row>
    <row r="251" spans="1:44" ht="52" x14ac:dyDescent="0.35">
      <c r="A251" s="19">
        <v>250</v>
      </c>
      <c r="B251" s="23" t="s">
        <v>196</v>
      </c>
      <c r="C251" s="23" t="s">
        <v>207</v>
      </c>
      <c r="D251" s="23" t="s">
        <v>182</v>
      </c>
      <c r="E251" s="23" t="s">
        <v>191</v>
      </c>
      <c r="F251" s="23" t="s">
        <v>198</v>
      </c>
      <c r="G251" s="23" t="s">
        <v>199</v>
      </c>
      <c r="H251" s="14"/>
      <c r="I251" s="14"/>
      <c r="J251" s="14"/>
      <c r="K251" s="14"/>
      <c r="L251" s="14"/>
      <c r="M251" s="20" t="s">
        <v>208</v>
      </c>
      <c r="N251" s="24">
        <v>35000</v>
      </c>
      <c r="O251" s="24" t="s">
        <v>186</v>
      </c>
      <c r="P251" s="24" t="s">
        <v>368</v>
      </c>
      <c r="Q251" s="24" t="s">
        <v>188</v>
      </c>
      <c r="R251" s="14"/>
      <c r="S251" s="14"/>
      <c r="T251" s="14"/>
      <c r="U251" s="14"/>
      <c r="V251" s="14" t="s">
        <v>104</v>
      </c>
      <c r="W251" s="14"/>
      <c r="X251" s="14"/>
      <c r="Y251" s="14" t="s">
        <v>104</v>
      </c>
      <c r="Z251" s="14"/>
      <c r="AA251" s="14"/>
      <c r="AB251" s="14" t="s">
        <v>104</v>
      </c>
      <c r="AC251" s="14"/>
      <c r="AD251" s="14">
        <v>3</v>
      </c>
      <c r="AE251" s="16">
        <v>0</v>
      </c>
      <c r="AF251" s="16">
        <v>0</v>
      </c>
      <c r="AG251" s="16">
        <v>0</v>
      </c>
      <c r="AH251" s="16">
        <v>0</v>
      </c>
      <c r="AI251" s="16">
        <v>11666.666666666666</v>
      </c>
      <c r="AJ251" s="16">
        <v>0</v>
      </c>
      <c r="AK251" s="16">
        <v>0</v>
      </c>
      <c r="AL251" s="16">
        <v>11666.666666666666</v>
      </c>
      <c r="AM251" s="16">
        <v>0</v>
      </c>
      <c r="AN251" s="16">
        <v>0</v>
      </c>
      <c r="AO251" s="16">
        <v>11666.666666666666</v>
      </c>
      <c r="AP251" s="16">
        <v>0</v>
      </c>
      <c r="AQ251" s="16">
        <v>35000</v>
      </c>
      <c r="AR251" s="14" t="b">
        <v>1</v>
      </c>
    </row>
    <row r="252" spans="1:44" ht="52" x14ac:dyDescent="0.35">
      <c r="A252" s="10">
        <v>251</v>
      </c>
      <c r="B252" s="21" t="s">
        <v>196</v>
      </c>
      <c r="C252" s="21" t="s">
        <v>207</v>
      </c>
      <c r="D252" s="21" t="s">
        <v>182</v>
      </c>
      <c r="E252" s="21" t="s">
        <v>191</v>
      </c>
      <c r="F252" s="21" t="s">
        <v>198</v>
      </c>
      <c r="G252" s="21" t="s">
        <v>199</v>
      </c>
      <c r="H252" s="10"/>
      <c r="I252" s="10"/>
      <c r="J252" s="10"/>
      <c r="K252" s="10"/>
      <c r="L252" s="10"/>
      <c r="M252" s="11" t="s">
        <v>369</v>
      </c>
      <c r="N252" s="22">
        <v>28600</v>
      </c>
      <c r="O252" s="12" t="s">
        <v>186</v>
      </c>
      <c r="P252" s="22" t="s">
        <v>204</v>
      </c>
      <c r="Q252" s="22" t="s">
        <v>188</v>
      </c>
      <c r="R252" s="10"/>
      <c r="S252" s="10"/>
      <c r="T252" s="10"/>
      <c r="U252" s="10"/>
      <c r="V252" s="10"/>
      <c r="W252" s="10" t="s">
        <v>104</v>
      </c>
      <c r="X252" s="10"/>
      <c r="Y252" s="10"/>
      <c r="Z252" s="10"/>
      <c r="AA252" s="10"/>
      <c r="AB252" s="10"/>
      <c r="AC252" s="10"/>
      <c r="AD252" s="10">
        <v>1</v>
      </c>
      <c r="AE252" s="12">
        <v>0</v>
      </c>
      <c r="AF252" s="12">
        <v>0</v>
      </c>
      <c r="AG252" s="12">
        <v>0</v>
      </c>
      <c r="AH252" s="12">
        <v>0</v>
      </c>
      <c r="AI252" s="12">
        <v>0</v>
      </c>
      <c r="AJ252" s="12">
        <v>28600</v>
      </c>
      <c r="AK252" s="12">
        <v>0</v>
      </c>
      <c r="AL252" s="12">
        <v>0</v>
      </c>
      <c r="AM252" s="12">
        <v>0</v>
      </c>
      <c r="AN252" s="12">
        <v>0</v>
      </c>
      <c r="AO252" s="12">
        <v>0</v>
      </c>
      <c r="AP252" s="12">
        <v>0</v>
      </c>
      <c r="AQ252" s="12">
        <v>28600</v>
      </c>
      <c r="AR252" s="10" t="b">
        <v>1</v>
      </c>
    </row>
    <row r="253" spans="1:44" ht="52" x14ac:dyDescent="0.35">
      <c r="A253" s="14">
        <v>252</v>
      </c>
      <c r="B253" s="23" t="s">
        <v>196</v>
      </c>
      <c r="C253" s="23" t="s">
        <v>207</v>
      </c>
      <c r="D253" s="23" t="s">
        <v>182</v>
      </c>
      <c r="E253" s="23" t="s">
        <v>191</v>
      </c>
      <c r="F253" s="23" t="s">
        <v>198</v>
      </c>
      <c r="G253" s="23" t="s">
        <v>199</v>
      </c>
      <c r="H253" s="14"/>
      <c r="I253" s="14"/>
      <c r="J253" s="14"/>
      <c r="K253" s="14"/>
      <c r="L253" s="14"/>
      <c r="M253" s="20" t="s">
        <v>370</v>
      </c>
      <c r="N253" s="24">
        <v>18000</v>
      </c>
      <c r="O253" s="16" t="s">
        <v>186</v>
      </c>
      <c r="P253" s="24" t="s">
        <v>371</v>
      </c>
      <c r="Q253" s="24" t="s">
        <v>188</v>
      </c>
      <c r="R253" s="14"/>
      <c r="S253" s="14"/>
      <c r="T253" s="14"/>
      <c r="U253" s="14"/>
      <c r="V253" s="14"/>
      <c r="W253" s="14"/>
      <c r="X253" s="14" t="s">
        <v>104</v>
      </c>
      <c r="Y253" s="14"/>
      <c r="Z253" s="14"/>
      <c r="AA253" s="14"/>
      <c r="AB253" s="14"/>
      <c r="AC253" s="14"/>
      <c r="AD253" s="14">
        <v>1</v>
      </c>
      <c r="AE253" s="16">
        <v>0</v>
      </c>
      <c r="AF253" s="16">
        <v>0</v>
      </c>
      <c r="AG253" s="16">
        <v>0</v>
      </c>
      <c r="AH253" s="16">
        <v>0</v>
      </c>
      <c r="AI253" s="16">
        <v>0</v>
      </c>
      <c r="AJ253" s="16">
        <v>0</v>
      </c>
      <c r="AK253" s="16">
        <v>18000</v>
      </c>
      <c r="AL253" s="16">
        <v>0</v>
      </c>
      <c r="AM253" s="16">
        <v>0</v>
      </c>
      <c r="AN253" s="16">
        <v>0</v>
      </c>
      <c r="AO253" s="16">
        <v>0</v>
      </c>
      <c r="AP253" s="16">
        <v>0</v>
      </c>
      <c r="AQ253" s="16">
        <v>18000</v>
      </c>
      <c r="AR253" s="14" t="b">
        <v>1</v>
      </c>
    </row>
    <row r="254" spans="1:44" ht="52" x14ac:dyDescent="0.35">
      <c r="A254" s="10">
        <v>253</v>
      </c>
      <c r="B254" s="21" t="s">
        <v>196</v>
      </c>
      <c r="C254" s="21" t="s">
        <v>207</v>
      </c>
      <c r="D254" s="21" t="s">
        <v>182</v>
      </c>
      <c r="E254" s="21" t="s">
        <v>191</v>
      </c>
      <c r="F254" s="21" t="s">
        <v>198</v>
      </c>
      <c r="G254" s="21" t="s">
        <v>199</v>
      </c>
      <c r="H254" s="10"/>
      <c r="I254" s="10"/>
      <c r="J254" s="10"/>
      <c r="K254" s="10"/>
      <c r="L254" s="10"/>
      <c r="M254" s="11" t="s">
        <v>372</v>
      </c>
      <c r="N254" s="22">
        <v>450000</v>
      </c>
      <c r="O254" s="12" t="s">
        <v>186</v>
      </c>
      <c r="P254" s="22" t="s">
        <v>373</v>
      </c>
      <c r="Q254" s="22" t="s">
        <v>188</v>
      </c>
      <c r="R254" s="10"/>
      <c r="S254" s="10"/>
      <c r="T254" s="10"/>
      <c r="U254" s="10"/>
      <c r="V254" s="21" t="s">
        <v>104</v>
      </c>
      <c r="W254" s="21" t="s">
        <v>104</v>
      </c>
      <c r="X254" s="21" t="s">
        <v>104</v>
      </c>
      <c r="Y254" s="21" t="s">
        <v>104</v>
      </c>
      <c r="Z254" s="21" t="s">
        <v>104</v>
      </c>
      <c r="AA254" s="21" t="s">
        <v>104</v>
      </c>
      <c r="AB254" s="21" t="s">
        <v>104</v>
      </c>
      <c r="AC254" s="21" t="s">
        <v>104</v>
      </c>
      <c r="AD254" s="10">
        <v>8</v>
      </c>
      <c r="AE254" s="12">
        <v>0</v>
      </c>
      <c r="AF254" s="12">
        <v>0</v>
      </c>
      <c r="AG254" s="12">
        <v>0</v>
      </c>
      <c r="AH254" s="12">
        <v>0</v>
      </c>
      <c r="AI254" s="12">
        <v>56250</v>
      </c>
      <c r="AJ254" s="12">
        <v>56250</v>
      </c>
      <c r="AK254" s="12">
        <v>56250</v>
      </c>
      <c r="AL254" s="12">
        <v>56250</v>
      </c>
      <c r="AM254" s="12">
        <v>56250</v>
      </c>
      <c r="AN254" s="12">
        <v>56250</v>
      </c>
      <c r="AO254" s="12">
        <v>56250</v>
      </c>
      <c r="AP254" s="12">
        <v>56250</v>
      </c>
      <c r="AQ254" s="12">
        <v>450000</v>
      </c>
      <c r="AR254" s="10" t="b">
        <v>1</v>
      </c>
    </row>
    <row r="255" spans="1:44" ht="65" x14ac:dyDescent="0.35">
      <c r="A255" s="14">
        <v>254</v>
      </c>
      <c r="B255" s="23" t="s">
        <v>196</v>
      </c>
      <c r="C255" s="23" t="s">
        <v>207</v>
      </c>
      <c r="D255" s="23" t="s">
        <v>93</v>
      </c>
      <c r="E255" s="23" t="s">
        <v>94</v>
      </c>
      <c r="F255" s="23" t="s">
        <v>116</v>
      </c>
      <c r="G255" s="23" t="s">
        <v>173</v>
      </c>
      <c r="H255" s="14"/>
      <c r="I255" s="14"/>
      <c r="J255" s="14"/>
      <c r="K255" s="14"/>
      <c r="L255" s="14"/>
      <c r="M255" s="20" t="s">
        <v>374</v>
      </c>
      <c r="N255" s="24">
        <v>160500</v>
      </c>
      <c r="O255" s="16" t="s">
        <v>201</v>
      </c>
      <c r="P255" s="24" t="s">
        <v>202</v>
      </c>
      <c r="Q255" s="24" t="s">
        <v>103</v>
      </c>
      <c r="R255" s="14"/>
      <c r="S255" s="14"/>
      <c r="T255" s="14"/>
      <c r="U255" s="14"/>
      <c r="V255" s="14"/>
      <c r="W255" s="14"/>
      <c r="X255" s="14"/>
      <c r="Y255" s="14" t="s">
        <v>104</v>
      </c>
      <c r="Z255" s="14"/>
      <c r="AA255" s="14"/>
      <c r="AB255" s="14"/>
      <c r="AC255" s="14"/>
      <c r="AD255" s="14">
        <v>1</v>
      </c>
      <c r="AE255" s="16">
        <v>0</v>
      </c>
      <c r="AF255" s="16">
        <v>0</v>
      </c>
      <c r="AG255" s="16">
        <v>0</v>
      </c>
      <c r="AH255" s="16">
        <v>0</v>
      </c>
      <c r="AI255" s="16">
        <v>0</v>
      </c>
      <c r="AJ255" s="16">
        <v>0</v>
      </c>
      <c r="AK255" s="16">
        <v>0</v>
      </c>
      <c r="AL255" s="16">
        <v>160500</v>
      </c>
      <c r="AM255" s="16">
        <v>0</v>
      </c>
      <c r="AN255" s="16">
        <v>0</v>
      </c>
      <c r="AO255" s="16">
        <v>0</v>
      </c>
      <c r="AP255" s="16">
        <v>0</v>
      </c>
      <c r="AQ255" s="16">
        <v>160500</v>
      </c>
      <c r="AR255" s="14" t="b">
        <v>1</v>
      </c>
    </row>
    <row r="256" spans="1:44" ht="52" x14ac:dyDescent="0.35">
      <c r="A256" s="10">
        <v>255</v>
      </c>
      <c r="B256" s="21" t="s">
        <v>196</v>
      </c>
      <c r="C256" s="21" t="s">
        <v>207</v>
      </c>
      <c r="D256" s="21" t="s">
        <v>182</v>
      </c>
      <c r="E256" s="21" t="s">
        <v>191</v>
      </c>
      <c r="F256" s="21" t="s">
        <v>198</v>
      </c>
      <c r="G256" s="21" t="s">
        <v>199</v>
      </c>
      <c r="H256" s="10"/>
      <c r="I256" s="10"/>
      <c r="J256" s="10"/>
      <c r="K256" s="10"/>
      <c r="L256" s="10"/>
      <c r="M256" s="11" t="s">
        <v>375</v>
      </c>
      <c r="N256" s="22">
        <v>17604.32</v>
      </c>
      <c r="O256" s="12" t="s">
        <v>186</v>
      </c>
      <c r="P256" s="22" t="s">
        <v>371</v>
      </c>
      <c r="Q256" s="22" t="s">
        <v>188</v>
      </c>
      <c r="R256" s="10"/>
      <c r="S256" s="10"/>
      <c r="T256" s="10"/>
      <c r="U256" s="10"/>
      <c r="V256" s="10" t="s">
        <v>104</v>
      </c>
      <c r="W256" s="10"/>
      <c r="X256" s="10"/>
      <c r="Y256" s="10"/>
      <c r="Z256" s="10"/>
      <c r="AA256" s="10"/>
      <c r="AB256" s="10"/>
      <c r="AC256" s="10"/>
      <c r="AD256" s="10">
        <v>1</v>
      </c>
      <c r="AE256" s="12">
        <v>0</v>
      </c>
      <c r="AF256" s="12">
        <v>0</v>
      </c>
      <c r="AG256" s="12">
        <v>0</v>
      </c>
      <c r="AH256" s="12">
        <v>0</v>
      </c>
      <c r="AI256" s="12">
        <v>17604.32</v>
      </c>
      <c r="AJ256" s="12">
        <v>0</v>
      </c>
      <c r="AK256" s="12">
        <v>0</v>
      </c>
      <c r="AL256" s="12">
        <v>0</v>
      </c>
      <c r="AM256" s="12">
        <v>0</v>
      </c>
      <c r="AN256" s="12">
        <v>0</v>
      </c>
      <c r="AO256" s="12">
        <v>0</v>
      </c>
      <c r="AP256" s="12">
        <v>0</v>
      </c>
      <c r="AQ256" s="12">
        <v>17604.32</v>
      </c>
      <c r="AR256" s="10" t="b">
        <v>1</v>
      </c>
    </row>
    <row r="257" spans="1:44" ht="52" x14ac:dyDescent="0.35">
      <c r="A257" s="14">
        <v>256</v>
      </c>
      <c r="B257" s="23" t="s">
        <v>196</v>
      </c>
      <c r="C257" s="23" t="s">
        <v>207</v>
      </c>
      <c r="D257" s="23" t="s">
        <v>182</v>
      </c>
      <c r="E257" s="23" t="s">
        <v>191</v>
      </c>
      <c r="F257" s="23" t="s">
        <v>198</v>
      </c>
      <c r="G257" s="23" t="s">
        <v>199</v>
      </c>
      <c r="H257" s="14"/>
      <c r="I257" s="14"/>
      <c r="J257" s="14"/>
      <c r="K257" s="14"/>
      <c r="L257" s="14"/>
      <c r="M257" s="20" t="s">
        <v>376</v>
      </c>
      <c r="N257" s="24">
        <v>15000</v>
      </c>
      <c r="O257" s="16" t="s">
        <v>186</v>
      </c>
      <c r="P257" s="24" t="s">
        <v>377</v>
      </c>
      <c r="Q257" s="16" t="s">
        <v>188</v>
      </c>
      <c r="R257" s="14"/>
      <c r="S257" s="14"/>
      <c r="T257" s="14"/>
      <c r="U257" s="14"/>
      <c r="V257" s="14"/>
      <c r="W257" s="14" t="s">
        <v>104</v>
      </c>
      <c r="X257" s="14"/>
      <c r="Y257" s="14"/>
      <c r="Z257" s="14"/>
      <c r="AA257" s="14"/>
      <c r="AB257" s="14" t="s">
        <v>104</v>
      </c>
      <c r="AC257" s="14"/>
      <c r="AD257" s="14">
        <v>2</v>
      </c>
      <c r="AE257" s="16">
        <v>0</v>
      </c>
      <c r="AF257" s="16">
        <v>0</v>
      </c>
      <c r="AG257" s="16">
        <v>0</v>
      </c>
      <c r="AH257" s="16">
        <v>0</v>
      </c>
      <c r="AI257" s="16">
        <v>0</v>
      </c>
      <c r="AJ257" s="16">
        <v>7500</v>
      </c>
      <c r="AK257" s="16">
        <v>0</v>
      </c>
      <c r="AL257" s="16">
        <v>0</v>
      </c>
      <c r="AM257" s="16">
        <v>0</v>
      </c>
      <c r="AN257" s="16">
        <v>0</v>
      </c>
      <c r="AO257" s="16">
        <v>7500</v>
      </c>
      <c r="AP257" s="16">
        <v>0</v>
      </c>
      <c r="AQ257" s="16">
        <v>15000</v>
      </c>
      <c r="AR257" s="14" t="b">
        <v>1</v>
      </c>
    </row>
    <row r="258" spans="1:44" ht="52" x14ac:dyDescent="0.35">
      <c r="A258" s="10">
        <v>257</v>
      </c>
      <c r="B258" s="21" t="s">
        <v>196</v>
      </c>
      <c r="C258" s="21" t="s">
        <v>207</v>
      </c>
      <c r="D258" s="21" t="s">
        <v>182</v>
      </c>
      <c r="E258" s="21" t="s">
        <v>191</v>
      </c>
      <c r="F258" s="21" t="s">
        <v>198</v>
      </c>
      <c r="G258" s="21" t="s">
        <v>199</v>
      </c>
      <c r="H258" s="10"/>
      <c r="I258" s="10"/>
      <c r="J258" s="10"/>
      <c r="K258" s="10"/>
      <c r="L258" s="10"/>
      <c r="M258" s="11" t="s">
        <v>370</v>
      </c>
      <c r="N258" s="22">
        <v>13500</v>
      </c>
      <c r="O258" s="12" t="s">
        <v>186</v>
      </c>
      <c r="P258" s="22" t="s">
        <v>378</v>
      </c>
      <c r="Q258" s="22" t="s">
        <v>188</v>
      </c>
      <c r="R258" s="10"/>
      <c r="S258" s="10"/>
      <c r="T258" s="10"/>
      <c r="U258" s="10"/>
      <c r="V258" s="10"/>
      <c r="W258" s="10"/>
      <c r="X258" s="10" t="s">
        <v>104</v>
      </c>
      <c r="Y258" s="10"/>
      <c r="Z258" s="10"/>
      <c r="AA258" s="10"/>
      <c r="AB258" s="10"/>
      <c r="AC258" s="10"/>
      <c r="AD258" s="10">
        <v>1</v>
      </c>
      <c r="AE258" s="12">
        <v>0</v>
      </c>
      <c r="AF258" s="12">
        <v>0</v>
      </c>
      <c r="AG258" s="12">
        <v>0</v>
      </c>
      <c r="AH258" s="12">
        <v>0</v>
      </c>
      <c r="AI258" s="12">
        <v>0</v>
      </c>
      <c r="AJ258" s="12">
        <v>0</v>
      </c>
      <c r="AK258" s="12">
        <v>13500</v>
      </c>
      <c r="AL258" s="12">
        <v>0</v>
      </c>
      <c r="AM258" s="12">
        <v>0</v>
      </c>
      <c r="AN258" s="12">
        <v>0</v>
      </c>
      <c r="AO258" s="12">
        <v>0</v>
      </c>
      <c r="AP258" s="12">
        <v>0</v>
      </c>
      <c r="AQ258" s="12">
        <v>13500</v>
      </c>
      <c r="AR258" s="10" t="b">
        <v>1</v>
      </c>
    </row>
    <row r="259" spans="1:44" ht="52" x14ac:dyDescent="0.35">
      <c r="A259" s="14">
        <v>258</v>
      </c>
      <c r="B259" s="23" t="s">
        <v>196</v>
      </c>
      <c r="C259" s="23" t="s">
        <v>207</v>
      </c>
      <c r="D259" s="23" t="s">
        <v>182</v>
      </c>
      <c r="E259" s="23" t="s">
        <v>191</v>
      </c>
      <c r="F259" s="23" t="s">
        <v>198</v>
      </c>
      <c r="G259" s="23" t="s">
        <v>199</v>
      </c>
      <c r="H259" s="14"/>
      <c r="I259" s="14"/>
      <c r="J259" s="14"/>
      <c r="K259" s="14"/>
      <c r="L259" s="14"/>
      <c r="M259" s="20" t="s">
        <v>379</v>
      </c>
      <c r="N259" s="24">
        <v>12500</v>
      </c>
      <c r="O259" s="16" t="s">
        <v>186</v>
      </c>
      <c r="P259" s="24" t="s">
        <v>373</v>
      </c>
      <c r="Q259" s="24" t="s">
        <v>188</v>
      </c>
      <c r="R259" s="14"/>
      <c r="S259" s="14"/>
      <c r="T259" s="14"/>
      <c r="U259" s="14"/>
      <c r="V259" s="14"/>
      <c r="W259" s="14"/>
      <c r="X259" s="14" t="s">
        <v>104</v>
      </c>
      <c r="Y259" s="14"/>
      <c r="Z259" s="14"/>
      <c r="AA259" s="14"/>
      <c r="AB259" s="14"/>
      <c r="AC259" s="14"/>
      <c r="AD259" s="14">
        <v>1</v>
      </c>
      <c r="AE259" s="16">
        <v>0</v>
      </c>
      <c r="AF259" s="16">
        <v>0</v>
      </c>
      <c r="AG259" s="16">
        <v>0</v>
      </c>
      <c r="AH259" s="16">
        <v>0</v>
      </c>
      <c r="AI259" s="16">
        <v>0</v>
      </c>
      <c r="AJ259" s="16">
        <v>0</v>
      </c>
      <c r="AK259" s="16">
        <v>12500</v>
      </c>
      <c r="AL259" s="16">
        <v>0</v>
      </c>
      <c r="AM259" s="16">
        <v>0</v>
      </c>
      <c r="AN259" s="16">
        <v>0</v>
      </c>
      <c r="AO259" s="16">
        <v>0</v>
      </c>
      <c r="AP259" s="16">
        <v>0</v>
      </c>
      <c r="AQ259" s="16">
        <v>12500</v>
      </c>
      <c r="AR259" s="14" t="b">
        <v>1</v>
      </c>
    </row>
    <row r="260" spans="1:44" ht="52" x14ac:dyDescent="0.35">
      <c r="A260" s="10">
        <v>259</v>
      </c>
      <c r="B260" s="21" t="s">
        <v>196</v>
      </c>
      <c r="C260" s="21" t="s">
        <v>207</v>
      </c>
      <c r="D260" s="21" t="s">
        <v>182</v>
      </c>
      <c r="E260" s="21" t="s">
        <v>191</v>
      </c>
      <c r="F260" s="21" t="s">
        <v>198</v>
      </c>
      <c r="G260" s="21" t="s">
        <v>199</v>
      </c>
      <c r="H260" s="10"/>
      <c r="I260" s="10"/>
      <c r="J260" s="10"/>
      <c r="K260" s="10"/>
      <c r="L260" s="10"/>
      <c r="M260" s="11" t="s">
        <v>380</v>
      </c>
      <c r="N260" s="22">
        <v>12400</v>
      </c>
      <c r="O260" s="12" t="s">
        <v>186</v>
      </c>
      <c r="P260" s="22" t="s">
        <v>381</v>
      </c>
      <c r="Q260" s="22" t="s">
        <v>188</v>
      </c>
      <c r="R260" s="10"/>
      <c r="S260" s="10"/>
      <c r="T260" s="10"/>
      <c r="U260" s="10"/>
      <c r="V260" s="10"/>
      <c r="W260" s="10"/>
      <c r="X260" s="10"/>
      <c r="Y260" s="10"/>
      <c r="Z260" s="10"/>
      <c r="AA260" s="10"/>
      <c r="AB260" s="10" t="s">
        <v>104</v>
      </c>
      <c r="AC260" s="10" t="s">
        <v>104</v>
      </c>
      <c r="AD260" s="10">
        <v>2</v>
      </c>
      <c r="AE260" s="12">
        <v>0</v>
      </c>
      <c r="AF260" s="12">
        <v>0</v>
      </c>
      <c r="AG260" s="12">
        <v>0</v>
      </c>
      <c r="AH260" s="12">
        <v>0</v>
      </c>
      <c r="AI260" s="12">
        <v>0</v>
      </c>
      <c r="AJ260" s="12">
        <v>0</v>
      </c>
      <c r="AK260" s="12">
        <v>0</v>
      </c>
      <c r="AL260" s="12">
        <v>0</v>
      </c>
      <c r="AM260" s="12">
        <v>0</v>
      </c>
      <c r="AN260" s="12">
        <v>0</v>
      </c>
      <c r="AO260" s="12">
        <v>6200</v>
      </c>
      <c r="AP260" s="12">
        <v>6200</v>
      </c>
      <c r="AQ260" s="12">
        <v>12400</v>
      </c>
      <c r="AR260" s="10" t="b">
        <v>1</v>
      </c>
    </row>
    <row r="261" spans="1:44" ht="52" x14ac:dyDescent="0.35">
      <c r="A261" s="14">
        <v>260</v>
      </c>
      <c r="B261" s="23" t="s">
        <v>196</v>
      </c>
      <c r="C261" s="23" t="s">
        <v>207</v>
      </c>
      <c r="D261" s="23" t="s">
        <v>182</v>
      </c>
      <c r="E261" s="23" t="s">
        <v>191</v>
      </c>
      <c r="F261" s="23" t="s">
        <v>198</v>
      </c>
      <c r="G261" s="23" t="s">
        <v>199</v>
      </c>
      <c r="H261" s="14"/>
      <c r="I261" s="14"/>
      <c r="J261" s="14"/>
      <c r="K261" s="14"/>
      <c r="L261" s="14"/>
      <c r="M261" s="20" t="s">
        <v>382</v>
      </c>
      <c r="N261" s="24">
        <v>8240</v>
      </c>
      <c r="O261" s="16" t="s">
        <v>186</v>
      </c>
      <c r="P261" s="24" t="s">
        <v>381</v>
      </c>
      <c r="Q261" s="24" t="s">
        <v>188</v>
      </c>
      <c r="R261" s="14"/>
      <c r="S261" s="14"/>
      <c r="T261" s="14"/>
      <c r="U261" s="14"/>
      <c r="V261" s="14"/>
      <c r="W261" s="14"/>
      <c r="X261" s="14"/>
      <c r="Y261" s="14"/>
      <c r="Z261" s="14"/>
      <c r="AA261" s="14"/>
      <c r="AB261" s="14" t="s">
        <v>104</v>
      </c>
      <c r="AC261" s="14" t="s">
        <v>104</v>
      </c>
      <c r="AD261" s="14">
        <v>2</v>
      </c>
      <c r="AE261" s="16">
        <v>0</v>
      </c>
      <c r="AF261" s="16">
        <v>0</v>
      </c>
      <c r="AG261" s="16">
        <v>0</v>
      </c>
      <c r="AH261" s="16">
        <v>0</v>
      </c>
      <c r="AI261" s="16">
        <v>0</v>
      </c>
      <c r="AJ261" s="16">
        <v>0</v>
      </c>
      <c r="AK261" s="16">
        <v>0</v>
      </c>
      <c r="AL261" s="16">
        <v>0</v>
      </c>
      <c r="AM261" s="16">
        <v>0</v>
      </c>
      <c r="AN261" s="16">
        <v>0</v>
      </c>
      <c r="AO261" s="16">
        <v>4120</v>
      </c>
      <c r="AP261" s="16">
        <v>4120</v>
      </c>
      <c r="AQ261" s="16">
        <v>8240</v>
      </c>
      <c r="AR261" s="14" t="b">
        <v>1</v>
      </c>
    </row>
    <row r="262" spans="1:44" ht="52" x14ac:dyDescent="0.35">
      <c r="A262" s="10">
        <v>261</v>
      </c>
      <c r="B262" s="21" t="s">
        <v>196</v>
      </c>
      <c r="C262" s="21" t="s">
        <v>207</v>
      </c>
      <c r="D262" s="21" t="s">
        <v>182</v>
      </c>
      <c r="E262" s="21" t="s">
        <v>191</v>
      </c>
      <c r="F262" s="21" t="s">
        <v>198</v>
      </c>
      <c r="G262" s="21" t="s">
        <v>199</v>
      </c>
      <c r="H262" s="10"/>
      <c r="I262" s="10"/>
      <c r="J262" s="10"/>
      <c r="K262" s="10"/>
      <c r="L262" s="10"/>
      <c r="M262" s="11" t="s">
        <v>383</v>
      </c>
      <c r="N262" s="22">
        <v>8000</v>
      </c>
      <c r="O262" s="12" t="s">
        <v>186</v>
      </c>
      <c r="P262" s="22" t="s">
        <v>373</v>
      </c>
      <c r="Q262" s="22" t="s">
        <v>188</v>
      </c>
      <c r="R262" s="10"/>
      <c r="S262" s="10"/>
      <c r="T262" s="10"/>
      <c r="U262" s="10"/>
      <c r="V262" s="10"/>
      <c r="W262" s="10"/>
      <c r="X262" s="10"/>
      <c r="Y262" s="10"/>
      <c r="Z262" s="10"/>
      <c r="AA262" s="10" t="s">
        <v>104</v>
      </c>
      <c r="AB262" s="10"/>
      <c r="AC262" s="10"/>
      <c r="AD262" s="10">
        <v>1</v>
      </c>
      <c r="AE262" s="12">
        <v>0</v>
      </c>
      <c r="AF262" s="12">
        <v>0</v>
      </c>
      <c r="AG262" s="12">
        <v>0</v>
      </c>
      <c r="AH262" s="12">
        <v>0</v>
      </c>
      <c r="AI262" s="12">
        <v>0</v>
      </c>
      <c r="AJ262" s="12">
        <v>0</v>
      </c>
      <c r="AK262" s="12">
        <v>0</v>
      </c>
      <c r="AL262" s="12">
        <v>0</v>
      </c>
      <c r="AM262" s="12">
        <v>0</v>
      </c>
      <c r="AN262" s="12">
        <v>8000</v>
      </c>
      <c r="AO262" s="12">
        <v>0</v>
      </c>
      <c r="AP262" s="12">
        <v>0</v>
      </c>
      <c r="AQ262" s="12">
        <v>8000</v>
      </c>
      <c r="AR262" s="10" t="b">
        <v>1</v>
      </c>
    </row>
    <row r="263" spans="1:44" ht="52" x14ac:dyDescent="0.35">
      <c r="A263" s="14">
        <v>262</v>
      </c>
      <c r="B263" s="23" t="s">
        <v>196</v>
      </c>
      <c r="C263" s="23" t="s">
        <v>207</v>
      </c>
      <c r="D263" s="23" t="s">
        <v>182</v>
      </c>
      <c r="E263" s="23" t="s">
        <v>191</v>
      </c>
      <c r="F263" s="23" t="s">
        <v>198</v>
      </c>
      <c r="G263" s="23" t="s">
        <v>199</v>
      </c>
      <c r="H263" s="14"/>
      <c r="I263" s="14"/>
      <c r="J263" s="14"/>
      <c r="K263" s="14"/>
      <c r="L263" s="14"/>
      <c r="M263" s="20" t="s">
        <v>384</v>
      </c>
      <c r="N263" s="24">
        <v>80000</v>
      </c>
      <c r="O263" s="24" t="s">
        <v>186</v>
      </c>
      <c r="P263" s="24" t="s">
        <v>377</v>
      </c>
      <c r="Q263" s="24" t="s">
        <v>188</v>
      </c>
      <c r="R263" s="14"/>
      <c r="S263" s="14"/>
      <c r="T263" s="14"/>
      <c r="U263" s="14"/>
      <c r="V263" s="14"/>
      <c r="W263" s="14" t="s">
        <v>104</v>
      </c>
      <c r="X263" s="14"/>
      <c r="Y263" s="14"/>
      <c r="Z263" s="14"/>
      <c r="AA263" s="14"/>
      <c r="AB263" s="14"/>
      <c r="AC263" s="14" t="s">
        <v>104</v>
      </c>
      <c r="AD263" s="14">
        <v>2</v>
      </c>
      <c r="AE263" s="16">
        <v>0</v>
      </c>
      <c r="AF263" s="16">
        <v>0</v>
      </c>
      <c r="AG263" s="16">
        <v>0</v>
      </c>
      <c r="AH263" s="16">
        <v>0</v>
      </c>
      <c r="AI263" s="16">
        <v>0</v>
      </c>
      <c r="AJ263" s="16">
        <v>40000</v>
      </c>
      <c r="AK263" s="16">
        <v>0</v>
      </c>
      <c r="AL263" s="16">
        <v>0</v>
      </c>
      <c r="AM263" s="16">
        <v>0</v>
      </c>
      <c r="AN263" s="16">
        <v>0</v>
      </c>
      <c r="AO263" s="16">
        <v>0</v>
      </c>
      <c r="AP263" s="16">
        <v>40000</v>
      </c>
      <c r="AQ263" s="16">
        <v>80000</v>
      </c>
      <c r="AR263" s="14" t="b">
        <v>1</v>
      </c>
    </row>
    <row r="264" spans="1:44" ht="52" x14ac:dyDescent="0.35">
      <c r="A264" s="10">
        <v>263</v>
      </c>
      <c r="B264" s="21" t="s">
        <v>196</v>
      </c>
      <c r="C264" s="21" t="s">
        <v>207</v>
      </c>
      <c r="D264" s="21" t="s">
        <v>182</v>
      </c>
      <c r="E264" s="21" t="s">
        <v>191</v>
      </c>
      <c r="F264" s="21" t="s">
        <v>198</v>
      </c>
      <c r="G264" s="21" t="s">
        <v>199</v>
      </c>
      <c r="H264" s="10"/>
      <c r="I264" s="10"/>
      <c r="J264" s="10"/>
      <c r="K264" s="10"/>
      <c r="L264" s="10"/>
      <c r="M264" s="11" t="s">
        <v>385</v>
      </c>
      <c r="N264" s="22">
        <v>8000</v>
      </c>
      <c r="O264" s="22" t="s">
        <v>186</v>
      </c>
      <c r="P264" s="22" t="s">
        <v>373</v>
      </c>
      <c r="Q264" s="22" t="s">
        <v>188</v>
      </c>
      <c r="R264" s="10"/>
      <c r="S264" s="10"/>
      <c r="T264" s="10"/>
      <c r="U264" s="10"/>
      <c r="V264" s="10"/>
      <c r="W264" s="10"/>
      <c r="X264" s="10" t="s">
        <v>104</v>
      </c>
      <c r="Y264" s="10"/>
      <c r="Z264" s="10"/>
      <c r="AA264" s="10"/>
      <c r="AB264" s="10"/>
      <c r="AC264" s="10"/>
      <c r="AD264" s="10">
        <v>1</v>
      </c>
      <c r="AE264" s="12">
        <v>0</v>
      </c>
      <c r="AF264" s="12">
        <v>0</v>
      </c>
      <c r="AG264" s="12">
        <v>0</v>
      </c>
      <c r="AH264" s="12">
        <v>0</v>
      </c>
      <c r="AI264" s="12">
        <v>0</v>
      </c>
      <c r="AJ264" s="12">
        <v>0</v>
      </c>
      <c r="AK264" s="12">
        <v>8000</v>
      </c>
      <c r="AL264" s="12">
        <v>0</v>
      </c>
      <c r="AM264" s="12">
        <v>0</v>
      </c>
      <c r="AN264" s="12">
        <v>0</v>
      </c>
      <c r="AO264" s="12">
        <v>0</v>
      </c>
      <c r="AP264" s="12">
        <v>0</v>
      </c>
      <c r="AQ264" s="12">
        <v>8000</v>
      </c>
      <c r="AR264" s="10" t="b">
        <v>1</v>
      </c>
    </row>
    <row r="265" spans="1:44" ht="52" x14ac:dyDescent="0.35">
      <c r="A265" s="14">
        <v>264</v>
      </c>
      <c r="B265" s="23" t="s">
        <v>196</v>
      </c>
      <c r="C265" s="23" t="s">
        <v>207</v>
      </c>
      <c r="D265" s="23" t="s">
        <v>182</v>
      </c>
      <c r="E265" s="23" t="s">
        <v>191</v>
      </c>
      <c r="F265" s="23" t="s">
        <v>198</v>
      </c>
      <c r="G265" s="23" t="s">
        <v>199</v>
      </c>
      <c r="H265" s="14"/>
      <c r="I265" s="14"/>
      <c r="J265" s="14"/>
      <c r="K265" s="14"/>
      <c r="L265" s="14"/>
      <c r="M265" s="20" t="s">
        <v>386</v>
      </c>
      <c r="N265" s="24">
        <v>8000</v>
      </c>
      <c r="O265" s="24" t="s">
        <v>186</v>
      </c>
      <c r="P265" s="24" t="s">
        <v>387</v>
      </c>
      <c r="Q265" s="24" t="s">
        <v>188</v>
      </c>
      <c r="R265" s="14"/>
      <c r="S265" s="14" t="s">
        <v>104</v>
      </c>
      <c r="T265" s="14"/>
      <c r="U265" s="14"/>
      <c r="V265" s="14"/>
      <c r="W265" s="14"/>
      <c r="X265" s="14" t="s">
        <v>104</v>
      </c>
      <c r="Y265" s="14"/>
      <c r="Z265" s="14"/>
      <c r="AA265" s="14"/>
      <c r="AB265" s="14"/>
      <c r="AC265" s="14" t="s">
        <v>104</v>
      </c>
      <c r="AD265" s="14">
        <v>3</v>
      </c>
      <c r="AE265" s="16">
        <v>0</v>
      </c>
      <c r="AF265" s="16">
        <v>2666.6666666666665</v>
      </c>
      <c r="AG265" s="16">
        <v>0</v>
      </c>
      <c r="AH265" s="16">
        <v>0</v>
      </c>
      <c r="AI265" s="16">
        <v>0</v>
      </c>
      <c r="AJ265" s="16">
        <v>0</v>
      </c>
      <c r="AK265" s="16">
        <v>2666.6666666666665</v>
      </c>
      <c r="AL265" s="16">
        <v>0</v>
      </c>
      <c r="AM265" s="16">
        <v>0</v>
      </c>
      <c r="AN265" s="16">
        <v>0</v>
      </c>
      <c r="AO265" s="16">
        <v>0</v>
      </c>
      <c r="AP265" s="16">
        <v>2666.6666666666665</v>
      </c>
      <c r="AQ265" s="16">
        <v>8000</v>
      </c>
      <c r="AR265" s="14" t="b">
        <v>1</v>
      </c>
    </row>
    <row r="266" spans="1:44" ht="52" x14ac:dyDescent="0.35">
      <c r="A266" s="10">
        <v>265</v>
      </c>
      <c r="B266" s="21" t="s">
        <v>196</v>
      </c>
      <c r="C266" s="21" t="s">
        <v>207</v>
      </c>
      <c r="D266" s="21" t="s">
        <v>182</v>
      </c>
      <c r="E266" s="21" t="s">
        <v>191</v>
      </c>
      <c r="F266" s="21" t="s">
        <v>198</v>
      </c>
      <c r="G266" s="21" t="s">
        <v>199</v>
      </c>
      <c r="H266" s="10"/>
      <c r="I266" s="10"/>
      <c r="J266" s="10"/>
      <c r="K266" s="10"/>
      <c r="L266" s="10"/>
      <c r="M266" s="11" t="s">
        <v>388</v>
      </c>
      <c r="N266" s="22">
        <v>5000</v>
      </c>
      <c r="O266" s="12" t="s">
        <v>186</v>
      </c>
      <c r="P266" s="22" t="s">
        <v>377</v>
      </c>
      <c r="Q266" s="22" t="s">
        <v>188</v>
      </c>
      <c r="R266" s="10"/>
      <c r="S266" s="10"/>
      <c r="T266" s="10"/>
      <c r="U266" s="10"/>
      <c r="V266" s="10"/>
      <c r="W266" s="10"/>
      <c r="X266" s="10"/>
      <c r="Y266" s="10"/>
      <c r="Z266" s="10"/>
      <c r="AA266" s="10"/>
      <c r="AB266" s="10" t="s">
        <v>104</v>
      </c>
      <c r="AC266" s="10"/>
      <c r="AD266" s="10">
        <v>1</v>
      </c>
      <c r="AE266" s="12">
        <v>0</v>
      </c>
      <c r="AF266" s="12">
        <v>0</v>
      </c>
      <c r="AG266" s="12">
        <v>0</v>
      </c>
      <c r="AH266" s="12">
        <v>0</v>
      </c>
      <c r="AI266" s="12">
        <v>0</v>
      </c>
      <c r="AJ266" s="12">
        <v>0</v>
      </c>
      <c r="AK266" s="12">
        <v>0</v>
      </c>
      <c r="AL266" s="12">
        <v>0</v>
      </c>
      <c r="AM266" s="12">
        <v>0</v>
      </c>
      <c r="AN266" s="12">
        <v>0</v>
      </c>
      <c r="AO266" s="12">
        <v>5000</v>
      </c>
      <c r="AP266" s="12">
        <v>0</v>
      </c>
      <c r="AQ266" s="12">
        <v>5000</v>
      </c>
      <c r="AR266" s="10" t="b">
        <v>1</v>
      </c>
    </row>
    <row r="267" spans="1:44" ht="52" x14ac:dyDescent="0.35">
      <c r="A267" s="14">
        <v>266</v>
      </c>
      <c r="B267" s="23" t="s">
        <v>196</v>
      </c>
      <c r="C267" s="23" t="s">
        <v>207</v>
      </c>
      <c r="D267" s="23" t="s">
        <v>182</v>
      </c>
      <c r="E267" s="23" t="s">
        <v>191</v>
      </c>
      <c r="F267" s="23" t="s">
        <v>198</v>
      </c>
      <c r="G267" s="23" t="s">
        <v>199</v>
      </c>
      <c r="H267" s="14"/>
      <c r="I267" s="14"/>
      <c r="J267" s="14"/>
      <c r="K267" s="14"/>
      <c r="L267" s="14"/>
      <c r="M267" s="20" t="s">
        <v>389</v>
      </c>
      <c r="N267" s="24">
        <v>4000</v>
      </c>
      <c r="O267" s="16" t="s">
        <v>186</v>
      </c>
      <c r="P267" s="24" t="s">
        <v>373</v>
      </c>
      <c r="Q267" s="24" t="s">
        <v>188</v>
      </c>
      <c r="R267" s="14"/>
      <c r="S267" s="14"/>
      <c r="T267" s="14"/>
      <c r="U267" s="14"/>
      <c r="V267" s="14"/>
      <c r="W267" s="14"/>
      <c r="X267" s="14" t="s">
        <v>104</v>
      </c>
      <c r="Y267" s="14"/>
      <c r="Z267" s="14"/>
      <c r="AA267" s="14"/>
      <c r="AB267" s="14"/>
      <c r="AC267" s="14"/>
      <c r="AD267" s="14">
        <v>1</v>
      </c>
      <c r="AE267" s="16">
        <v>0</v>
      </c>
      <c r="AF267" s="16">
        <v>0</v>
      </c>
      <c r="AG267" s="16">
        <v>0</v>
      </c>
      <c r="AH267" s="16">
        <v>0</v>
      </c>
      <c r="AI267" s="16">
        <v>0</v>
      </c>
      <c r="AJ267" s="16">
        <v>0</v>
      </c>
      <c r="AK267" s="16">
        <v>4000</v>
      </c>
      <c r="AL267" s="16">
        <v>0</v>
      </c>
      <c r="AM267" s="16">
        <v>0</v>
      </c>
      <c r="AN267" s="16">
        <v>0</v>
      </c>
      <c r="AO267" s="16">
        <v>0</v>
      </c>
      <c r="AP267" s="16">
        <v>0</v>
      </c>
      <c r="AQ267" s="16">
        <v>4000</v>
      </c>
      <c r="AR267" s="14" t="b">
        <v>1</v>
      </c>
    </row>
    <row r="268" spans="1:44" ht="52" x14ac:dyDescent="0.35">
      <c r="A268" s="10">
        <v>267</v>
      </c>
      <c r="B268" s="21" t="s">
        <v>196</v>
      </c>
      <c r="C268" s="21" t="s">
        <v>207</v>
      </c>
      <c r="D268" s="21" t="s">
        <v>182</v>
      </c>
      <c r="E268" s="21" t="s">
        <v>191</v>
      </c>
      <c r="F268" s="21" t="s">
        <v>198</v>
      </c>
      <c r="G268" s="21" t="s">
        <v>199</v>
      </c>
      <c r="H268" s="10"/>
      <c r="I268" s="10"/>
      <c r="J268" s="10"/>
      <c r="K268" s="10"/>
      <c r="L268" s="10"/>
      <c r="M268" s="11" t="s">
        <v>390</v>
      </c>
      <c r="N268" s="22">
        <v>3000</v>
      </c>
      <c r="O268" s="12" t="s">
        <v>186</v>
      </c>
      <c r="P268" s="22" t="s">
        <v>377</v>
      </c>
      <c r="Q268" s="22" t="s">
        <v>188</v>
      </c>
      <c r="R268" s="10"/>
      <c r="S268" s="10"/>
      <c r="T268" s="10"/>
      <c r="U268" s="10"/>
      <c r="V268" s="10"/>
      <c r="W268" s="10"/>
      <c r="X268" s="10" t="s">
        <v>104</v>
      </c>
      <c r="Y268" s="10"/>
      <c r="Z268" s="10"/>
      <c r="AA268" s="10"/>
      <c r="AB268" s="10"/>
      <c r="AC268" s="10"/>
      <c r="AD268" s="10">
        <v>1</v>
      </c>
      <c r="AE268" s="12">
        <v>0</v>
      </c>
      <c r="AF268" s="12">
        <v>0</v>
      </c>
      <c r="AG268" s="12">
        <v>0</v>
      </c>
      <c r="AH268" s="12">
        <v>0</v>
      </c>
      <c r="AI268" s="12">
        <v>0</v>
      </c>
      <c r="AJ268" s="12">
        <v>0</v>
      </c>
      <c r="AK268" s="12">
        <v>3000</v>
      </c>
      <c r="AL268" s="12">
        <v>0</v>
      </c>
      <c r="AM268" s="12">
        <v>0</v>
      </c>
      <c r="AN268" s="12">
        <v>0</v>
      </c>
      <c r="AO268" s="12">
        <v>0</v>
      </c>
      <c r="AP268" s="12">
        <v>0</v>
      </c>
      <c r="AQ268" s="12">
        <v>3000</v>
      </c>
      <c r="AR268" s="10" t="b">
        <v>1</v>
      </c>
    </row>
    <row r="269" spans="1:44" ht="65" x14ac:dyDescent="0.35">
      <c r="A269" s="14">
        <v>268</v>
      </c>
      <c r="B269" s="23" t="s">
        <v>196</v>
      </c>
      <c r="C269" s="23" t="s">
        <v>207</v>
      </c>
      <c r="D269" s="23" t="s">
        <v>93</v>
      </c>
      <c r="E269" s="23" t="s">
        <v>94</v>
      </c>
      <c r="F269" s="23" t="s">
        <v>116</v>
      </c>
      <c r="G269" s="23" t="s">
        <v>173</v>
      </c>
      <c r="H269" s="14"/>
      <c r="I269" s="14"/>
      <c r="J269" s="14"/>
      <c r="K269" s="14"/>
      <c r="L269" s="14"/>
      <c r="M269" s="20" t="s">
        <v>391</v>
      </c>
      <c r="N269" s="24">
        <v>2889.76</v>
      </c>
      <c r="O269" s="16" t="s">
        <v>101</v>
      </c>
      <c r="P269" s="24" t="s">
        <v>392</v>
      </c>
      <c r="Q269" s="24" t="s">
        <v>103</v>
      </c>
      <c r="R269" s="14" t="s">
        <v>104</v>
      </c>
      <c r="S269" s="14" t="s">
        <v>104</v>
      </c>
      <c r="T269" s="14" t="s">
        <v>104</v>
      </c>
      <c r="U269" s="14" t="s">
        <v>104</v>
      </c>
      <c r="V269" s="14" t="s">
        <v>104</v>
      </c>
      <c r="W269" s="14" t="s">
        <v>104</v>
      </c>
      <c r="X269" s="14" t="s">
        <v>104</v>
      </c>
      <c r="Y269" s="14" t="s">
        <v>104</v>
      </c>
      <c r="Z269" s="14" t="s">
        <v>104</v>
      </c>
      <c r="AA269" s="14" t="s">
        <v>104</v>
      </c>
      <c r="AB269" s="14" t="s">
        <v>104</v>
      </c>
      <c r="AC269" s="14" t="s">
        <v>104</v>
      </c>
      <c r="AD269" s="14">
        <v>12</v>
      </c>
      <c r="AE269" s="16">
        <v>240.81333333333336</v>
      </c>
      <c r="AF269" s="16">
        <v>240.81333333333336</v>
      </c>
      <c r="AG269" s="16">
        <v>240.81333333333336</v>
      </c>
      <c r="AH269" s="16">
        <v>240.81333333333336</v>
      </c>
      <c r="AI269" s="16">
        <v>240.81333333333336</v>
      </c>
      <c r="AJ269" s="16">
        <v>240.81333333333336</v>
      </c>
      <c r="AK269" s="16">
        <v>240.81333333333336</v>
      </c>
      <c r="AL269" s="16">
        <v>240.81333333333336</v>
      </c>
      <c r="AM269" s="16">
        <v>240.81333333333336</v>
      </c>
      <c r="AN269" s="16">
        <v>240.81333333333336</v>
      </c>
      <c r="AO269" s="16">
        <v>240.81333333333336</v>
      </c>
      <c r="AP269" s="16">
        <v>240.81333333333336</v>
      </c>
      <c r="AQ269" s="16">
        <v>2889.7600000000007</v>
      </c>
      <c r="AR269" s="14" t="b">
        <v>1</v>
      </c>
    </row>
    <row r="270" spans="1:44" ht="52" x14ac:dyDescent="0.35">
      <c r="A270" s="10">
        <v>269</v>
      </c>
      <c r="B270" s="21" t="s">
        <v>196</v>
      </c>
      <c r="C270" s="21" t="s">
        <v>207</v>
      </c>
      <c r="D270" s="21" t="s">
        <v>182</v>
      </c>
      <c r="E270" s="21" t="s">
        <v>191</v>
      </c>
      <c r="F270" s="21" t="s">
        <v>198</v>
      </c>
      <c r="G270" s="21" t="s">
        <v>199</v>
      </c>
      <c r="H270" s="10"/>
      <c r="I270" s="10"/>
      <c r="J270" s="10"/>
      <c r="K270" s="10"/>
      <c r="L270" s="10"/>
      <c r="M270" s="11" t="s">
        <v>393</v>
      </c>
      <c r="N270" s="22">
        <v>650000</v>
      </c>
      <c r="O270" s="22" t="s">
        <v>186</v>
      </c>
      <c r="P270" s="22" t="s">
        <v>371</v>
      </c>
      <c r="Q270" s="22" t="s">
        <v>188</v>
      </c>
      <c r="R270" s="10"/>
      <c r="S270" s="10"/>
      <c r="T270" s="10"/>
      <c r="U270" s="10"/>
      <c r="V270" s="10"/>
      <c r="W270" s="10"/>
      <c r="X270" s="10" t="s">
        <v>104</v>
      </c>
      <c r="Y270" s="10"/>
      <c r="Z270" s="10"/>
      <c r="AA270" s="10"/>
      <c r="AB270" s="10"/>
      <c r="AC270" s="10"/>
      <c r="AD270" s="10">
        <v>1</v>
      </c>
      <c r="AE270" s="12">
        <v>0</v>
      </c>
      <c r="AF270" s="12">
        <v>0</v>
      </c>
      <c r="AG270" s="12">
        <v>0</v>
      </c>
      <c r="AH270" s="12">
        <v>0</v>
      </c>
      <c r="AI270" s="12">
        <v>0</v>
      </c>
      <c r="AJ270" s="12">
        <v>0</v>
      </c>
      <c r="AK270" s="12">
        <v>650000</v>
      </c>
      <c r="AL270" s="12">
        <v>0</v>
      </c>
      <c r="AM270" s="12">
        <v>0</v>
      </c>
      <c r="AN270" s="12">
        <v>0</v>
      </c>
      <c r="AO270" s="12">
        <v>0</v>
      </c>
      <c r="AP270" s="12">
        <v>0</v>
      </c>
      <c r="AQ270" s="12">
        <v>650000</v>
      </c>
      <c r="AR270" s="10" t="b">
        <v>1</v>
      </c>
    </row>
    <row r="271" spans="1:44" ht="52" x14ac:dyDescent="0.35">
      <c r="A271" s="14">
        <v>270</v>
      </c>
      <c r="B271" s="23" t="s">
        <v>196</v>
      </c>
      <c r="C271" s="23" t="s">
        <v>207</v>
      </c>
      <c r="D271" s="23" t="s">
        <v>182</v>
      </c>
      <c r="E271" s="23" t="s">
        <v>191</v>
      </c>
      <c r="F271" s="23" t="s">
        <v>198</v>
      </c>
      <c r="G271" s="23" t="s">
        <v>199</v>
      </c>
      <c r="H271" s="14"/>
      <c r="I271" s="14"/>
      <c r="J271" s="14"/>
      <c r="K271" s="14"/>
      <c r="L271" s="14"/>
      <c r="M271" s="20" t="s">
        <v>394</v>
      </c>
      <c r="N271" s="24">
        <v>8000</v>
      </c>
      <c r="O271" s="16" t="s">
        <v>186</v>
      </c>
      <c r="P271" s="24" t="s">
        <v>381</v>
      </c>
      <c r="Q271" s="24" t="s">
        <v>188</v>
      </c>
      <c r="R271" s="14"/>
      <c r="S271" s="14"/>
      <c r="T271" s="14"/>
      <c r="U271" s="14"/>
      <c r="V271" s="14"/>
      <c r="W271" s="14" t="s">
        <v>104</v>
      </c>
      <c r="X271" s="14"/>
      <c r="Y271" s="14"/>
      <c r="Z271" s="14"/>
      <c r="AA271" s="14"/>
      <c r="AB271" s="14"/>
      <c r="AC271" s="14"/>
      <c r="AD271" s="14">
        <v>1</v>
      </c>
      <c r="AE271" s="16">
        <v>0</v>
      </c>
      <c r="AF271" s="16">
        <v>0</v>
      </c>
      <c r="AG271" s="16">
        <v>0</v>
      </c>
      <c r="AH271" s="16">
        <v>0</v>
      </c>
      <c r="AI271" s="16">
        <v>0</v>
      </c>
      <c r="AJ271" s="16">
        <v>8000</v>
      </c>
      <c r="AK271" s="16">
        <v>0</v>
      </c>
      <c r="AL271" s="16">
        <v>0</v>
      </c>
      <c r="AM271" s="16">
        <v>0</v>
      </c>
      <c r="AN271" s="16">
        <v>0</v>
      </c>
      <c r="AO271" s="16">
        <v>0</v>
      </c>
      <c r="AP271" s="16">
        <v>0</v>
      </c>
      <c r="AQ271" s="16">
        <v>8000</v>
      </c>
      <c r="AR271" s="14" t="b">
        <v>1</v>
      </c>
    </row>
    <row r="272" spans="1:44" ht="52" x14ac:dyDescent="0.35">
      <c r="A272" s="10">
        <v>271</v>
      </c>
      <c r="B272" s="21" t="s">
        <v>196</v>
      </c>
      <c r="C272" s="21" t="s">
        <v>207</v>
      </c>
      <c r="D272" s="21" t="s">
        <v>182</v>
      </c>
      <c r="E272" s="21" t="s">
        <v>191</v>
      </c>
      <c r="F272" s="21" t="s">
        <v>198</v>
      </c>
      <c r="G272" s="21" t="s">
        <v>199</v>
      </c>
      <c r="H272" s="10"/>
      <c r="I272" s="10"/>
      <c r="J272" s="10"/>
      <c r="K272" s="10"/>
      <c r="L272" s="10"/>
      <c r="M272" s="11" t="s">
        <v>395</v>
      </c>
      <c r="N272" s="22">
        <v>112000</v>
      </c>
      <c r="O272" s="12" t="s">
        <v>186</v>
      </c>
      <c r="P272" s="22" t="s">
        <v>381</v>
      </c>
      <c r="Q272" s="22" t="s">
        <v>188</v>
      </c>
      <c r="R272" s="10"/>
      <c r="S272" s="10"/>
      <c r="T272" s="10"/>
      <c r="U272" s="10"/>
      <c r="V272" s="10" t="s">
        <v>104</v>
      </c>
      <c r="W272" s="10" t="s">
        <v>104</v>
      </c>
      <c r="X272" s="10" t="s">
        <v>104</v>
      </c>
      <c r="Y272" s="10" t="s">
        <v>104</v>
      </c>
      <c r="Z272" s="10" t="s">
        <v>104</v>
      </c>
      <c r="AA272" s="10" t="s">
        <v>104</v>
      </c>
      <c r="AB272" s="10" t="s">
        <v>104</v>
      </c>
      <c r="AC272" s="10" t="s">
        <v>104</v>
      </c>
      <c r="AD272" s="10">
        <v>8</v>
      </c>
      <c r="AE272" s="12">
        <v>0</v>
      </c>
      <c r="AF272" s="12">
        <v>0</v>
      </c>
      <c r="AG272" s="12">
        <v>0</v>
      </c>
      <c r="AH272" s="12">
        <v>0</v>
      </c>
      <c r="AI272" s="12">
        <v>14000</v>
      </c>
      <c r="AJ272" s="12">
        <v>14000</v>
      </c>
      <c r="AK272" s="12">
        <v>14000</v>
      </c>
      <c r="AL272" s="12">
        <v>14000</v>
      </c>
      <c r="AM272" s="12">
        <v>14000</v>
      </c>
      <c r="AN272" s="12">
        <v>14000</v>
      </c>
      <c r="AO272" s="12">
        <v>14000</v>
      </c>
      <c r="AP272" s="12">
        <v>14000</v>
      </c>
      <c r="AQ272" s="12">
        <v>112000</v>
      </c>
      <c r="AR272" s="10" t="b">
        <v>1</v>
      </c>
    </row>
    <row r="273" spans="1:44" ht="52" x14ac:dyDescent="0.35">
      <c r="A273" s="14">
        <v>272</v>
      </c>
      <c r="B273" s="23" t="s">
        <v>196</v>
      </c>
      <c r="C273" s="23" t="s">
        <v>207</v>
      </c>
      <c r="D273" s="23" t="s">
        <v>182</v>
      </c>
      <c r="E273" s="23" t="s">
        <v>191</v>
      </c>
      <c r="F273" s="23" t="s">
        <v>198</v>
      </c>
      <c r="G273" s="23" t="s">
        <v>199</v>
      </c>
      <c r="H273" s="14"/>
      <c r="I273" s="14"/>
      <c r="J273" s="14"/>
      <c r="K273" s="14"/>
      <c r="L273" s="14"/>
      <c r="M273" s="20" t="s">
        <v>391</v>
      </c>
      <c r="N273" s="24">
        <v>2217.86</v>
      </c>
      <c r="O273" s="16" t="s">
        <v>186</v>
      </c>
      <c r="P273" s="24" t="s">
        <v>396</v>
      </c>
      <c r="Q273" s="24" t="s">
        <v>188</v>
      </c>
      <c r="R273" s="14" t="s">
        <v>104</v>
      </c>
      <c r="S273" s="14" t="s">
        <v>104</v>
      </c>
      <c r="T273" s="14" t="s">
        <v>104</v>
      </c>
      <c r="U273" s="14" t="s">
        <v>104</v>
      </c>
      <c r="V273" s="14" t="s">
        <v>104</v>
      </c>
      <c r="W273" s="14" t="s">
        <v>104</v>
      </c>
      <c r="X273" s="14" t="s">
        <v>104</v>
      </c>
      <c r="Y273" s="14" t="s">
        <v>104</v>
      </c>
      <c r="Z273" s="14" t="s">
        <v>104</v>
      </c>
      <c r="AA273" s="14" t="s">
        <v>104</v>
      </c>
      <c r="AB273" s="14" t="s">
        <v>104</v>
      </c>
      <c r="AC273" s="14" t="s">
        <v>104</v>
      </c>
      <c r="AD273" s="14">
        <v>12</v>
      </c>
      <c r="AE273" s="16">
        <v>184.82166666666669</v>
      </c>
      <c r="AF273" s="16">
        <v>184.82166666666669</v>
      </c>
      <c r="AG273" s="16">
        <v>184.82166666666669</v>
      </c>
      <c r="AH273" s="16">
        <v>184.82166666666669</v>
      </c>
      <c r="AI273" s="16">
        <v>184.82166666666669</v>
      </c>
      <c r="AJ273" s="16">
        <v>184.82166666666669</v>
      </c>
      <c r="AK273" s="16">
        <v>184.82166666666669</v>
      </c>
      <c r="AL273" s="16">
        <v>184.82166666666669</v>
      </c>
      <c r="AM273" s="16">
        <v>184.82166666666669</v>
      </c>
      <c r="AN273" s="16">
        <v>184.82166666666669</v>
      </c>
      <c r="AO273" s="16">
        <v>184.82166666666669</v>
      </c>
      <c r="AP273" s="16">
        <v>184.82166666666669</v>
      </c>
      <c r="AQ273" s="16">
        <v>2217.86</v>
      </c>
      <c r="AR273" s="14" t="b">
        <v>1</v>
      </c>
    </row>
    <row r="274" spans="1:44" ht="52" x14ac:dyDescent="0.35">
      <c r="A274" s="10">
        <v>273</v>
      </c>
      <c r="B274" s="21" t="s">
        <v>196</v>
      </c>
      <c r="C274" s="21" t="s">
        <v>207</v>
      </c>
      <c r="D274" s="21" t="s">
        <v>182</v>
      </c>
      <c r="E274" s="21" t="s">
        <v>191</v>
      </c>
      <c r="F274" s="21" t="s">
        <v>198</v>
      </c>
      <c r="G274" s="21" t="s">
        <v>199</v>
      </c>
      <c r="H274" s="10"/>
      <c r="I274" s="10"/>
      <c r="J274" s="10"/>
      <c r="K274" s="10"/>
      <c r="L274" s="10"/>
      <c r="M274" s="11" t="s">
        <v>397</v>
      </c>
      <c r="N274" s="22">
        <v>800000</v>
      </c>
      <c r="O274" s="12" t="s">
        <v>186</v>
      </c>
      <c r="P274" s="22" t="s">
        <v>204</v>
      </c>
      <c r="Q274" s="22" t="s">
        <v>188</v>
      </c>
      <c r="R274" s="10"/>
      <c r="S274" s="10"/>
      <c r="T274" s="10"/>
      <c r="U274" s="10"/>
      <c r="V274" s="10"/>
      <c r="W274" s="10" t="s">
        <v>104</v>
      </c>
      <c r="X274" s="10"/>
      <c r="Y274" s="10"/>
      <c r="Z274" s="10"/>
      <c r="AA274" s="10"/>
      <c r="AB274" s="10"/>
      <c r="AC274" s="10"/>
      <c r="AD274" s="10">
        <v>1</v>
      </c>
      <c r="AE274" s="12">
        <v>0</v>
      </c>
      <c r="AF274" s="12">
        <v>0</v>
      </c>
      <c r="AG274" s="12">
        <v>0</v>
      </c>
      <c r="AH274" s="12">
        <v>0</v>
      </c>
      <c r="AI274" s="12">
        <v>0</v>
      </c>
      <c r="AJ274" s="12">
        <v>800000</v>
      </c>
      <c r="AK274" s="12">
        <v>0</v>
      </c>
      <c r="AL274" s="12">
        <v>0</v>
      </c>
      <c r="AM274" s="12">
        <v>0</v>
      </c>
      <c r="AN274" s="12">
        <v>0</v>
      </c>
      <c r="AO274" s="12">
        <v>0</v>
      </c>
      <c r="AP274" s="12">
        <v>0</v>
      </c>
      <c r="AQ274" s="12">
        <v>800000</v>
      </c>
      <c r="AR274" s="10" t="b">
        <v>1</v>
      </c>
    </row>
    <row r="275" spans="1:44" ht="52" x14ac:dyDescent="0.35">
      <c r="A275" s="14">
        <v>274</v>
      </c>
      <c r="B275" s="23" t="s">
        <v>196</v>
      </c>
      <c r="C275" s="23" t="s">
        <v>207</v>
      </c>
      <c r="D275" s="23" t="s">
        <v>182</v>
      </c>
      <c r="E275" s="23" t="s">
        <v>191</v>
      </c>
      <c r="F275" s="23" t="s">
        <v>198</v>
      </c>
      <c r="G275" s="23" t="s">
        <v>199</v>
      </c>
      <c r="H275" s="14"/>
      <c r="I275" s="14"/>
      <c r="J275" s="14"/>
      <c r="K275" s="14"/>
      <c r="L275" s="14"/>
      <c r="M275" s="20" t="s">
        <v>398</v>
      </c>
      <c r="N275" s="24">
        <v>1841</v>
      </c>
      <c r="O275" s="16" t="s">
        <v>186</v>
      </c>
      <c r="P275" s="24" t="s">
        <v>222</v>
      </c>
      <c r="Q275" s="24" t="s">
        <v>188</v>
      </c>
      <c r="R275" s="14" t="s">
        <v>104</v>
      </c>
      <c r="S275" s="14" t="s">
        <v>104</v>
      </c>
      <c r="T275" s="14" t="s">
        <v>104</v>
      </c>
      <c r="U275" s="14" t="s">
        <v>104</v>
      </c>
      <c r="V275" s="14" t="s">
        <v>104</v>
      </c>
      <c r="W275" s="14" t="s">
        <v>104</v>
      </c>
      <c r="X275" s="14" t="s">
        <v>104</v>
      </c>
      <c r="Y275" s="14" t="s">
        <v>104</v>
      </c>
      <c r="Z275" s="14" t="s">
        <v>104</v>
      </c>
      <c r="AA275" s="14" t="s">
        <v>104</v>
      </c>
      <c r="AB275" s="14" t="s">
        <v>104</v>
      </c>
      <c r="AC275" s="14" t="s">
        <v>104</v>
      </c>
      <c r="AD275" s="14">
        <v>12</v>
      </c>
      <c r="AE275" s="16">
        <v>153.41666666666666</v>
      </c>
      <c r="AF275" s="16">
        <v>153.41666666666666</v>
      </c>
      <c r="AG275" s="16">
        <v>153.41666666666666</v>
      </c>
      <c r="AH275" s="16">
        <v>153.41666666666666</v>
      </c>
      <c r="AI275" s="16">
        <v>153.41666666666666</v>
      </c>
      <c r="AJ275" s="16">
        <v>153.41666666666666</v>
      </c>
      <c r="AK275" s="16">
        <v>153.41666666666666</v>
      </c>
      <c r="AL275" s="16">
        <v>153.41666666666666</v>
      </c>
      <c r="AM275" s="16">
        <v>153.41666666666666</v>
      </c>
      <c r="AN275" s="16">
        <v>153.41666666666666</v>
      </c>
      <c r="AO275" s="16">
        <v>153.41666666666666</v>
      </c>
      <c r="AP275" s="16">
        <v>153.41666666666666</v>
      </c>
      <c r="AQ275" s="16">
        <v>1841.0000000000002</v>
      </c>
      <c r="AR275" s="14" t="b">
        <v>1</v>
      </c>
    </row>
    <row r="276" spans="1:44" ht="52" x14ac:dyDescent="0.35">
      <c r="A276" s="10">
        <v>275</v>
      </c>
      <c r="B276" s="21" t="s">
        <v>196</v>
      </c>
      <c r="C276" s="21" t="s">
        <v>207</v>
      </c>
      <c r="D276" s="21" t="s">
        <v>182</v>
      </c>
      <c r="E276" s="21" t="s">
        <v>191</v>
      </c>
      <c r="F276" s="21" t="s">
        <v>198</v>
      </c>
      <c r="G276" s="21" t="s">
        <v>199</v>
      </c>
      <c r="H276" s="10"/>
      <c r="I276" s="10"/>
      <c r="J276" s="10"/>
      <c r="K276" s="10"/>
      <c r="L276" s="10"/>
      <c r="M276" s="11" t="s">
        <v>399</v>
      </c>
      <c r="N276" s="22">
        <v>1568.63</v>
      </c>
      <c r="O276" s="12" t="s">
        <v>186</v>
      </c>
      <c r="P276" s="22" t="s">
        <v>222</v>
      </c>
      <c r="Q276" s="22" t="s">
        <v>188</v>
      </c>
      <c r="R276" s="10" t="s">
        <v>104</v>
      </c>
      <c r="S276" s="10" t="s">
        <v>104</v>
      </c>
      <c r="T276" s="10" t="s">
        <v>104</v>
      </c>
      <c r="U276" s="10" t="s">
        <v>104</v>
      </c>
      <c r="V276" s="10" t="s">
        <v>104</v>
      </c>
      <c r="W276" s="10" t="s">
        <v>104</v>
      </c>
      <c r="X276" s="10" t="s">
        <v>104</v>
      </c>
      <c r="Y276" s="10" t="s">
        <v>104</v>
      </c>
      <c r="Z276" s="10" t="s">
        <v>104</v>
      </c>
      <c r="AA276" s="10" t="s">
        <v>104</v>
      </c>
      <c r="AB276" s="10" t="s">
        <v>104</v>
      </c>
      <c r="AC276" s="10" t="s">
        <v>104</v>
      </c>
      <c r="AD276" s="10">
        <v>12</v>
      </c>
      <c r="AE276" s="12">
        <v>130.71916666666667</v>
      </c>
      <c r="AF276" s="12">
        <v>130.71916666666667</v>
      </c>
      <c r="AG276" s="12">
        <v>130.71916666666667</v>
      </c>
      <c r="AH276" s="12">
        <v>130.71916666666667</v>
      </c>
      <c r="AI276" s="12">
        <v>130.71916666666667</v>
      </c>
      <c r="AJ276" s="12">
        <v>130.71916666666667</v>
      </c>
      <c r="AK276" s="12">
        <v>130.71916666666667</v>
      </c>
      <c r="AL276" s="12">
        <v>130.71916666666667</v>
      </c>
      <c r="AM276" s="12">
        <v>130.71916666666667</v>
      </c>
      <c r="AN276" s="12">
        <v>130.71916666666667</v>
      </c>
      <c r="AO276" s="12">
        <v>130.71916666666667</v>
      </c>
      <c r="AP276" s="12">
        <v>130.71916666666667</v>
      </c>
      <c r="AQ276" s="12">
        <v>1568.6300000000003</v>
      </c>
      <c r="AR276" s="10" t="b">
        <v>1</v>
      </c>
    </row>
    <row r="277" spans="1:44" ht="39" x14ac:dyDescent="0.35">
      <c r="A277" s="14">
        <v>276</v>
      </c>
      <c r="B277" s="23" t="s">
        <v>196</v>
      </c>
      <c r="C277" s="23" t="s">
        <v>207</v>
      </c>
      <c r="D277" s="23" t="s">
        <v>182</v>
      </c>
      <c r="E277" s="23" t="s">
        <v>191</v>
      </c>
      <c r="F277" s="23" t="s">
        <v>198</v>
      </c>
      <c r="G277" s="23" t="s">
        <v>199</v>
      </c>
      <c r="H277" s="14"/>
      <c r="I277" s="14"/>
      <c r="J277" s="14"/>
      <c r="K277" s="14"/>
      <c r="L277" s="14"/>
      <c r="M277" s="20" t="s">
        <v>400</v>
      </c>
      <c r="N277" s="24">
        <v>550000</v>
      </c>
      <c r="O277" s="16" t="s">
        <v>201</v>
      </c>
      <c r="P277" s="24" t="s">
        <v>202</v>
      </c>
      <c r="Q277" s="24" t="s">
        <v>188</v>
      </c>
      <c r="R277" s="14"/>
      <c r="S277" s="14"/>
      <c r="T277" s="14"/>
      <c r="U277" s="14"/>
      <c r="V277" s="14"/>
      <c r="W277" s="14"/>
      <c r="X277" s="14"/>
      <c r="Y277" s="14"/>
      <c r="Z277" s="14" t="s">
        <v>104</v>
      </c>
      <c r="AA277" s="14"/>
      <c r="AB277" s="14"/>
      <c r="AC277" s="14"/>
      <c r="AD277" s="14">
        <v>1</v>
      </c>
      <c r="AE277" s="16">
        <v>0</v>
      </c>
      <c r="AF277" s="16">
        <v>0</v>
      </c>
      <c r="AG277" s="16">
        <v>0</v>
      </c>
      <c r="AH277" s="16">
        <v>0</v>
      </c>
      <c r="AI277" s="16">
        <v>0</v>
      </c>
      <c r="AJ277" s="16">
        <v>0</v>
      </c>
      <c r="AK277" s="16">
        <v>0</v>
      </c>
      <c r="AL277" s="16">
        <v>0</v>
      </c>
      <c r="AM277" s="16">
        <v>550000</v>
      </c>
      <c r="AN277" s="16">
        <v>0</v>
      </c>
      <c r="AO277" s="16">
        <v>0</v>
      </c>
      <c r="AP277" s="16">
        <v>0</v>
      </c>
      <c r="AQ277" s="16">
        <v>550000</v>
      </c>
      <c r="AR277" s="14" t="b">
        <v>1</v>
      </c>
    </row>
    <row r="278" spans="1:44" ht="65" x14ac:dyDescent="0.35">
      <c r="A278" s="10">
        <v>277</v>
      </c>
      <c r="B278" s="21" t="s">
        <v>91</v>
      </c>
      <c r="C278" s="21" t="s">
        <v>210</v>
      </c>
      <c r="D278" s="21" t="s">
        <v>93</v>
      </c>
      <c r="E278" s="21" t="s">
        <v>94</v>
      </c>
      <c r="F278" s="21" t="s">
        <v>116</v>
      </c>
      <c r="G278" s="21" t="s">
        <v>173</v>
      </c>
      <c r="H278" s="10" t="s">
        <v>97</v>
      </c>
      <c r="I278" s="10">
        <v>852500011</v>
      </c>
      <c r="J278" s="10" t="s">
        <v>111</v>
      </c>
      <c r="K278" s="10" t="s">
        <v>105</v>
      </c>
      <c r="L278" s="10" t="s">
        <v>34</v>
      </c>
      <c r="M278" s="11" t="s">
        <v>401</v>
      </c>
      <c r="N278" s="22">
        <v>3500000</v>
      </c>
      <c r="O278" s="12" t="s">
        <v>101</v>
      </c>
      <c r="P278" s="22" t="s">
        <v>175</v>
      </c>
      <c r="Q278" s="12" t="s">
        <v>103</v>
      </c>
      <c r="R278" s="21"/>
      <c r="S278" s="21"/>
      <c r="T278" s="21"/>
      <c r="U278" s="21"/>
      <c r="V278" s="21"/>
      <c r="W278" s="21" t="s">
        <v>104</v>
      </c>
      <c r="X278" s="21" t="s">
        <v>104</v>
      </c>
      <c r="Y278" s="21" t="s">
        <v>104</v>
      </c>
      <c r="Z278" s="21" t="s">
        <v>104</v>
      </c>
      <c r="AA278" s="21" t="s">
        <v>104</v>
      </c>
      <c r="AB278" s="21" t="s">
        <v>104</v>
      </c>
      <c r="AC278" s="21" t="s">
        <v>104</v>
      </c>
      <c r="AD278" s="21">
        <v>7</v>
      </c>
      <c r="AE278" s="22">
        <v>0</v>
      </c>
      <c r="AF278" s="22">
        <v>0</v>
      </c>
      <c r="AG278" s="22">
        <v>0</v>
      </c>
      <c r="AH278" s="22">
        <v>0</v>
      </c>
      <c r="AI278" s="22">
        <v>0</v>
      </c>
      <c r="AJ278" s="22">
        <v>500000</v>
      </c>
      <c r="AK278" s="22">
        <v>500000</v>
      </c>
      <c r="AL278" s="22">
        <v>500000</v>
      </c>
      <c r="AM278" s="22">
        <v>500000</v>
      </c>
      <c r="AN278" s="22">
        <v>500000</v>
      </c>
      <c r="AO278" s="22">
        <v>500000</v>
      </c>
      <c r="AP278" s="22">
        <v>500000</v>
      </c>
      <c r="AQ278" s="22">
        <v>3500000</v>
      </c>
      <c r="AR278" s="21" t="b">
        <v>1</v>
      </c>
    </row>
    <row r="279" spans="1:44" ht="65" x14ac:dyDescent="0.35">
      <c r="A279" s="19">
        <v>278</v>
      </c>
      <c r="B279" s="23" t="s">
        <v>212</v>
      </c>
      <c r="C279" s="23" t="s">
        <v>213</v>
      </c>
      <c r="D279" s="23" t="s">
        <v>93</v>
      </c>
      <c r="E279" s="23" t="s">
        <v>94</v>
      </c>
      <c r="F279" s="23" t="s">
        <v>116</v>
      </c>
      <c r="G279" s="23" t="s">
        <v>173</v>
      </c>
      <c r="H279" s="14" t="s">
        <v>118</v>
      </c>
      <c r="I279" s="14"/>
      <c r="J279" s="14"/>
      <c r="K279" s="14"/>
      <c r="L279" s="14"/>
      <c r="M279" s="20" t="s">
        <v>402</v>
      </c>
      <c r="N279" s="24">
        <v>0</v>
      </c>
      <c r="O279" s="16" t="s">
        <v>201</v>
      </c>
      <c r="P279" s="16" t="s">
        <v>403</v>
      </c>
      <c r="Q279" s="16" t="s">
        <v>103</v>
      </c>
      <c r="R279" s="23"/>
      <c r="S279" s="23"/>
      <c r="T279" s="23"/>
      <c r="U279" s="23" t="s">
        <v>104</v>
      </c>
      <c r="V279" s="23"/>
      <c r="W279" s="23"/>
      <c r="X279" s="23"/>
      <c r="Y279" s="23"/>
      <c r="Z279" s="23"/>
      <c r="AA279" s="23"/>
      <c r="AB279" s="23"/>
      <c r="AC279" s="23"/>
      <c r="AD279" s="23">
        <v>1</v>
      </c>
      <c r="AE279" s="24">
        <v>0</v>
      </c>
      <c r="AF279" s="24">
        <v>0</v>
      </c>
      <c r="AG279" s="24">
        <v>0</v>
      </c>
      <c r="AH279" s="24">
        <v>0</v>
      </c>
      <c r="AI279" s="24">
        <v>0</v>
      </c>
      <c r="AJ279" s="24">
        <v>0</v>
      </c>
      <c r="AK279" s="24">
        <v>0</v>
      </c>
      <c r="AL279" s="24">
        <v>0</v>
      </c>
      <c r="AM279" s="24">
        <v>0</v>
      </c>
      <c r="AN279" s="24">
        <v>0</v>
      </c>
      <c r="AO279" s="24">
        <v>0</v>
      </c>
      <c r="AP279" s="24">
        <v>0</v>
      </c>
      <c r="AQ279" s="24">
        <v>0</v>
      </c>
      <c r="AR279" s="23" t="b">
        <v>1</v>
      </c>
    </row>
    <row r="280" spans="1:44" ht="52" x14ac:dyDescent="0.35">
      <c r="A280" s="19">
        <v>279</v>
      </c>
      <c r="B280" s="21" t="s">
        <v>171</v>
      </c>
      <c r="C280" s="21" t="s">
        <v>205</v>
      </c>
      <c r="D280" s="21" t="s">
        <v>182</v>
      </c>
      <c r="E280" s="21" t="s">
        <v>183</v>
      </c>
      <c r="F280" s="21" t="s">
        <v>184</v>
      </c>
      <c r="G280" s="21" t="s">
        <v>543</v>
      </c>
      <c r="H280" s="10"/>
      <c r="I280" s="10"/>
      <c r="J280" s="10"/>
      <c r="K280" s="10"/>
      <c r="L280" s="10"/>
      <c r="M280" s="11" t="s">
        <v>404</v>
      </c>
      <c r="N280" s="22">
        <v>152956.74</v>
      </c>
      <c r="O280" s="22" t="s">
        <v>186</v>
      </c>
      <c r="P280" s="22" t="s">
        <v>405</v>
      </c>
      <c r="Q280" s="22" t="s">
        <v>188</v>
      </c>
      <c r="R280" s="21"/>
      <c r="S280" s="21"/>
      <c r="T280" s="21"/>
      <c r="U280" s="21" t="s">
        <v>104</v>
      </c>
      <c r="V280" s="21" t="s">
        <v>104</v>
      </c>
      <c r="W280" s="21" t="s">
        <v>104</v>
      </c>
      <c r="X280" s="21" t="s">
        <v>104</v>
      </c>
      <c r="Y280" s="21" t="s">
        <v>104</v>
      </c>
      <c r="Z280" s="21" t="s">
        <v>104</v>
      </c>
      <c r="AA280" s="21" t="s">
        <v>104</v>
      </c>
      <c r="AB280" s="21" t="s">
        <v>104</v>
      </c>
      <c r="AC280" s="21" t="s">
        <v>104</v>
      </c>
      <c r="AD280" s="21">
        <v>9</v>
      </c>
      <c r="AE280" s="22">
        <v>0</v>
      </c>
      <c r="AF280" s="22">
        <v>0</v>
      </c>
      <c r="AG280" s="22">
        <v>0</v>
      </c>
      <c r="AH280" s="22">
        <v>16995.193333333333</v>
      </c>
      <c r="AI280" s="22">
        <v>16995.193333333333</v>
      </c>
      <c r="AJ280" s="22">
        <v>16995.193333333333</v>
      </c>
      <c r="AK280" s="22">
        <v>16995.193333333333</v>
      </c>
      <c r="AL280" s="22">
        <v>16995.193333333333</v>
      </c>
      <c r="AM280" s="22">
        <v>16995.193333333333</v>
      </c>
      <c r="AN280" s="22">
        <v>16995.193333333333</v>
      </c>
      <c r="AO280" s="22">
        <v>16995.193333333333</v>
      </c>
      <c r="AP280" s="22">
        <v>16995.193333333333</v>
      </c>
      <c r="AQ280" s="22">
        <v>152956.74</v>
      </c>
      <c r="AR280" s="21" t="b">
        <v>1</v>
      </c>
    </row>
    <row r="281" spans="1:44" ht="39" x14ac:dyDescent="0.35">
      <c r="A281" s="19">
        <v>280</v>
      </c>
      <c r="B281" s="23" t="s">
        <v>171</v>
      </c>
      <c r="C281" s="23" t="s">
        <v>205</v>
      </c>
      <c r="D281" s="23" t="s">
        <v>182</v>
      </c>
      <c r="E281" s="23" t="s">
        <v>183</v>
      </c>
      <c r="F281" s="23" t="s">
        <v>184</v>
      </c>
      <c r="G281" s="23" t="s">
        <v>544</v>
      </c>
      <c r="H281" s="14"/>
      <c r="I281" s="14"/>
      <c r="J281" s="14"/>
      <c r="K281" s="14"/>
      <c r="L281" s="14"/>
      <c r="M281" s="20" t="s">
        <v>406</v>
      </c>
      <c r="N281" s="24">
        <v>1800000</v>
      </c>
      <c r="O281" s="24" t="s">
        <v>407</v>
      </c>
      <c r="P281" s="24" t="s">
        <v>408</v>
      </c>
      <c r="Q281" s="24" t="s">
        <v>188</v>
      </c>
      <c r="R281" s="23" t="s">
        <v>104</v>
      </c>
      <c r="S281" s="23" t="s">
        <v>104</v>
      </c>
      <c r="T281" s="23" t="s">
        <v>104</v>
      </c>
      <c r="U281" s="23" t="s">
        <v>104</v>
      </c>
      <c r="V281" s="23" t="s">
        <v>104</v>
      </c>
      <c r="W281" s="23" t="s">
        <v>104</v>
      </c>
      <c r="X281" s="23" t="s">
        <v>104</v>
      </c>
      <c r="Y281" s="23" t="s">
        <v>104</v>
      </c>
      <c r="Z281" s="23" t="s">
        <v>104</v>
      </c>
      <c r="AA281" s="23" t="s">
        <v>104</v>
      </c>
      <c r="AB281" s="23" t="s">
        <v>104</v>
      </c>
      <c r="AC281" s="23" t="s">
        <v>104</v>
      </c>
      <c r="AD281" s="23">
        <v>12</v>
      </c>
      <c r="AE281" s="24">
        <v>150000</v>
      </c>
      <c r="AF281" s="24">
        <v>150000</v>
      </c>
      <c r="AG281" s="24">
        <v>150000</v>
      </c>
      <c r="AH281" s="24">
        <v>150000</v>
      </c>
      <c r="AI281" s="24">
        <v>150000</v>
      </c>
      <c r="AJ281" s="24">
        <v>150000</v>
      </c>
      <c r="AK281" s="24">
        <v>150000</v>
      </c>
      <c r="AL281" s="24">
        <v>150000</v>
      </c>
      <c r="AM281" s="24">
        <v>150000</v>
      </c>
      <c r="AN281" s="24">
        <v>150000</v>
      </c>
      <c r="AO281" s="24">
        <v>150000</v>
      </c>
      <c r="AP281" s="24">
        <v>150000</v>
      </c>
      <c r="AQ281" s="24">
        <v>1800000</v>
      </c>
      <c r="AR281" s="23" t="b">
        <v>1</v>
      </c>
    </row>
    <row r="282" spans="1:44" ht="39" x14ac:dyDescent="0.35">
      <c r="A282" s="10">
        <v>281</v>
      </c>
      <c r="B282" s="21" t="s">
        <v>171</v>
      </c>
      <c r="C282" s="21" t="s">
        <v>205</v>
      </c>
      <c r="D282" s="21" t="s">
        <v>182</v>
      </c>
      <c r="E282" s="21" t="s">
        <v>183</v>
      </c>
      <c r="F282" s="21" t="s">
        <v>184</v>
      </c>
      <c r="G282" s="21" t="s">
        <v>545</v>
      </c>
      <c r="H282" s="10"/>
      <c r="I282" s="10"/>
      <c r="J282" s="10"/>
      <c r="K282" s="10"/>
      <c r="L282" s="10"/>
      <c r="M282" s="11" t="s">
        <v>409</v>
      </c>
      <c r="N282" s="22">
        <v>1689801.4957800368</v>
      </c>
      <c r="O282" s="22" t="s">
        <v>407</v>
      </c>
      <c r="P282" s="22" t="s">
        <v>410</v>
      </c>
      <c r="Q282" s="22" t="s">
        <v>188</v>
      </c>
      <c r="R282" s="21" t="s">
        <v>104</v>
      </c>
      <c r="S282" s="21" t="s">
        <v>104</v>
      </c>
      <c r="T282" s="21" t="s">
        <v>104</v>
      </c>
      <c r="U282" s="21" t="s">
        <v>104</v>
      </c>
      <c r="V282" s="21" t="s">
        <v>104</v>
      </c>
      <c r="W282" s="21" t="s">
        <v>104</v>
      </c>
      <c r="X282" s="21" t="s">
        <v>104</v>
      </c>
      <c r="Y282" s="21" t="s">
        <v>104</v>
      </c>
      <c r="Z282" s="21" t="s">
        <v>104</v>
      </c>
      <c r="AA282" s="21" t="s">
        <v>104</v>
      </c>
      <c r="AB282" s="21" t="s">
        <v>104</v>
      </c>
      <c r="AC282" s="21" t="s">
        <v>104</v>
      </c>
      <c r="AD282" s="21">
        <v>12</v>
      </c>
      <c r="AE282" s="22">
        <v>140816.79131500307</v>
      </c>
      <c r="AF282" s="22">
        <v>140816.79131500307</v>
      </c>
      <c r="AG282" s="22">
        <v>140816.79131500307</v>
      </c>
      <c r="AH282" s="22">
        <v>140816.79131500307</v>
      </c>
      <c r="AI282" s="22">
        <v>140816.79131500307</v>
      </c>
      <c r="AJ282" s="22">
        <v>140816.79131500307</v>
      </c>
      <c r="AK282" s="22">
        <v>140816.79131500307</v>
      </c>
      <c r="AL282" s="22">
        <v>140816.79131500307</v>
      </c>
      <c r="AM282" s="22">
        <v>140816.79131500307</v>
      </c>
      <c r="AN282" s="22">
        <v>140816.79131500307</v>
      </c>
      <c r="AO282" s="22">
        <v>140816.79131500307</v>
      </c>
      <c r="AP282" s="22">
        <v>140816.79131500307</v>
      </c>
      <c r="AQ282" s="22">
        <v>1689801.4957800368</v>
      </c>
      <c r="AR282" s="21" t="b">
        <v>1</v>
      </c>
    </row>
    <row r="283" spans="1:44" ht="39" x14ac:dyDescent="0.35">
      <c r="A283" s="14">
        <v>282</v>
      </c>
      <c r="B283" s="23" t="s">
        <v>171</v>
      </c>
      <c r="C283" s="23" t="s">
        <v>205</v>
      </c>
      <c r="D283" s="23" t="s">
        <v>182</v>
      </c>
      <c r="E283" s="23" t="s">
        <v>183</v>
      </c>
      <c r="F283" s="23" t="s">
        <v>184</v>
      </c>
      <c r="G283" s="23" t="s">
        <v>545</v>
      </c>
      <c r="H283" s="14"/>
      <c r="I283" s="14"/>
      <c r="J283" s="14"/>
      <c r="K283" s="14"/>
      <c r="L283" s="14"/>
      <c r="M283" s="20" t="s">
        <v>411</v>
      </c>
      <c r="N283" s="24">
        <v>759600.00000001281</v>
      </c>
      <c r="O283" s="24" t="s">
        <v>407</v>
      </c>
      <c r="P283" s="24" t="s">
        <v>412</v>
      </c>
      <c r="Q283" s="24" t="s">
        <v>188</v>
      </c>
      <c r="R283" s="23" t="s">
        <v>104</v>
      </c>
      <c r="S283" s="23" t="s">
        <v>104</v>
      </c>
      <c r="T283" s="23" t="s">
        <v>104</v>
      </c>
      <c r="U283" s="23" t="s">
        <v>104</v>
      </c>
      <c r="V283" s="23" t="s">
        <v>104</v>
      </c>
      <c r="W283" s="23" t="s">
        <v>104</v>
      </c>
      <c r="X283" s="23" t="s">
        <v>104</v>
      </c>
      <c r="Y283" s="23" t="s">
        <v>104</v>
      </c>
      <c r="Z283" s="23" t="s">
        <v>104</v>
      </c>
      <c r="AA283" s="23" t="s">
        <v>104</v>
      </c>
      <c r="AB283" s="23" t="s">
        <v>104</v>
      </c>
      <c r="AC283" s="23" t="s">
        <v>104</v>
      </c>
      <c r="AD283" s="23">
        <v>12</v>
      </c>
      <c r="AE283" s="24">
        <v>63300.00000000107</v>
      </c>
      <c r="AF283" s="24">
        <v>63300.00000000107</v>
      </c>
      <c r="AG283" s="24">
        <v>63300.00000000107</v>
      </c>
      <c r="AH283" s="24">
        <v>63300.00000000107</v>
      </c>
      <c r="AI283" s="24">
        <v>63300.00000000107</v>
      </c>
      <c r="AJ283" s="24">
        <v>63300.00000000107</v>
      </c>
      <c r="AK283" s="24">
        <v>63300.00000000107</v>
      </c>
      <c r="AL283" s="24">
        <v>63300.00000000107</v>
      </c>
      <c r="AM283" s="24">
        <v>63300.00000000107</v>
      </c>
      <c r="AN283" s="24">
        <v>63300.00000000107</v>
      </c>
      <c r="AO283" s="24">
        <v>63300.00000000107</v>
      </c>
      <c r="AP283" s="24">
        <v>63300.00000000107</v>
      </c>
      <c r="AQ283" s="24">
        <v>759600.00000001269</v>
      </c>
      <c r="AR283" s="23" t="b">
        <v>1</v>
      </c>
    </row>
    <row r="284" spans="1:44" ht="39" x14ac:dyDescent="0.35">
      <c r="A284" s="10">
        <v>283</v>
      </c>
      <c r="B284" s="21" t="s">
        <v>171</v>
      </c>
      <c r="C284" s="21" t="s">
        <v>205</v>
      </c>
      <c r="D284" s="21" t="s">
        <v>182</v>
      </c>
      <c r="E284" s="21" t="s">
        <v>183</v>
      </c>
      <c r="F284" s="21" t="s">
        <v>184</v>
      </c>
      <c r="G284" s="21" t="s">
        <v>545</v>
      </c>
      <c r="H284" s="10"/>
      <c r="I284" s="10"/>
      <c r="J284" s="10"/>
      <c r="K284" s="10"/>
      <c r="L284" s="10"/>
      <c r="M284" s="11" t="s">
        <v>413</v>
      </c>
      <c r="N284" s="22">
        <v>187080</v>
      </c>
      <c r="O284" s="22" t="s">
        <v>407</v>
      </c>
      <c r="P284" s="22" t="s">
        <v>414</v>
      </c>
      <c r="Q284" s="22" t="s">
        <v>188</v>
      </c>
      <c r="R284" s="21" t="s">
        <v>104</v>
      </c>
      <c r="S284" s="21" t="s">
        <v>104</v>
      </c>
      <c r="T284" s="21" t="s">
        <v>104</v>
      </c>
      <c r="U284" s="21" t="s">
        <v>104</v>
      </c>
      <c r="V284" s="21" t="s">
        <v>104</v>
      </c>
      <c r="W284" s="21" t="s">
        <v>104</v>
      </c>
      <c r="X284" s="21" t="s">
        <v>104</v>
      </c>
      <c r="Y284" s="21" t="s">
        <v>104</v>
      </c>
      <c r="Z284" s="21" t="s">
        <v>104</v>
      </c>
      <c r="AA284" s="21" t="s">
        <v>104</v>
      </c>
      <c r="AB284" s="21" t="s">
        <v>104</v>
      </c>
      <c r="AC284" s="21" t="s">
        <v>104</v>
      </c>
      <c r="AD284" s="21">
        <v>12</v>
      </c>
      <c r="AE284" s="22">
        <v>15590</v>
      </c>
      <c r="AF284" s="22">
        <v>15590</v>
      </c>
      <c r="AG284" s="22">
        <v>15590</v>
      </c>
      <c r="AH284" s="22">
        <v>15590</v>
      </c>
      <c r="AI284" s="22">
        <v>15590</v>
      </c>
      <c r="AJ284" s="22">
        <v>15590</v>
      </c>
      <c r="AK284" s="22">
        <v>15590</v>
      </c>
      <c r="AL284" s="22">
        <v>15590</v>
      </c>
      <c r="AM284" s="22">
        <v>15590</v>
      </c>
      <c r="AN284" s="22">
        <v>15590</v>
      </c>
      <c r="AO284" s="22">
        <v>15590</v>
      </c>
      <c r="AP284" s="22">
        <v>15590</v>
      </c>
      <c r="AQ284" s="22">
        <v>187080</v>
      </c>
      <c r="AR284" s="21" t="b">
        <v>1</v>
      </c>
    </row>
    <row r="285" spans="1:44" ht="39" x14ac:dyDescent="0.35">
      <c r="A285" s="19">
        <v>284</v>
      </c>
      <c r="B285" s="23" t="s">
        <v>171</v>
      </c>
      <c r="C285" s="23" t="s">
        <v>205</v>
      </c>
      <c r="D285" s="23" t="s">
        <v>182</v>
      </c>
      <c r="E285" s="23" t="s">
        <v>183</v>
      </c>
      <c r="F285" s="23" t="s">
        <v>184</v>
      </c>
      <c r="G285" s="23" t="s">
        <v>545</v>
      </c>
      <c r="H285" s="14"/>
      <c r="I285" s="14"/>
      <c r="J285" s="14"/>
      <c r="K285" s="14"/>
      <c r="L285" s="14"/>
      <c r="M285" s="20" t="s">
        <v>415</v>
      </c>
      <c r="N285" s="24">
        <v>1800000</v>
      </c>
      <c r="O285" s="24" t="s">
        <v>407</v>
      </c>
      <c r="P285" s="24" t="s">
        <v>416</v>
      </c>
      <c r="Q285" s="24" t="s">
        <v>188</v>
      </c>
      <c r="R285" s="23" t="s">
        <v>104</v>
      </c>
      <c r="S285" s="23" t="s">
        <v>104</v>
      </c>
      <c r="T285" s="23" t="s">
        <v>104</v>
      </c>
      <c r="U285" s="23" t="s">
        <v>104</v>
      </c>
      <c r="V285" s="23" t="s">
        <v>104</v>
      </c>
      <c r="W285" s="23" t="s">
        <v>104</v>
      </c>
      <c r="X285" s="23" t="s">
        <v>104</v>
      </c>
      <c r="Y285" s="23" t="s">
        <v>104</v>
      </c>
      <c r="Z285" s="23" t="s">
        <v>104</v>
      </c>
      <c r="AA285" s="23" t="s">
        <v>104</v>
      </c>
      <c r="AB285" s="23" t="s">
        <v>104</v>
      </c>
      <c r="AC285" s="23" t="s">
        <v>104</v>
      </c>
      <c r="AD285" s="23">
        <v>12</v>
      </c>
      <c r="AE285" s="24">
        <v>150000</v>
      </c>
      <c r="AF285" s="24">
        <v>150000</v>
      </c>
      <c r="AG285" s="24">
        <v>150000</v>
      </c>
      <c r="AH285" s="24">
        <v>150000</v>
      </c>
      <c r="AI285" s="24">
        <v>150000</v>
      </c>
      <c r="AJ285" s="24">
        <v>150000</v>
      </c>
      <c r="AK285" s="24">
        <v>150000</v>
      </c>
      <c r="AL285" s="24">
        <v>150000</v>
      </c>
      <c r="AM285" s="24">
        <v>150000</v>
      </c>
      <c r="AN285" s="24">
        <v>150000</v>
      </c>
      <c r="AO285" s="24">
        <v>150000</v>
      </c>
      <c r="AP285" s="24">
        <v>150000</v>
      </c>
      <c r="AQ285" s="24">
        <v>1800000</v>
      </c>
      <c r="AR285" s="23" t="b">
        <v>1</v>
      </c>
    </row>
    <row r="286" spans="1:44" ht="39" x14ac:dyDescent="0.35">
      <c r="A286" s="10">
        <v>285</v>
      </c>
      <c r="B286" s="21" t="s">
        <v>171</v>
      </c>
      <c r="C286" s="21" t="s">
        <v>205</v>
      </c>
      <c r="D286" s="21" t="s">
        <v>182</v>
      </c>
      <c r="E286" s="21" t="s">
        <v>183</v>
      </c>
      <c r="F286" s="21" t="s">
        <v>184</v>
      </c>
      <c r="G286" s="21" t="s">
        <v>545</v>
      </c>
      <c r="H286" s="10"/>
      <c r="I286" s="10"/>
      <c r="J286" s="10"/>
      <c r="K286" s="10"/>
      <c r="L286" s="10"/>
      <c r="M286" s="11" t="s">
        <v>417</v>
      </c>
      <c r="N286" s="22">
        <v>2334716.8390472452</v>
      </c>
      <c r="O286" s="22" t="s">
        <v>407</v>
      </c>
      <c r="P286" s="22" t="s">
        <v>418</v>
      </c>
      <c r="Q286" s="22" t="s">
        <v>188</v>
      </c>
      <c r="R286" s="21" t="s">
        <v>104</v>
      </c>
      <c r="S286" s="21" t="s">
        <v>104</v>
      </c>
      <c r="T286" s="21" t="s">
        <v>104</v>
      </c>
      <c r="U286" s="21" t="s">
        <v>104</v>
      </c>
      <c r="V286" s="21" t="s">
        <v>104</v>
      </c>
      <c r="W286" s="21" t="s">
        <v>104</v>
      </c>
      <c r="X286" s="21" t="s">
        <v>104</v>
      </c>
      <c r="Y286" s="21" t="s">
        <v>104</v>
      </c>
      <c r="Z286" s="21" t="s">
        <v>104</v>
      </c>
      <c r="AA286" s="21" t="s">
        <v>104</v>
      </c>
      <c r="AB286" s="21" t="s">
        <v>104</v>
      </c>
      <c r="AC286" s="21" t="s">
        <v>104</v>
      </c>
      <c r="AD286" s="21">
        <v>12</v>
      </c>
      <c r="AE286" s="22">
        <v>194559.73658727042</v>
      </c>
      <c r="AF286" s="22">
        <v>194559.73658727042</v>
      </c>
      <c r="AG286" s="22">
        <v>194559.73658727042</v>
      </c>
      <c r="AH286" s="22">
        <v>194559.73658727042</v>
      </c>
      <c r="AI286" s="22">
        <v>194559.73658727042</v>
      </c>
      <c r="AJ286" s="22">
        <v>194559.73658727042</v>
      </c>
      <c r="AK286" s="22">
        <v>194559.73658727042</v>
      </c>
      <c r="AL286" s="22">
        <v>194559.73658727042</v>
      </c>
      <c r="AM286" s="22">
        <v>194559.73658727042</v>
      </c>
      <c r="AN286" s="22">
        <v>194559.73658727042</v>
      </c>
      <c r="AO286" s="22">
        <v>194559.73658727042</v>
      </c>
      <c r="AP286" s="22">
        <v>194559.73658727042</v>
      </c>
      <c r="AQ286" s="22">
        <v>2334716.8390472452</v>
      </c>
      <c r="AR286" s="21" t="b">
        <v>1</v>
      </c>
    </row>
    <row r="287" spans="1:44" ht="39" x14ac:dyDescent="0.35">
      <c r="A287" s="14">
        <v>286</v>
      </c>
      <c r="B287" s="23" t="s">
        <v>171</v>
      </c>
      <c r="C287" s="23" t="s">
        <v>205</v>
      </c>
      <c r="D287" s="23" t="s">
        <v>182</v>
      </c>
      <c r="E287" s="23" t="s">
        <v>183</v>
      </c>
      <c r="F287" s="23" t="s">
        <v>184</v>
      </c>
      <c r="G287" s="23" t="s">
        <v>545</v>
      </c>
      <c r="H287" s="14"/>
      <c r="I287" s="14"/>
      <c r="J287" s="14"/>
      <c r="K287" s="14"/>
      <c r="L287" s="14"/>
      <c r="M287" s="20" t="s">
        <v>419</v>
      </c>
      <c r="N287" s="24">
        <v>1689125.5751817371</v>
      </c>
      <c r="O287" s="24" t="s">
        <v>407</v>
      </c>
      <c r="P287" s="24" t="s">
        <v>420</v>
      </c>
      <c r="Q287" s="24" t="s">
        <v>188</v>
      </c>
      <c r="R287" s="23" t="s">
        <v>104</v>
      </c>
      <c r="S287" s="23" t="s">
        <v>104</v>
      </c>
      <c r="T287" s="23" t="s">
        <v>104</v>
      </c>
      <c r="U287" s="23" t="s">
        <v>104</v>
      </c>
      <c r="V287" s="23" t="s">
        <v>104</v>
      </c>
      <c r="W287" s="23" t="s">
        <v>104</v>
      </c>
      <c r="X287" s="23" t="s">
        <v>104</v>
      </c>
      <c r="Y287" s="23" t="s">
        <v>104</v>
      </c>
      <c r="Z287" s="23" t="s">
        <v>104</v>
      </c>
      <c r="AA287" s="23" t="s">
        <v>104</v>
      </c>
      <c r="AB287" s="23" t="s">
        <v>104</v>
      </c>
      <c r="AC287" s="23" t="s">
        <v>104</v>
      </c>
      <c r="AD287" s="23">
        <v>12</v>
      </c>
      <c r="AE287" s="24">
        <v>140760.46459847808</v>
      </c>
      <c r="AF287" s="24">
        <v>140760.46459847808</v>
      </c>
      <c r="AG287" s="24">
        <v>140760.46459847808</v>
      </c>
      <c r="AH287" s="24">
        <v>140760.46459847808</v>
      </c>
      <c r="AI287" s="24">
        <v>140760.46459847808</v>
      </c>
      <c r="AJ287" s="24">
        <v>140760.46459847808</v>
      </c>
      <c r="AK287" s="24">
        <v>140760.46459847808</v>
      </c>
      <c r="AL287" s="24">
        <v>140760.46459847808</v>
      </c>
      <c r="AM287" s="24">
        <v>140760.46459847808</v>
      </c>
      <c r="AN287" s="24">
        <v>140760.46459847808</v>
      </c>
      <c r="AO287" s="24">
        <v>140760.46459847808</v>
      </c>
      <c r="AP287" s="24">
        <v>140760.46459847808</v>
      </c>
      <c r="AQ287" s="24">
        <v>1689125.5751817368</v>
      </c>
      <c r="AR287" s="23" t="b">
        <v>1</v>
      </c>
    </row>
    <row r="288" spans="1:44" ht="39" x14ac:dyDescent="0.35">
      <c r="A288" s="10">
        <v>287</v>
      </c>
      <c r="B288" s="21" t="s">
        <v>171</v>
      </c>
      <c r="C288" s="21" t="s">
        <v>205</v>
      </c>
      <c r="D288" s="21" t="s">
        <v>182</v>
      </c>
      <c r="E288" s="21" t="s">
        <v>183</v>
      </c>
      <c r="F288" s="21" t="s">
        <v>184</v>
      </c>
      <c r="G288" s="21" t="s">
        <v>545</v>
      </c>
      <c r="H288" s="10"/>
      <c r="I288" s="10"/>
      <c r="J288" s="10"/>
      <c r="K288" s="10"/>
      <c r="L288" s="10"/>
      <c r="M288" s="11" t="s">
        <v>421</v>
      </c>
      <c r="N288" s="22">
        <v>13330748.040000064</v>
      </c>
      <c r="O288" s="22" t="s">
        <v>407</v>
      </c>
      <c r="P288" s="22" t="s">
        <v>422</v>
      </c>
      <c r="Q288" s="22" t="s">
        <v>188</v>
      </c>
      <c r="R288" s="21" t="s">
        <v>104</v>
      </c>
      <c r="S288" s="21" t="s">
        <v>104</v>
      </c>
      <c r="T288" s="21" t="s">
        <v>104</v>
      </c>
      <c r="U288" s="21" t="s">
        <v>104</v>
      </c>
      <c r="V288" s="21" t="s">
        <v>104</v>
      </c>
      <c r="W288" s="21" t="s">
        <v>104</v>
      </c>
      <c r="X288" s="21" t="s">
        <v>104</v>
      </c>
      <c r="Y288" s="21" t="s">
        <v>104</v>
      </c>
      <c r="Z288" s="21" t="s">
        <v>104</v>
      </c>
      <c r="AA288" s="21" t="s">
        <v>104</v>
      </c>
      <c r="AB288" s="21" t="s">
        <v>104</v>
      </c>
      <c r="AC288" s="21" t="s">
        <v>104</v>
      </c>
      <c r="AD288" s="21">
        <v>12</v>
      </c>
      <c r="AE288" s="22">
        <v>1110895.6700000053</v>
      </c>
      <c r="AF288" s="22">
        <v>1110895.6700000053</v>
      </c>
      <c r="AG288" s="22">
        <v>1110895.6700000053</v>
      </c>
      <c r="AH288" s="22">
        <v>1110895.6700000053</v>
      </c>
      <c r="AI288" s="22">
        <v>1110895.6700000053</v>
      </c>
      <c r="AJ288" s="22">
        <v>1110895.6700000053</v>
      </c>
      <c r="AK288" s="22">
        <v>1110895.6700000053</v>
      </c>
      <c r="AL288" s="22">
        <v>1110895.6700000053</v>
      </c>
      <c r="AM288" s="22">
        <v>1110895.6700000053</v>
      </c>
      <c r="AN288" s="22">
        <v>1110895.6700000053</v>
      </c>
      <c r="AO288" s="22">
        <v>1110895.6700000053</v>
      </c>
      <c r="AP288" s="22">
        <v>1110895.6700000053</v>
      </c>
      <c r="AQ288" s="22">
        <v>13330748.040000064</v>
      </c>
      <c r="AR288" s="21" t="b">
        <v>1</v>
      </c>
    </row>
    <row r="289" spans="1:44" ht="39" x14ac:dyDescent="0.35">
      <c r="A289" s="14">
        <v>288</v>
      </c>
      <c r="B289" s="23" t="s">
        <v>171</v>
      </c>
      <c r="C289" s="23" t="s">
        <v>205</v>
      </c>
      <c r="D289" s="23" t="s">
        <v>182</v>
      </c>
      <c r="E289" s="23" t="s">
        <v>183</v>
      </c>
      <c r="F289" s="23" t="s">
        <v>184</v>
      </c>
      <c r="G289" s="23" t="s">
        <v>545</v>
      </c>
      <c r="H289" s="14"/>
      <c r="I289" s="14"/>
      <c r="J289" s="14"/>
      <c r="K289" s="14"/>
      <c r="L289" s="14"/>
      <c r="M289" s="20" t="s">
        <v>423</v>
      </c>
      <c r="N289" s="24">
        <v>4765572</v>
      </c>
      <c r="O289" s="24" t="s">
        <v>407</v>
      </c>
      <c r="P289" s="24" t="s">
        <v>424</v>
      </c>
      <c r="Q289" s="24" t="s">
        <v>188</v>
      </c>
      <c r="R289" s="23" t="s">
        <v>104</v>
      </c>
      <c r="S289" s="23" t="s">
        <v>104</v>
      </c>
      <c r="T289" s="23" t="s">
        <v>104</v>
      </c>
      <c r="U289" s="23" t="s">
        <v>104</v>
      </c>
      <c r="V289" s="23" t="s">
        <v>104</v>
      </c>
      <c r="W289" s="23" t="s">
        <v>104</v>
      </c>
      <c r="X289" s="23" t="s">
        <v>104</v>
      </c>
      <c r="Y289" s="23" t="s">
        <v>104</v>
      </c>
      <c r="Z289" s="23" t="s">
        <v>104</v>
      </c>
      <c r="AA289" s="23" t="s">
        <v>104</v>
      </c>
      <c r="AB289" s="23" t="s">
        <v>104</v>
      </c>
      <c r="AC289" s="23" t="s">
        <v>104</v>
      </c>
      <c r="AD289" s="23">
        <v>12</v>
      </c>
      <c r="AE289" s="24">
        <v>397131</v>
      </c>
      <c r="AF289" s="24">
        <v>397131</v>
      </c>
      <c r="AG289" s="24">
        <v>397131</v>
      </c>
      <c r="AH289" s="24">
        <v>397131</v>
      </c>
      <c r="AI289" s="24">
        <v>397131</v>
      </c>
      <c r="AJ289" s="24">
        <v>397131</v>
      </c>
      <c r="AK289" s="24">
        <v>397131</v>
      </c>
      <c r="AL289" s="24">
        <v>397131</v>
      </c>
      <c r="AM289" s="24">
        <v>397131</v>
      </c>
      <c r="AN289" s="24">
        <v>397131</v>
      </c>
      <c r="AO289" s="24">
        <v>397131</v>
      </c>
      <c r="AP289" s="24">
        <v>397131</v>
      </c>
      <c r="AQ289" s="24">
        <v>4765572</v>
      </c>
      <c r="AR289" s="23" t="b">
        <v>1</v>
      </c>
    </row>
    <row r="290" spans="1:44" ht="39" x14ac:dyDescent="0.35">
      <c r="A290" s="10">
        <v>289</v>
      </c>
      <c r="B290" s="21" t="s">
        <v>171</v>
      </c>
      <c r="C290" s="21" t="s">
        <v>205</v>
      </c>
      <c r="D290" s="21" t="s">
        <v>182</v>
      </c>
      <c r="E290" s="21" t="s">
        <v>183</v>
      </c>
      <c r="F290" s="21" t="s">
        <v>184</v>
      </c>
      <c r="G290" s="21" t="s">
        <v>545</v>
      </c>
      <c r="H290" s="10"/>
      <c r="I290" s="10"/>
      <c r="J290" s="10"/>
      <c r="K290" s="10"/>
      <c r="L290" s="10"/>
      <c r="M290" s="11" t="s">
        <v>425</v>
      </c>
      <c r="N290" s="22">
        <v>15312.000000000002</v>
      </c>
      <c r="O290" s="22" t="s">
        <v>407</v>
      </c>
      <c r="P290" s="22" t="s">
        <v>426</v>
      </c>
      <c r="Q290" s="22" t="s">
        <v>188</v>
      </c>
      <c r="R290" s="21" t="s">
        <v>104</v>
      </c>
      <c r="S290" s="21" t="s">
        <v>104</v>
      </c>
      <c r="T290" s="21" t="s">
        <v>104</v>
      </c>
      <c r="U290" s="21" t="s">
        <v>104</v>
      </c>
      <c r="V290" s="21" t="s">
        <v>104</v>
      </c>
      <c r="W290" s="21" t="s">
        <v>104</v>
      </c>
      <c r="X290" s="21" t="s">
        <v>104</v>
      </c>
      <c r="Y290" s="21" t="s">
        <v>104</v>
      </c>
      <c r="Z290" s="21" t="s">
        <v>104</v>
      </c>
      <c r="AA290" s="21" t="s">
        <v>104</v>
      </c>
      <c r="AB290" s="21" t="s">
        <v>104</v>
      </c>
      <c r="AC290" s="21" t="s">
        <v>104</v>
      </c>
      <c r="AD290" s="21">
        <v>12</v>
      </c>
      <c r="AE290" s="22">
        <v>1276.0000000000002</v>
      </c>
      <c r="AF290" s="22">
        <v>1276.0000000000002</v>
      </c>
      <c r="AG290" s="22">
        <v>1276.0000000000002</v>
      </c>
      <c r="AH290" s="22">
        <v>1276.0000000000002</v>
      </c>
      <c r="AI290" s="22">
        <v>1276.0000000000002</v>
      </c>
      <c r="AJ290" s="22">
        <v>1276.0000000000002</v>
      </c>
      <c r="AK290" s="22">
        <v>1276.0000000000002</v>
      </c>
      <c r="AL290" s="22">
        <v>1276.0000000000002</v>
      </c>
      <c r="AM290" s="22">
        <v>1276.0000000000002</v>
      </c>
      <c r="AN290" s="22">
        <v>1276.0000000000002</v>
      </c>
      <c r="AO290" s="22">
        <v>1276.0000000000002</v>
      </c>
      <c r="AP290" s="22">
        <v>1276.0000000000002</v>
      </c>
      <c r="AQ290" s="22">
        <v>15312.000000000002</v>
      </c>
      <c r="AR290" s="21" t="b">
        <v>1</v>
      </c>
    </row>
    <row r="291" spans="1:44" ht="39" x14ac:dyDescent="0.35">
      <c r="A291" s="14">
        <v>290</v>
      </c>
      <c r="B291" s="23" t="s">
        <v>171</v>
      </c>
      <c r="C291" s="23" t="s">
        <v>205</v>
      </c>
      <c r="D291" s="23" t="s">
        <v>182</v>
      </c>
      <c r="E291" s="23" t="s">
        <v>183</v>
      </c>
      <c r="F291" s="23" t="s">
        <v>184</v>
      </c>
      <c r="G291" s="23" t="s">
        <v>545</v>
      </c>
      <c r="H291" s="14"/>
      <c r="I291" s="14"/>
      <c r="J291" s="14"/>
      <c r="K291" s="14"/>
      <c r="L291" s="14"/>
      <c r="M291" s="20" t="s">
        <v>427</v>
      </c>
      <c r="N291" s="24">
        <v>331910.80050000153</v>
      </c>
      <c r="O291" s="24" t="s">
        <v>407</v>
      </c>
      <c r="P291" s="24" t="s">
        <v>428</v>
      </c>
      <c r="Q291" s="24" t="s">
        <v>188</v>
      </c>
      <c r="R291" s="23" t="s">
        <v>104</v>
      </c>
      <c r="S291" s="23" t="s">
        <v>104</v>
      </c>
      <c r="T291" s="23" t="s">
        <v>104</v>
      </c>
      <c r="U291" s="23" t="s">
        <v>104</v>
      </c>
      <c r="V291" s="23" t="s">
        <v>104</v>
      </c>
      <c r="W291" s="23" t="s">
        <v>104</v>
      </c>
      <c r="X291" s="23" t="s">
        <v>104</v>
      </c>
      <c r="Y291" s="23" t="s">
        <v>104</v>
      </c>
      <c r="Z291" s="23" t="s">
        <v>104</v>
      </c>
      <c r="AA291" s="23" t="s">
        <v>104</v>
      </c>
      <c r="AB291" s="23" t="s">
        <v>104</v>
      </c>
      <c r="AC291" s="23" t="s">
        <v>104</v>
      </c>
      <c r="AD291" s="23">
        <v>12</v>
      </c>
      <c r="AE291" s="24">
        <v>27659.233375000127</v>
      </c>
      <c r="AF291" s="24">
        <v>27659.233375000127</v>
      </c>
      <c r="AG291" s="24">
        <v>27659.233375000127</v>
      </c>
      <c r="AH291" s="24">
        <v>27659.233375000127</v>
      </c>
      <c r="AI291" s="24">
        <v>27659.233375000127</v>
      </c>
      <c r="AJ291" s="24">
        <v>27659.233375000127</v>
      </c>
      <c r="AK291" s="24">
        <v>27659.233375000127</v>
      </c>
      <c r="AL291" s="24">
        <v>27659.233375000127</v>
      </c>
      <c r="AM291" s="24">
        <v>27659.233375000127</v>
      </c>
      <c r="AN291" s="24">
        <v>27659.233375000127</v>
      </c>
      <c r="AO291" s="24">
        <v>27659.233375000127</v>
      </c>
      <c r="AP291" s="24">
        <v>27659.233375000127</v>
      </c>
      <c r="AQ291" s="24">
        <v>331910.80050000153</v>
      </c>
      <c r="AR291" s="23" t="b">
        <v>1</v>
      </c>
    </row>
    <row r="292" spans="1:44" ht="39" x14ac:dyDescent="0.35">
      <c r="A292" s="10">
        <v>291</v>
      </c>
      <c r="B292" s="21" t="s">
        <v>171</v>
      </c>
      <c r="C292" s="21" t="s">
        <v>205</v>
      </c>
      <c r="D292" s="21" t="s">
        <v>182</v>
      </c>
      <c r="E292" s="21" t="s">
        <v>183</v>
      </c>
      <c r="F292" s="21" t="s">
        <v>184</v>
      </c>
      <c r="G292" s="21" t="s">
        <v>545</v>
      </c>
      <c r="H292" s="10"/>
      <c r="I292" s="10"/>
      <c r="J292" s="10"/>
      <c r="K292" s="10"/>
      <c r="L292" s="10"/>
      <c r="M292" s="11" t="s">
        <v>429</v>
      </c>
      <c r="N292" s="22">
        <v>1546560</v>
      </c>
      <c r="O292" s="12" t="s">
        <v>407</v>
      </c>
      <c r="P292" s="22" t="s">
        <v>430</v>
      </c>
      <c r="Q292" s="22" t="s">
        <v>188</v>
      </c>
      <c r="R292" s="21" t="s">
        <v>104</v>
      </c>
      <c r="S292" s="21" t="s">
        <v>104</v>
      </c>
      <c r="T292" s="21" t="s">
        <v>104</v>
      </c>
      <c r="U292" s="21" t="s">
        <v>104</v>
      </c>
      <c r="V292" s="21" t="s">
        <v>104</v>
      </c>
      <c r="W292" s="21" t="s">
        <v>104</v>
      </c>
      <c r="X292" s="21" t="s">
        <v>104</v>
      </c>
      <c r="Y292" s="21" t="s">
        <v>104</v>
      </c>
      <c r="Z292" s="21" t="s">
        <v>104</v>
      </c>
      <c r="AA292" s="21" t="s">
        <v>104</v>
      </c>
      <c r="AB292" s="21" t="s">
        <v>104</v>
      </c>
      <c r="AC292" s="21" t="s">
        <v>104</v>
      </c>
      <c r="AD292" s="21">
        <v>12</v>
      </c>
      <c r="AE292" s="22">
        <v>128880</v>
      </c>
      <c r="AF292" s="22">
        <v>128880</v>
      </c>
      <c r="AG292" s="22">
        <v>128880</v>
      </c>
      <c r="AH292" s="22">
        <v>128880</v>
      </c>
      <c r="AI292" s="22">
        <v>128880</v>
      </c>
      <c r="AJ292" s="22">
        <v>128880</v>
      </c>
      <c r="AK292" s="22">
        <v>128880</v>
      </c>
      <c r="AL292" s="22">
        <v>128880</v>
      </c>
      <c r="AM292" s="22">
        <v>128880</v>
      </c>
      <c r="AN292" s="22">
        <v>128880</v>
      </c>
      <c r="AO292" s="22">
        <v>128880</v>
      </c>
      <c r="AP292" s="22">
        <v>128880</v>
      </c>
      <c r="AQ292" s="22">
        <v>1546560</v>
      </c>
      <c r="AR292" s="21" t="b">
        <v>1</v>
      </c>
    </row>
    <row r="293" spans="1:44" ht="39" x14ac:dyDescent="0.35">
      <c r="A293" s="14">
        <v>292</v>
      </c>
      <c r="B293" s="23" t="s">
        <v>171</v>
      </c>
      <c r="C293" s="23" t="s">
        <v>205</v>
      </c>
      <c r="D293" s="23" t="s">
        <v>182</v>
      </c>
      <c r="E293" s="23" t="s">
        <v>183</v>
      </c>
      <c r="F293" s="23" t="s">
        <v>184</v>
      </c>
      <c r="G293" s="23" t="s">
        <v>545</v>
      </c>
      <c r="H293" s="14"/>
      <c r="I293" s="14"/>
      <c r="J293" s="14"/>
      <c r="K293" s="14"/>
      <c r="L293" s="14"/>
      <c r="M293" s="20" t="s">
        <v>431</v>
      </c>
      <c r="N293" s="24">
        <v>168540</v>
      </c>
      <c r="O293" s="24" t="s">
        <v>407</v>
      </c>
      <c r="P293" s="24" t="s">
        <v>432</v>
      </c>
      <c r="Q293" s="24" t="s">
        <v>188</v>
      </c>
      <c r="R293" s="23" t="s">
        <v>104</v>
      </c>
      <c r="S293" s="23" t="s">
        <v>104</v>
      </c>
      <c r="T293" s="23" t="s">
        <v>104</v>
      </c>
      <c r="U293" s="23" t="s">
        <v>104</v>
      </c>
      <c r="V293" s="23" t="s">
        <v>104</v>
      </c>
      <c r="W293" s="23" t="s">
        <v>104</v>
      </c>
      <c r="X293" s="23" t="s">
        <v>104</v>
      </c>
      <c r="Y293" s="23" t="s">
        <v>104</v>
      </c>
      <c r="Z293" s="23" t="s">
        <v>104</v>
      </c>
      <c r="AA293" s="23" t="s">
        <v>104</v>
      </c>
      <c r="AB293" s="23" t="s">
        <v>104</v>
      </c>
      <c r="AC293" s="23" t="s">
        <v>104</v>
      </c>
      <c r="AD293" s="23">
        <v>12</v>
      </c>
      <c r="AE293" s="24">
        <v>14045</v>
      </c>
      <c r="AF293" s="24">
        <v>14045</v>
      </c>
      <c r="AG293" s="24">
        <v>14045</v>
      </c>
      <c r="AH293" s="24">
        <v>14045</v>
      </c>
      <c r="AI293" s="24">
        <v>14045</v>
      </c>
      <c r="AJ293" s="24">
        <v>14045</v>
      </c>
      <c r="AK293" s="24">
        <v>14045</v>
      </c>
      <c r="AL293" s="24">
        <v>14045</v>
      </c>
      <c r="AM293" s="24">
        <v>14045</v>
      </c>
      <c r="AN293" s="24">
        <v>14045</v>
      </c>
      <c r="AO293" s="24">
        <v>14045</v>
      </c>
      <c r="AP293" s="24">
        <v>14045</v>
      </c>
      <c r="AQ293" s="24">
        <v>168540</v>
      </c>
      <c r="AR293" s="23" t="b">
        <v>1</v>
      </c>
    </row>
    <row r="294" spans="1:44" ht="39" x14ac:dyDescent="0.35">
      <c r="A294" s="10">
        <v>293</v>
      </c>
      <c r="B294" s="21" t="s">
        <v>171</v>
      </c>
      <c r="C294" s="21" t="s">
        <v>205</v>
      </c>
      <c r="D294" s="21" t="s">
        <v>182</v>
      </c>
      <c r="E294" s="21" t="s">
        <v>183</v>
      </c>
      <c r="F294" s="21" t="s">
        <v>184</v>
      </c>
      <c r="G294" s="21" t="s">
        <v>545</v>
      </c>
      <c r="H294" s="10"/>
      <c r="I294" s="10"/>
      <c r="J294" s="10"/>
      <c r="K294" s="10"/>
      <c r="L294" s="10"/>
      <c r="M294" s="11" t="s">
        <v>433</v>
      </c>
      <c r="N294" s="22">
        <v>168540</v>
      </c>
      <c r="O294" s="22" t="s">
        <v>407</v>
      </c>
      <c r="P294" s="22" t="s">
        <v>434</v>
      </c>
      <c r="Q294" s="22" t="s">
        <v>188</v>
      </c>
      <c r="R294" s="21" t="s">
        <v>104</v>
      </c>
      <c r="S294" s="21" t="s">
        <v>104</v>
      </c>
      <c r="T294" s="21" t="s">
        <v>104</v>
      </c>
      <c r="U294" s="21" t="s">
        <v>104</v>
      </c>
      <c r="V294" s="21" t="s">
        <v>104</v>
      </c>
      <c r="W294" s="21" t="s">
        <v>104</v>
      </c>
      <c r="X294" s="21" t="s">
        <v>104</v>
      </c>
      <c r="Y294" s="21" t="s">
        <v>104</v>
      </c>
      <c r="Z294" s="21" t="s">
        <v>104</v>
      </c>
      <c r="AA294" s="21" t="s">
        <v>104</v>
      </c>
      <c r="AB294" s="21" t="s">
        <v>104</v>
      </c>
      <c r="AC294" s="21" t="s">
        <v>104</v>
      </c>
      <c r="AD294" s="21">
        <v>12</v>
      </c>
      <c r="AE294" s="22">
        <v>14045</v>
      </c>
      <c r="AF294" s="22">
        <v>14045</v>
      </c>
      <c r="AG294" s="22">
        <v>14045</v>
      </c>
      <c r="AH294" s="22">
        <v>14045</v>
      </c>
      <c r="AI294" s="22">
        <v>14045</v>
      </c>
      <c r="AJ294" s="22">
        <v>14045</v>
      </c>
      <c r="AK294" s="22">
        <v>14045</v>
      </c>
      <c r="AL294" s="22">
        <v>14045</v>
      </c>
      <c r="AM294" s="22">
        <v>14045</v>
      </c>
      <c r="AN294" s="22">
        <v>14045</v>
      </c>
      <c r="AO294" s="22">
        <v>14045</v>
      </c>
      <c r="AP294" s="22">
        <v>14045</v>
      </c>
      <c r="AQ294" s="22">
        <v>168540</v>
      </c>
      <c r="AR294" s="21" t="b">
        <v>1</v>
      </c>
    </row>
    <row r="295" spans="1:44" ht="52" x14ac:dyDescent="0.35">
      <c r="A295" s="14">
        <v>294</v>
      </c>
      <c r="B295" s="23" t="s">
        <v>171</v>
      </c>
      <c r="C295" s="23" t="s">
        <v>205</v>
      </c>
      <c r="D295" s="23" t="s">
        <v>182</v>
      </c>
      <c r="E295" s="23" t="s">
        <v>183</v>
      </c>
      <c r="F295" s="23" t="s">
        <v>184</v>
      </c>
      <c r="G295" s="23" t="s">
        <v>546</v>
      </c>
      <c r="H295" s="14"/>
      <c r="I295" s="14"/>
      <c r="J295" s="14"/>
      <c r="K295" s="14"/>
      <c r="L295" s="14"/>
      <c r="M295" s="20" t="s">
        <v>435</v>
      </c>
      <c r="N295" s="24">
        <v>7280.3360000000002</v>
      </c>
      <c r="O295" s="24" t="s">
        <v>186</v>
      </c>
      <c r="P295" s="24" t="s">
        <v>436</v>
      </c>
      <c r="Q295" s="24" t="s">
        <v>188</v>
      </c>
      <c r="R295" s="23" t="s">
        <v>104</v>
      </c>
      <c r="S295" s="23" t="s">
        <v>104</v>
      </c>
      <c r="T295" s="23" t="s">
        <v>104</v>
      </c>
      <c r="U295" s="23" t="s">
        <v>104</v>
      </c>
      <c r="V295" s="23" t="s">
        <v>104</v>
      </c>
      <c r="W295" s="23" t="s">
        <v>104</v>
      </c>
      <c r="X295" s="23" t="s">
        <v>104</v>
      </c>
      <c r="Y295" s="23" t="s">
        <v>104</v>
      </c>
      <c r="Z295" s="23" t="s">
        <v>104</v>
      </c>
      <c r="AA295" s="23" t="s">
        <v>104</v>
      </c>
      <c r="AB295" s="23" t="s">
        <v>104</v>
      </c>
      <c r="AC295" s="23" t="s">
        <v>104</v>
      </c>
      <c r="AD295" s="23">
        <v>12</v>
      </c>
      <c r="AE295" s="24">
        <v>606.69466666666665</v>
      </c>
      <c r="AF295" s="24">
        <v>606.69466666666665</v>
      </c>
      <c r="AG295" s="24">
        <v>606.69466666666665</v>
      </c>
      <c r="AH295" s="24">
        <v>606.69466666666665</v>
      </c>
      <c r="AI295" s="24">
        <v>606.69466666666665</v>
      </c>
      <c r="AJ295" s="24">
        <v>606.69466666666665</v>
      </c>
      <c r="AK295" s="24">
        <v>606.69466666666665</v>
      </c>
      <c r="AL295" s="24">
        <v>606.69466666666665</v>
      </c>
      <c r="AM295" s="24">
        <v>606.69466666666665</v>
      </c>
      <c r="AN295" s="24">
        <v>606.69466666666665</v>
      </c>
      <c r="AO295" s="24">
        <v>606.69466666666665</v>
      </c>
      <c r="AP295" s="24">
        <v>606.69466666666665</v>
      </c>
      <c r="AQ295" s="24">
        <v>7280.3359999999984</v>
      </c>
      <c r="AR295" s="23" t="b">
        <v>1</v>
      </c>
    </row>
    <row r="296" spans="1:44" ht="52" x14ac:dyDescent="0.35">
      <c r="A296" s="10">
        <v>295</v>
      </c>
      <c r="B296" s="21" t="s">
        <v>171</v>
      </c>
      <c r="C296" s="21" t="s">
        <v>205</v>
      </c>
      <c r="D296" s="21" t="s">
        <v>182</v>
      </c>
      <c r="E296" s="21" t="s">
        <v>183</v>
      </c>
      <c r="F296" s="21" t="s">
        <v>184</v>
      </c>
      <c r="G296" s="21" t="s">
        <v>546</v>
      </c>
      <c r="H296" s="10"/>
      <c r="I296" s="10"/>
      <c r="J296" s="10"/>
      <c r="K296" s="10"/>
      <c r="L296" s="10"/>
      <c r="M296" s="11" t="s">
        <v>437</v>
      </c>
      <c r="N296" s="22">
        <v>299649.61600000004</v>
      </c>
      <c r="O296" s="22" t="s">
        <v>186</v>
      </c>
      <c r="P296" s="22" t="s">
        <v>438</v>
      </c>
      <c r="Q296" s="22" t="s">
        <v>188</v>
      </c>
      <c r="R296" s="21"/>
      <c r="S296" s="21"/>
      <c r="T296" s="21"/>
      <c r="U296" s="21"/>
      <c r="V296" s="21"/>
      <c r="W296" s="21"/>
      <c r="X296" s="21"/>
      <c r="Y296" s="21"/>
      <c r="Z296" s="21" t="s">
        <v>104</v>
      </c>
      <c r="AA296" s="21"/>
      <c r="AB296" s="21"/>
      <c r="AC296" s="21"/>
      <c r="AD296" s="21">
        <v>1</v>
      </c>
      <c r="AE296" s="22">
        <v>0</v>
      </c>
      <c r="AF296" s="22">
        <v>0</v>
      </c>
      <c r="AG296" s="22">
        <v>0</v>
      </c>
      <c r="AH296" s="22">
        <v>0</v>
      </c>
      <c r="AI296" s="22">
        <v>0</v>
      </c>
      <c r="AJ296" s="22">
        <v>0</v>
      </c>
      <c r="AK296" s="22">
        <v>0</v>
      </c>
      <c r="AL296" s="22">
        <v>0</v>
      </c>
      <c r="AM296" s="22">
        <v>299649.61600000004</v>
      </c>
      <c r="AN296" s="22">
        <v>0</v>
      </c>
      <c r="AO296" s="22">
        <v>0</v>
      </c>
      <c r="AP296" s="22">
        <v>0</v>
      </c>
      <c r="AQ296" s="22">
        <v>299649.61600000004</v>
      </c>
      <c r="AR296" s="21" t="b">
        <v>1</v>
      </c>
    </row>
    <row r="297" spans="1:44" ht="39" x14ac:dyDescent="0.35">
      <c r="A297" s="19">
        <v>296</v>
      </c>
      <c r="B297" s="23" t="s">
        <v>171</v>
      </c>
      <c r="C297" s="23" t="s">
        <v>205</v>
      </c>
      <c r="D297" s="23" t="s">
        <v>182</v>
      </c>
      <c r="E297" s="23" t="s">
        <v>183</v>
      </c>
      <c r="F297" s="23" t="s">
        <v>184</v>
      </c>
      <c r="G297" s="23" t="s">
        <v>545</v>
      </c>
      <c r="H297" s="14"/>
      <c r="I297" s="14"/>
      <c r="J297" s="14"/>
      <c r="K297" s="14"/>
      <c r="L297" s="14"/>
      <c r="M297" s="20" t="s">
        <v>439</v>
      </c>
      <c r="N297" s="24">
        <v>1551315.772285295</v>
      </c>
      <c r="O297" s="16" t="s">
        <v>407</v>
      </c>
      <c r="P297" s="24" t="s">
        <v>440</v>
      </c>
      <c r="Q297" s="16" t="s">
        <v>188</v>
      </c>
      <c r="R297" s="23" t="s">
        <v>104</v>
      </c>
      <c r="S297" s="23" t="s">
        <v>104</v>
      </c>
      <c r="T297" s="23" t="s">
        <v>104</v>
      </c>
      <c r="U297" s="23" t="s">
        <v>104</v>
      </c>
      <c r="V297" s="23" t="s">
        <v>104</v>
      </c>
      <c r="W297" s="23" t="s">
        <v>104</v>
      </c>
      <c r="X297" s="23" t="s">
        <v>104</v>
      </c>
      <c r="Y297" s="23" t="s">
        <v>104</v>
      </c>
      <c r="Z297" s="23" t="s">
        <v>104</v>
      </c>
      <c r="AA297" s="23" t="s">
        <v>104</v>
      </c>
      <c r="AB297" s="23" t="s">
        <v>104</v>
      </c>
      <c r="AC297" s="23" t="s">
        <v>104</v>
      </c>
      <c r="AD297" s="23">
        <v>12</v>
      </c>
      <c r="AE297" s="24">
        <v>129276.31435710791</v>
      </c>
      <c r="AF297" s="24">
        <v>129276.31435710791</v>
      </c>
      <c r="AG297" s="24">
        <v>129276.31435710791</v>
      </c>
      <c r="AH297" s="24">
        <v>129276.31435710791</v>
      </c>
      <c r="AI297" s="24">
        <v>129276.31435710791</v>
      </c>
      <c r="AJ297" s="24">
        <v>129276.31435710791</v>
      </c>
      <c r="AK297" s="24">
        <v>129276.31435710791</v>
      </c>
      <c r="AL297" s="24">
        <v>129276.31435710791</v>
      </c>
      <c r="AM297" s="24">
        <v>129276.31435710791</v>
      </c>
      <c r="AN297" s="24">
        <v>129276.31435710791</v>
      </c>
      <c r="AO297" s="24">
        <v>129276.31435710791</v>
      </c>
      <c r="AP297" s="24">
        <v>129276.31435710791</v>
      </c>
      <c r="AQ297" s="24">
        <v>1551315.7722852954</v>
      </c>
      <c r="AR297" s="23" t="b">
        <v>0</v>
      </c>
    </row>
    <row r="298" spans="1:44" ht="52" x14ac:dyDescent="0.35">
      <c r="A298" s="10">
        <v>297</v>
      </c>
      <c r="B298" s="21" t="s">
        <v>171</v>
      </c>
      <c r="C298" s="21" t="s">
        <v>205</v>
      </c>
      <c r="D298" s="21" t="s">
        <v>182</v>
      </c>
      <c r="E298" s="21" t="s">
        <v>183</v>
      </c>
      <c r="F298" s="21" t="s">
        <v>184</v>
      </c>
      <c r="G298" s="21" t="s">
        <v>547</v>
      </c>
      <c r="H298" s="10"/>
      <c r="I298" s="10"/>
      <c r="J298" s="10"/>
      <c r="K298" s="10"/>
      <c r="L298" s="10"/>
      <c r="M298" s="11" t="s">
        <v>441</v>
      </c>
      <c r="N298" s="22">
        <v>49397.600000000006</v>
      </c>
      <c r="O298" s="12" t="s">
        <v>186</v>
      </c>
      <c r="P298" s="22" t="s">
        <v>442</v>
      </c>
      <c r="Q298" s="12" t="s">
        <v>188</v>
      </c>
      <c r="R298" s="21" t="s">
        <v>104</v>
      </c>
      <c r="S298" s="21" t="s">
        <v>104</v>
      </c>
      <c r="T298" s="21" t="s">
        <v>104</v>
      </c>
      <c r="U298" s="21" t="s">
        <v>104</v>
      </c>
      <c r="V298" s="21" t="s">
        <v>104</v>
      </c>
      <c r="W298" s="21" t="s">
        <v>104</v>
      </c>
      <c r="X298" s="21" t="s">
        <v>104</v>
      </c>
      <c r="Y298" s="21" t="s">
        <v>104</v>
      </c>
      <c r="Z298" s="21" t="s">
        <v>104</v>
      </c>
      <c r="AA298" s="21" t="s">
        <v>104</v>
      </c>
      <c r="AB298" s="21" t="s">
        <v>104</v>
      </c>
      <c r="AC298" s="21" t="s">
        <v>104</v>
      </c>
      <c r="AD298" s="21">
        <v>12</v>
      </c>
      <c r="AE298" s="22">
        <v>4116.4666666666672</v>
      </c>
      <c r="AF298" s="22">
        <v>4116.4666666666672</v>
      </c>
      <c r="AG298" s="22">
        <v>4116.4666666666672</v>
      </c>
      <c r="AH298" s="22">
        <v>4116.4666666666672</v>
      </c>
      <c r="AI298" s="22">
        <v>4116.4666666666672</v>
      </c>
      <c r="AJ298" s="22">
        <v>4116.4666666666672</v>
      </c>
      <c r="AK298" s="22">
        <v>4116.4666666666672</v>
      </c>
      <c r="AL298" s="22">
        <v>4116.4666666666672</v>
      </c>
      <c r="AM298" s="22">
        <v>4116.4666666666672</v>
      </c>
      <c r="AN298" s="22">
        <v>4116.4666666666672</v>
      </c>
      <c r="AO298" s="22">
        <v>4116.4666666666672</v>
      </c>
      <c r="AP298" s="22">
        <v>4116.4666666666672</v>
      </c>
      <c r="AQ298" s="22">
        <v>49397.600000000006</v>
      </c>
      <c r="AR298" s="21" t="b">
        <v>1</v>
      </c>
    </row>
    <row r="299" spans="1:44" ht="52" x14ac:dyDescent="0.35">
      <c r="A299" s="14">
        <v>298</v>
      </c>
      <c r="B299" s="23" t="s">
        <v>171</v>
      </c>
      <c r="C299" s="23" t="s">
        <v>205</v>
      </c>
      <c r="D299" s="23" t="s">
        <v>182</v>
      </c>
      <c r="E299" s="23" t="s">
        <v>183</v>
      </c>
      <c r="F299" s="23" t="s">
        <v>184</v>
      </c>
      <c r="G299" s="23" t="s">
        <v>547</v>
      </c>
      <c r="H299" s="14"/>
      <c r="I299" s="14"/>
      <c r="J299" s="14"/>
      <c r="K299" s="14"/>
      <c r="L299" s="14"/>
      <c r="M299" s="20" t="s">
        <v>443</v>
      </c>
      <c r="N299" s="24">
        <v>712440</v>
      </c>
      <c r="O299" s="16" t="s">
        <v>186</v>
      </c>
      <c r="P299" s="24" t="s">
        <v>444</v>
      </c>
      <c r="Q299" s="24" t="s">
        <v>188</v>
      </c>
      <c r="R299" s="23" t="s">
        <v>104</v>
      </c>
      <c r="S299" s="23" t="s">
        <v>104</v>
      </c>
      <c r="T299" s="23" t="s">
        <v>104</v>
      </c>
      <c r="U299" s="23" t="s">
        <v>104</v>
      </c>
      <c r="V299" s="23" t="s">
        <v>104</v>
      </c>
      <c r="W299" s="23" t="s">
        <v>104</v>
      </c>
      <c r="X299" s="23" t="s">
        <v>104</v>
      </c>
      <c r="Y299" s="23" t="s">
        <v>104</v>
      </c>
      <c r="Z299" s="23" t="s">
        <v>104</v>
      </c>
      <c r="AA299" s="23" t="s">
        <v>104</v>
      </c>
      <c r="AB299" s="23" t="s">
        <v>104</v>
      </c>
      <c r="AC299" s="23" t="s">
        <v>104</v>
      </c>
      <c r="AD299" s="23">
        <v>12</v>
      </c>
      <c r="AE299" s="24">
        <v>59370</v>
      </c>
      <c r="AF299" s="24">
        <v>59370</v>
      </c>
      <c r="AG299" s="24">
        <v>59370</v>
      </c>
      <c r="AH299" s="24">
        <v>59370</v>
      </c>
      <c r="AI299" s="24">
        <v>59370</v>
      </c>
      <c r="AJ299" s="24">
        <v>59370</v>
      </c>
      <c r="AK299" s="24">
        <v>59370</v>
      </c>
      <c r="AL299" s="24">
        <v>59370</v>
      </c>
      <c r="AM299" s="24">
        <v>59370</v>
      </c>
      <c r="AN299" s="24">
        <v>59370</v>
      </c>
      <c r="AO299" s="24">
        <v>59370</v>
      </c>
      <c r="AP299" s="24">
        <v>59370</v>
      </c>
      <c r="AQ299" s="24">
        <v>712440</v>
      </c>
      <c r="AR299" s="23" t="b">
        <v>1</v>
      </c>
    </row>
    <row r="300" spans="1:44" ht="52" x14ac:dyDescent="0.35">
      <c r="A300" s="10">
        <v>299</v>
      </c>
      <c r="B300" s="21" t="s">
        <v>171</v>
      </c>
      <c r="C300" s="21" t="s">
        <v>205</v>
      </c>
      <c r="D300" s="21" t="s">
        <v>182</v>
      </c>
      <c r="E300" s="21" t="s">
        <v>183</v>
      </c>
      <c r="F300" s="21" t="s">
        <v>184</v>
      </c>
      <c r="G300" s="21" t="s">
        <v>185</v>
      </c>
      <c r="H300" s="10"/>
      <c r="I300" s="10"/>
      <c r="J300" s="10"/>
      <c r="K300" s="10"/>
      <c r="L300" s="10"/>
      <c r="M300" s="11" t="s">
        <v>445</v>
      </c>
      <c r="N300" s="22">
        <v>312709.29760000011</v>
      </c>
      <c r="O300" s="12" t="s">
        <v>186</v>
      </c>
      <c r="P300" s="22" t="s">
        <v>446</v>
      </c>
      <c r="Q300" s="12" t="s">
        <v>188</v>
      </c>
      <c r="R300" s="21"/>
      <c r="S300" s="21"/>
      <c r="T300" s="21"/>
      <c r="U300" s="21"/>
      <c r="V300" s="21"/>
      <c r="W300" s="21"/>
      <c r="X300" s="21"/>
      <c r="Y300" s="21" t="s">
        <v>104</v>
      </c>
      <c r="Z300" s="21"/>
      <c r="AA300" s="21"/>
      <c r="AB300" s="21"/>
      <c r="AC300" s="21"/>
      <c r="AD300" s="21">
        <v>1</v>
      </c>
      <c r="AE300" s="22">
        <v>0</v>
      </c>
      <c r="AF300" s="22">
        <v>0</v>
      </c>
      <c r="AG300" s="22">
        <v>0</v>
      </c>
      <c r="AH300" s="22">
        <v>0</v>
      </c>
      <c r="AI300" s="22">
        <v>0</v>
      </c>
      <c r="AJ300" s="22">
        <v>0</v>
      </c>
      <c r="AK300" s="22">
        <v>0</v>
      </c>
      <c r="AL300" s="22">
        <v>312709.29760000011</v>
      </c>
      <c r="AM300" s="22">
        <v>0</v>
      </c>
      <c r="AN300" s="22">
        <v>0</v>
      </c>
      <c r="AO300" s="22">
        <v>0</v>
      </c>
      <c r="AP300" s="22">
        <v>0</v>
      </c>
      <c r="AQ300" s="22">
        <v>312709.29760000011</v>
      </c>
      <c r="AR300" s="21" t="b">
        <v>1</v>
      </c>
    </row>
    <row r="301" spans="1:44" ht="52" x14ac:dyDescent="0.35">
      <c r="A301" s="14">
        <v>300</v>
      </c>
      <c r="B301" s="23" t="s">
        <v>171</v>
      </c>
      <c r="C301" s="23" t="s">
        <v>205</v>
      </c>
      <c r="D301" s="23" t="s">
        <v>182</v>
      </c>
      <c r="E301" s="23" t="s">
        <v>183</v>
      </c>
      <c r="F301" s="23" t="s">
        <v>184</v>
      </c>
      <c r="G301" s="23" t="s">
        <v>547</v>
      </c>
      <c r="H301" s="14"/>
      <c r="I301" s="14"/>
      <c r="J301" s="14"/>
      <c r="K301" s="14"/>
      <c r="L301" s="14"/>
      <c r="M301" s="20" t="s">
        <v>447</v>
      </c>
      <c r="N301" s="24">
        <v>40000</v>
      </c>
      <c r="O301" s="16" t="s">
        <v>186</v>
      </c>
      <c r="P301" s="24" t="s">
        <v>446</v>
      </c>
      <c r="Q301" s="16" t="s">
        <v>188</v>
      </c>
      <c r="R301" s="23"/>
      <c r="S301" s="23"/>
      <c r="T301" s="23"/>
      <c r="U301" s="23"/>
      <c r="V301" s="23"/>
      <c r="W301" s="23"/>
      <c r="X301" s="23"/>
      <c r="Y301" s="23"/>
      <c r="Z301" s="23" t="s">
        <v>104</v>
      </c>
      <c r="AA301" s="23"/>
      <c r="AB301" s="23"/>
      <c r="AC301" s="23"/>
      <c r="AD301" s="23">
        <v>1</v>
      </c>
      <c r="AE301" s="24">
        <v>0</v>
      </c>
      <c r="AF301" s="24">
        <v>0</v>
      </c>
      <c r="AG301" s="24">
        <v>0</v>
      </c>
      <c r="AH301" s="24">
        <v>0</v>
      </c>
      <c r="AI301" s="24">
        <v>0</v>
      </c>
      <c r="AJ301" s="24">
        <v>0</v>
      </c>
      <c r="AK301" s="24">
        <v>0</v>
      </c>
      <c r="AL301" s="24">
        <v>0</v>
      </c>
      <c r="AM301" s="24">
        <v>40000</v>
      </c>
      <c r="AN301" s="24">
        <v>0</v>
      </c>
      <c r="AO301" s="24">
        <v>0</v>
      </c>
      <c r="AP301" s="24">
        <v>0</v>
      </c>
      <c r="AQ301" s="24">
        <v>40000</v>
      </c>
      <c r="AR301" s="23" t="b">
        <v>1</v>
      </c>
    </row>
    <row r="302" spans="1:44" ht="52" x14ac:dyDescent="0.35">
      <c r="A302" s="10">
        <v>301</v>
      </c>
      <c r="B302" s="21" t="s">
        <v>171</v>
      </c>
      <c r="C302" s="21" t="s">
        <v>205</v>
      </c>
      <c r="D302" s="21" t="s">
        <v>182</v>
      </c>
      <c r="E302" s="21" t="s">
        <v>183</v>
      </c>
      <c r="F302" s="21" t="s">
        <v>184</v>
      </c>
      <c r="G302" s="21" t="s">
        <v>185</v>
      </c>
      <c r="H302" s="10"/>
      <c r="I302" s="10"/>
      <c r="J302" s="10"/>
      <c r="K302" s="10"/>
      <c r="L302" s="10"/>
      <c r="M302" s="11" t="s">
        <v>448</v>
      </c>
      <c r="N302" s="22">
        <v>33600</v>
      </c>
      <c r="O302" s="22" t="s">
        <v>186</v>
      </c>
      <c r="P302" s="22" t="s">
        <v>526</v>
      </c>
      <c r="Q302" s="22" t="s">
        <v>188</v>
      </c>
      <c r="R302" s="21" t="s">
        <v>104</v>
      </c>
      <c r="S302" s="21" t="s">
        <v>104</v>
      </c>
      <c r="T302" s="21" t="s">
        <v>104</v>
      </c>
      <c r="U302" s="21" t="s">
        <v>104</v>
      </c>
      <c r="V302" s="21" t="s">
        <v>104</v>
      </c>
      <c r="W302" s="21" t="s">
        <v>104</v>
      </c>
      <c r="X302" s="21" t="s">
        <v>104</v>
      </c>
      <c r="Y302" s="21" t="s">
        <v>104</v>
      </c>
      <c r="Z302" s="21" t="s">
        <v>104</v>
      </c>
      <c r="AA302" s="21" t="s">
        <v>104</v>
      </c>
      <c r="AB302" s="21" t="s">
        <v>104</v>
      </c>
      <c r="AC302" s="21" t="s">
        <v>104</v>
      </c>
      <c r="AD302" s="21">
        <v>12</v>
      </c>
      <c r="AE302" s="22">
        <v>2800</v>
      </c>
      <c r="AF302" s="22">
        <v>2800</v>
      </c>
      <c r="AG302" s="22">
        <v>2800</v>
      </c>
      <c r="AH302" s="22">
        <v>2800</v>
      </c>
      <c r="AI302" s="22">
        <v>2800</v>
      </c>
      <c r="AJ302" s="22">
        <v>2800</v>
      </c>
      <c r="AK302" s="22">
        <v>2800</v>
      </c>
      <c r="AL302" s="22">
        <v>2800</v>
      </c>
      <c r="AM302" s="22">
        <v>2800</v>
      </c>
      <c r="AN302" s="22">
        <v>2800</v>
      </c>
      <c r="AO302" s="22">
        <v>2800</v>
      </c>
      <c r="AP302" s="22">
        <v>2800</v>
      </c>
      <c r="AQ302" s="22">
        <v>33600</v>
      </c>
      <c r="AR302" s="21" t="b">
        <v>1</v>
      </c>
    </row>
    <row r="303" spans="1:44" ht="52" x14ac:dyDescent="0.35">
      <c r="A303" s="14">
        <v>302</v>
      </c>
      <c r="B303" s="23" t="s">
        <v>171</v>
      </c>
      <c r="C303" s="23" t="s">
        <v>205</v>
      </c>
      <c r="D303" s="23" t="s">
        <v>182</v>
      </c>
      <c r="E303" s="23" t="s">
        <v>183</v>
      </c>
      <c r="F303" s="23" t="s">
        <v>184</v>
      </c>
      <c r="G303" s="23" t="s">
        <v>185</v>
      </c>
      <c r="H303" s="14"/>
      <c r="I303" s="14"/>
      <c r="J303" s="14"/>
      <c r="K303" s="14"/>
      <c r="L303" s="14"/>
      <c r="M303" s="20" t="s">
        <v>449</v>
      </c>
      <c r="N303" s="24">
        <v>200000</v>
      </c>
      <c r="O303" s="16" t="s">
        <v>201</v>
      </c>
      <c r="P303" s="24" t="s">
        <v>450</v>
      </c>
      <c r="Q303" s="16" t="s">
        <v>188</v>
      </c>
      <c r="R303" s="23"/>
      <c r="S303" s="23"/>
      <c r="T303" s="23"/>
      <c r="U303" s="23"/>
      <c r="V303" s="23"/>
      <c r="W303" s="23"/>
      <c r="X303" s="23"/>
      <c r="Y303" s="23"/>
      <c r="Z303" s="23" t="s">
        <v>104</v>
      </c>
      <c r="AA303" s="23"/>
      <c r="AB303" s="23"/>
      <c r="AC303" s="23"/>
      <c r="AD303" s="23">
        <v>1</v>
      </c>
      <c r="AE303" s="24">
        <v>0</v>
      </c>
      <c r="AF303" s="24">
        <v>0</v>
      </c>
      <c r="AG303" s="24">
        <v>0</v>
      </c>
      <c r="AH303" s="24">
        <v>0</v>
      </c>
      <c r="AI303" s="24">
        <v>0</v>
      </c>
      <c r="AJ303" s="24">
        <v>0</v>
      </c>
      <c r="AK303" s="24">
        <v>0</v>
      </c>
      <c r="AL303" s="24">
        <v>0</v>
      </c>
      <c r="AM303" s="24">
        <v>200000</v>
      </c>
      <c r="AN303" s="24">
        <v>0</v>
      </c>
      <c r="AO303" s="24">
        <v>0</v>
      </c>
      <c r="AP303" s="24">
        <v>0</v>
      </c>
      <c r="AQ303" s="24">
        <v>200000</v>
      </c>
      <c r="AR303" s="23" t="b">
        <v>1</v>
      </c>
    </row>
    <row r="304" spans="1:44" ht="52" x14ac:dyDescent="0.35">
      <c r="A304" s="10">
        <v>303</v>
      </c>
      <c r="B304" s="21" t="s">
        <v>171</v>
      </c>
      <c r="C304" s="21" t="s">
        <v>205</v>
      </c>
      <c r="D304" s="21" t="s">
        <v>182</v>
      </c>
      <c r="E304" s="21" t="s">
        <v>183</v>
      </c>
      <c r="F304" s="21" t="s">
        <v>184</v>
      </c>
      <c r="G304" s="21" t="s">
        <v>185</v>
      </c>
      <c r="H304" s="10"/>
      <c r="I304" s="10"/>
      <c r="J304" s="10"/>
      <c r="K304" s="10"/>
      <c r="L304" s="10"/>
      <c r="M304" s="11" t="s">
        <v>451</v>
      </c>
      <c r="N304" s="22">
        <v>11898.460000000001</v>
      </c>
      <c r="O304" s="22" t="s">
        <v>186</v>
      </c>
      <c r="P304" s="22" t="s">
        <v>452</v>
      </c>
      <c r="Q304" s="22" t="s">
        <v>188</v>
      </c>
      <c r="R304" s="21"/>
      <c r="S304" s="21"/>
      <c r="T304" s="21"/>
      <c r="U304" s="21" t="s">
        <v>104</v>
      </c>
      <c r="V304" s="21"/>
      <c r="W304" s="21"/>
      <c r="X304" s="21"/>
      <c r="Y304" s="21"/>
      <c r="Z304" s="21"/>
      <c r="AA304" s="21"/>
      <c r="AB304" s="21"/>
      <c r="AC304" s="21"/>
      <c r="AD304" s="21">
        <v>1</v>
      </c>
      <c r="AE304" s="22">
        <v>0</v>
      </c>
      <c r="AF304" s="22">
        <v>0</v>
      </c>
      <c r="AG304" s="22">
        <v>0</v>
      </c>
      <c r="AH304" s="22">
        <v>11898.460000000001</v>
      </c>
      <c r="AI304" s="22">
        <v>0</v>
      </c>
      <c r="AJ304" s="22">
        <v>0</v>
      </c>
      <c r="AK304" s="22">
        <v>0</v>
      </c>
      <c r="AL304" s="22">
        <v>0</v>
      </c>
      <c r="AM304" s="22">
        <v>0</v>
      </c>
      <c r="AN304" s="22">
        <v>0</v>
      </c>
      <c r="AO304" s="22">
        <v>0</v>
      </c>
      <c r="AP304" s="22">
        <v>0</v>
      </c>
      <c r="AQ304" s="22">
        <v>11898.460000000001</v>
      </c>
      <c r="AR304" s="21" t="b">
        <v>1</v>
      </c>
    </row>
    <row r="305" spans="1:44" ht="39" x14ac:dyDescent="0.35">
      <c r="A305" s="19">
        <v>304</v>
      </c>
      <c r="B305" s="23" t="s">
        <v>171</v>
      </c>
      <c r="C305" s="23" t="s">
        <v>205</v>
      </c>
      <c r="D305" s="23" t="s">
        <v>182</v>
      </c>
      <c r="E305" s="23" t="s">
        <v>183</v>
      </c>
      <c r="F305" s="23" t="s">
        <v>184</v>
      </c>
      <c r="G305" s="23" t="s">
        <v>185</v>
      </c>
      <c r="H305" s="14"/>
      <c r="I305" s="14"/>
      <c r="J305" s="14"/>
      <c r="K305" s="14"/>
      <c r="L305" s="14"/>
      <c r="M305" s="20" t="s">
        <v>453</v>
      </c>
      <c r="N305" s="24">
        <v>70000</v>
      </c>
      <c r="O305" s="24" t="s">
        <v>201</v>
      </c>
      <c r="P305" s="24" t="s">
        <v>450</v>
      </c>
      <c r="Q305" s="24" t="s">
        <v>188</v>
      </c>
      <c r="R305" s="23"/>
      <c r="S305" s="23"/>
      <c r="T305" s="23"/>
      <c r="U305" s="23"/>
      <c r="V305" s="23"/>
      <c r="W305" s="23"/>
      <c r="X305" s="23"/>
      <c r="Y305" s="23"/>
      <c r="Z305" s="23" t="s">
        <v>104</v>
      </c>
      <c r="AA305" s="23"/>
      <c r="AB305" s="23"/>
      <c r="AC305" s="23"/>
      <c r="AD305" s="23">
        <v>1</v>
      </c>
      <c r="AE305" s="24">
        <v>0</v>
      </c>
      <c r="AF305" s="24">
        <v>0</v>
      </c>
      <c r="AG305" s="24">
        <v>0</v>
      </c>
      <c r="AH305" s="24">
        <v>0</v>
      </c>
      <c r="AI305" s="24">
        <v>0</v>
      </c>
      <c r="AJ305" s="24">
        <v>0</v>
      </c>
      <c r="AK305" s="24">
        <v>0</v>
      </c>
      <c r="AL305" s="24">
        <v>0</v>
      </c>
      <c r="AM305" s="24">
        <v>70000</v>
      </c>
      <c r="AN305" s="24">
        <v>0</v>
      </c>
      <c r="AO305" s="24">
        <v>0</v>
      </c>
      <c r="AP305" s="24">
        <v>0</v>
      </c>
      <c r="AQ305" s="24">
        <v>70000</v>
      </c>
      <c r="AR305" s="23" t="b">
        <v>1</v>
      </c>
    </row>
    <row r="306" spans="1:44" ht="52" x14ac:dyDescent="0.35">
      <c r="A306" s="10">
        <v>305</v>
      </c>
      <c r="B306" s="21" t="s">
        <v>171</v>
      </c>
      <c r="C306" s="21" t="s">
        <v>205</v>
      </c>
      <c r="D306" s="21" t="s">
        <v>182</v>
      </c>
      <c r="E306" s="21" t="s">
        <v>183</v>
      </c>
      <c r="F306" s="21" t="s">
        <v>184</v>
      </c>
      <c r="G306" s="21" t="s">
        <v>185</v>
      </c>
      <c r="H306" s="10"/>
      <c r="I306" s="10"/>
      <c r="J306" s="10"/>
      <c r="K306" s="10"/>
      <c r="L306" s="10"/>
      <c r="M306" s="11" t="s">
        <v>454</v>
      </c>
      <c r="N306" s="22">
        <v>58500</v>
      </c>
      <c r="O306" s="22" t="s">
        <v>186</v>
      </c>
      <c r="P306" s="22" t="s">
        <v>527</v>
      </c>
      <c r="Q306" s="22" t="s">
        <v>188</v>
      </c>
      <c r="R306" s="21"/>
      <c r="S306" s="21"/>
      <c r="T306" s="21"/>
      <c r="U306" s="21"/>
      <c r="V306" s="21"/>
      <c r="W306" s="21"/>
      <c r="X306" s="21" t="s">
        <v>104</v>
      </c>
      <c r="Y306" s="21"/>
      <c r="Z306" s="21"/>
      <c r="AA306" s="21"/>
      <c r="AB306" s="21"/>
      <c r="AC306" s="21"/>
      <c r="AD306" s="21">
        <v>1</v>
      </c>
      <c r="AE306" s="22">
        <v>0</v>
      </c>
      <c r="AF306" s="22">
        <v>0</v>
      </c>
      <c r="AG306" s="22">
        <v>0</v>
      </c>
      <c r="AH306" s="22">
        <v>0</v>
      </c>
      <c r="AI306" s="22">
        <v>0</v>
      </c>
      <c r="AJ306" s="22">
        <v>0</v>
      </c>
      <c r="AK306" s="22">
        <v>58500</v>
      </c>
      <c r="AL306" s="22">
        <v>0</v>
      </c>
      <c r="AM306" s="22">
        <v>0</v>
      </c>
      <c r="AN306" s="22">
        <v>0</v>
      </c>
      <c r="AO306" s="22">
        <v>0</v>
      </c>
      <c r="AP306" s="22">
        <v>0</v>
      </c>
      <c r="AQ306" s="22">
        <v>58500</v>
      </c>
      <c r="AR306" s="21" t="b">
        <v>1</v>
      </c>
    </row>
    <row r="307" spans="1:44" ht="52" x14ac:dyDescent="0.35">
      <c r="A307" s="14">
        <v>306</v>
      </c>
      <c r="B307" s="23" t="s">
        <v>171</v>
      </c>
      <c r="C307" s="23" t="s">
        <v>205</v>
      </c>
      <c r="D307" s="23" t="s">
        <v>182</v>
      </c>
      <c r="E307" s="23" t="s">
        <v>183</v>
      </c>
      <c r="F307" s="23" t="s">
        <v>184</v>
      </c>
      <c r="G307" s="23" t="s">
        <v>185</v>
      </c>
      <c r="H307" s="14"/>
      <c r="I307" s="14"/>
      <c r="J307" s="14"/>
      <c r="K307" s="14"/>
      <c r="L307" s="14"/>
      <c r="M307" s="20" t="s">
        <v>455</v>
      </c>
      <c r="N307" s="24">
        <v>19432</v>
      </c>
      <c r="O307" s="24" t="s">
        <v>186</v>
      </c>
      <c r="P307" s="24" t="s">
        <v>204</v>
      </c>
      <c r="Q307" s="24" t="s">
        <v>188</v>
      </c>
      <c r="R307" s="23"/>
      <c r="S307" s="23"/>
      <c r="T307" s="23"/>
      <c r="U307" s="23"/>
      <c r="V307" s="23"/>
      <c r="W307" s="23"/>
      <c r="X307" s="23"/>
      <c r="Y307" s="23" t="s">
        <v>104</v>
      </c>
      <c r="Z307" s="23"/>
      <c r="AA307" s="23"/>
      <c r="AB307" s="23"/>
      <c r="AC307" s="23"/>
      <c r="AD307" s="23">
        <v>1</v>
      </c>
      <c r="AE307" s="24">
        <v>0</v>
      </c>
      <c r="AF307" s="24">
        <v>0</v>
      </c>
      <c r="AG307" s="24">
        <v>0</v>
      </c>
      <c r="AH307" s="24">
        <v>0</v>
      </c>
      <c r="AI307" s="24">
        <v>0</v>
      </c>
      <c r="AJ307" s="24">
        <v>0</v>
      </c>
      <c r="AK307" s="24">
        <v>0</v>
      </c>
      <c r="AL307" s="24">
        <v>19432</v>
      </c>
      <c r="AM307" s="24">
        <v>0</v>
      </c>
      <c r="AN307" s="24">
        <v>0</v>
      </c>
      <c r="AO307" s="24">
        <v>0</v>
      </c>
      <c r="AP307" s="24">
        <v>0</v>
      </c>
      <c r="AQ307" s="24">
        <v>19432</v>
      </c>
      <c r="AR307" s="23" t="b">
        <v>1</v>
      </c>
    </row>
    <row r="308" spans="1:44" ht="52" x14ac:dyDescent="0.35">
      <c r="A308" s="10">
        <v>307</v>
      </c>
      <c r="B308" s="21" t="s">
        <v>171</v>
      </c>
      <c r="C308" s="21" t="s">
        <v>205</v>
      </c>
      <c r="D308" s="21" t="s">
        <v>182</v>
      </c>
      <c r="E308" s="21" t="s">
        <v>183</v>
      </c>
      <c r="F308" s="21" t="s">
        <v>184</v>
      </c>
      <c r="G308" s="21" t="s">
        <v>185</v>
      </c>
      <c r="H308" s="10"/>
      <c r="I308" s="10"/>
      <c r="J308" s="10"/>
      <c r="K308" s="10"/>
      <c r="L308" s="10"/>
      <c r="M308" s="11" t="s">
        <v>456</v>
      </c>
      <c r="N308" s="22">
        <v>1523.2000000000003</v>
      </c>
      <c r="O308" s="22" t="s">
        <v>186</v>
      </c>
      <c r="P308" s="22" t="s">
        <v>457</v>
      </c>
      <c r="Q308" s="22" t="s">
        <v>188</v>
      </c>
      <c r="R308" s="21"/>
      <c r="S308" s="21"/>
      <c r="T308" s="21"/>
      <c r="U308" s="21"/>
      <c r="V308" s="21"/>
      <c r="W308" s="21"/>
      <c r="X308" s="21"/>
      <c r="Y308" s="21" t="s">
        <v>104</v>
      </c>
      <c r="Z308" s="21"/>
      <c r="AA308" s="21"/>
      <c r="AB308" s="21"/>
      <c r="AC308" s="21"/>
      <c r="AD308" s="21">
        <v>1</v>
      </c>
      <c r="AE308" s="22">
        <v>0</v>
      </c>
      <c r="AF308" s="22">
        <v>0</v>
      </c>
      <c r="AG308" s="22">
        <v>0</v>
      </c>
      <c r="AH308" s="22">
        <v>0</v>
      </c>
      <c r="AI308" s="22">
        <v>0</v>
      </c>
      <c r="AJ308" s="22">
        <v>0</v>
      </c>
      <c r="AK308" s="22">
        <v>0</v>
      </c>
      <c r="AL308" s="22">
        <v>1523.2000000000003</v>
      </c>
      <c r="AM308" s="22">
        <v>0</v>
      </c>
      <c r="AN308" s="22">
        <v>0</v>
      </c>
      <c r="AO308" s="22">
        <v>0</v>
      </c>
      <c r="AP308" s="22">
        <v>0</v>
      </c>
      <c r="AQ308" s="22">
        <v>1523.2000000000003</v>
      </c>
      <c r="AR308" s="21" t="b">
        <v>1</v>
      </c>
    </row>
    <row r="309" spans="1:44" ht="52" x14ac:dyDescent="0.35">
      <c r="A309" s="14">
        <v>308</v>
      </c>
      <c r="B309" s="23" t="s">
        <v>171</v>
      </c>
      <c r="C309" s="23" t="s">
        <v>205</v>
      </c>
      <c r="D309" s="23" t="s">
        <v>182</v>
      </c>
      <c r="E309" s="23" t="s">
        <v>183</v>
      </c>
      <c r="F309" s="23" t="s">
        <v>184</v>
      </c>
      <c r="G309" s="23" t="s">
        <v>185</v>
      </c>
      <c r="H309" s="14"/>
      <c r="I309" s="14"/>
      <c r="J309" s="14"/>
      <c r="K309" s="14"/>
      <c r="L309" s="14"/>
      <c r="M309" s="20" t="s">
        <v>458</v>
      </c>
      <c r="N309" s="24">
        <v>89579</v>
      </c>
      <c r="O309" s="24" t="s">
        <v>186</v>
      </c>
      <c r="P309" s="16" t="s">
        <v>528</v>
      </c>
      <c r="Q309" s="24" t="s">
        <v>188</v>
      </c>
      <c r="R309" s="23"/>
      <c r="S309" s="23"/>
      <c r="T309" s="23"/>
      <c r="U309" s="23"/>
      <c r="V309" s="23"/>
      <c r="W309" s="23"/>
      <c r="X309" s="23"/>
      <c r="Y309" s="23"/>
      <c r="Z309" s="23" t="s">
        <v>104</v>
      </c>
      <c r="AA309" s="23"/>
      <c r="AB309" s="23"/>
      <c r="AC309" s="23"/>
      <c r="AD309" s="23">
        <v>1</v>
      </c>
      <c r="AE309" s="24">
        <v>0</v>
      </c>
      <c r="AF309" s="24">
        <v>0</v>
      </c>
      <c r="AG309" s="24">
        <v>0</v>
      </c>
      <c r="AH309" s="24">
        <v>0</v>
      </c>
      <c r="AI309" s="24">
        <v>0</v>
      </c>
      <c r="AJ309" s="24">
        <v>0</v>
      </c>
      <c r="AK309" s="24">
        <v>0</v>
      </c>
      <c r="AL309" s="24">
        <v>0</v>
      </c>
      <c r="AM309" s="24">
        <v>89579</v>
      </c>
      <c r="AN309" s="24">
        <v>0</v>
      </c>
      <c r="AO309" s="24">
        <v>0</v>
      </c>
      <c r="AP309" s="24">
        <v>0</v>
      </c>
      <c r="AQ309" s="24">
        <v>89579</v>
      </c>
      <c r="AR309" s="23" t="b">
        <v>1</v>
      </c>
    </row>
    <row r="310" spans="1:44" ht="52" x14ac:dyDescent="0.35">
      <c r="A310" s="10">
        <v>309</v>
      </c>
      <c r="B310" s="21" t="s">
        <v>171</v>
      </c>
      <c r="C310" s="21" t="s">
        <v>205</v>
      </c>
      <c r="D310" s="21" t="s">
        <v>182</v>
      </c>
      <c r="E310" s="21" t="s">
        <v>183</v>
      </c>
      <c r="F310" s="21" t="s">
        <v>184</v>
      </c>
      <c r="G310" s="21" t="s">
        <v>185</v>
      </c>
      <c r="H310" s="10"/>
      <c r="I310" s="10"/>
      <c r="J310" s="10"/>
      <c r="K310" s="10"/>
      <c r="L310" s="10"/>
      <c r="M310" s="11" t="s">
        <v>458</v>
      </c>
      <c r="N310" s="22">
        <v>5152</v>
      </c>
      <c r="O310" s="22" t="s">
        <v>186</v>
      </c>
      <c r="P310" s="22" t="s">
        <v>457</v>
      </c>
      <c r="Q310" s="22" t="s">
        <v>188</v>
      </c>
      <c r="R310" s="21"/>
      <c r="S310" s="21"/>
      <c r="T310" s="21"/>
      <c r="U310" s="21"/>
      <c r="V310" s="21"/>
      <c r="W310" s="21"/>
      <c r="X310" s="21"/>
      <c r="Y310" s="21"/>
      <c r="Z310" s="21" t="s">
        <v>104</v>
      </c>
      <c r="AA310" s="21"/>
      <c r="AB310" s="21"/>
      <c r="AC310" s="21"/>
      <c r="AD310" s="21">
        <v>1</v>
      </c>
      <c r="AE310" s="22">
        <v>0</v>
      </c>
      <c r="AF310" s="22">
        <v>0</v>
      </c>
      <c r="AG310" s="22">
        <v>0</v>
      </c>
      <c r="AH310" s="22">
        <v>0</v>
      </c>
      <c r="AI310" s="22">
        <v>0</v>
      </c>
      <c r="AJ310" s="22">
        <v>0</v>
      </c>
      <c r="AK310" s="22">
        <v>0</v>
      </c>
      <c r="AL310" s="22">
        <v>0</v>
      </c>
      <c r="AM310" s="22">
        <v>5152</v>
      </c>
      <c r="AN310" s="22">
        <v>0</v>
      </c>
      <c r="AO310" s="22">
        <v>0</v>
      </c>
      <c r="AP310" s="22">
        <v>0</v>
      </c>
      <c r="AQ310" s="22">
        <v>5152</v>
      </c>
      <c r="AR310" s="21" t="b">
        <v>1</v>
      </c>
    </row>
    <row r="311" spans="1:44" ht="52" x14ac:dyDescent="0.35">
      <c r="A311" s="14">
        <v>310</v>
      </c>
      <c r="B311" s="23" t="s">
        <v>171</v>
      </c>
      <c r="C311" s="23" t="s">
        <v>205</v>
      </c>
      <c r="D311" s="23" t="s">
        <v>182</v>
      </c>
      <c r="E311" s="23" t="s">
        <v>183</v>
      </c>
      <c r="F311" s="23" t="s">
        <v>184</v>
      </c>
      <c r="G311" s="23" t="s">
        <v>185</v>
      </c>
      <c r="H311" s="14"/>
      <c r="I311" s="14"/>
      <c r="J311" s="14"/>
      <c r="K311" s="14"/>
      <c r="L311" s="14"/>
      <c r="M311" s="20" t="s">
        <v>459</v>
      </c>
      <c r="N311" s="24">
        <v>59179.679999999993</v>
      </c>
      <c r="O311" s="24" t="s">
        <v>186</v>
      </c>
      <c r="P311" s="16" t="s">
        <v>528</v>
      </c>
      <c r="Q311" s="24" t="s">
        <v>188</v>
      </c>
      <c r="R311" s="23"/>
      <c r="S311" s="23"/>
      <c r="T311" s="23"/>
      <c r="U311" s="23"/>
      <c r="V311" s="23"/>
      <c r="W311" s="23"/>
      <c r="X311" s="23" t="s">
        <v>104</v>
      </c>
      <c r="Y311" s="23"/>
      <c r="Z311" s="23"/>
      <c r="AA311" s="23"/>
      <c r="AB311" s="23"/>
      <c r="AC311" s="23"/>
      <c r="AD311" s="23">
        <v>1</v>
      </c>
      <c r="AE311" s="24">
        <v>0</v>
      </c>
      <c r="AF311" s="24">
        <v>0</v>
      </c>
      <c r="AG311" s="24">
        <v>0</v>
      </c>
      <c r="AH311" s="24">
        <v>0</v>
      </c>
      <c r="AI311" s="24">
        <v>0</v>
      </c>
      <c r="AJ311" s="24">
        <v>0</v>
      </c>
      <c r="AK311" s="24">
        <v>59179.679999999993</v>
      </c>
      <c r="AL311" s="24">
        <v>0</v>
      </c>
      <c r="AM311" s="24">
        <v>0</v>
      </c>
      <c r="AN311" s="24">
        <v>0</v>
      </c>
      <c r="AO311" s="24">
        <v>0</v>
      </c>
      <c r="AP311" s="24">
        <v>0</v>
      </c>
      <c r="AQ311" s="24">
        <v>59179.679999999993</v>
      </c>
      <c r="AR311" s="23" t="b">
        <v>1</v>
      </c>
    </row>
    <row r="312" spans="1:44" ht="52" x14ac:dyDescent="0.35">
      <c r="A312" s="10">
        <v>311</v>
      </c>
      <c r="B312" s="21" t="s">
        <v>171</v>
      </c>
      <c r="C312" s="21" t="s">
        <v>205</v>
      </c>
      <c r="D312" s="21" t="s">
        <v>182</v>
      </c>
      <c r="E312" s="21" t="s">
        <v>183</v>
      </c>
      <c r="F312" s="21" t="s">
        <v>184</v>
      </c>
      <c r="G312" s="21" t="s">
        <v>185</v>
      </c>
      <c r="H312" s="10"/>
      <c r="I312" s="10"/>
      <c r="J312" s="10"/>
      <c r="K312" s="10"/>
      <c r="L312" s="10"/>
      <c r="M312" s="11" t="s">
        <v>460</v>
      </c>
      <c r="N312" s="22">
        <v>82104.960000000006</v>
      </c>
      <c r="O312" s="12" t="s">
        <v>186</v>
      </c>
      <c r="P312" s="12" t="s">
        <v>528</v>
      </c>
      <c r="Q312" s="12" t="s">
        <v>188</v>
      </c>
      <c r="R312" s="21"/>
      <c r="S312" s="21"/>
      <c r="T312" s="21"/>
      <c r="U312" s="21"/>
      <c r="V312" s="21"/>
      <c r="W312" s="21"/>
      <c r="X312" s="21" t="s">
        <v>104</v>
      </c>
      <c r="Y312" s="21"/>
      <c r="Z312" s="21"/>
      <c r="AA312" s="21"/>
      <c r="AB312" s="21"/>
      <c r="AC312" s="21"/>
      <c r="AD312" s="21">
        <v>1</v>
      </c>
      <c r="AE312" s="22">
        <v>0</v>
      </c>
      <c r="AF312" s="22">
        <v>0</v>
      </c>
      <c r="AG312" s="22">
        <v>0</v>
      </c>
      <c r="AH312" s="22">
        <v>0</v>
      </c>
      <c r="AI312" s="22">
        <v>0</v>
      </c>
      <c r="AJ312" s="22">
        <v>0</v>
      </c>
      <c r="AK312" s="22">
        <v>82104.960000000006</v>
      </c>
      <c r="AL312" s="22">
        <v>0</v>
      </c>
      <c r="AM312" s="22">
        <v>0</v>
      </c>
      <c r="AN312" s="22">
        <v>0</v>
      </c>
      <c r="AO312" s="22">
        <v>0</v>
      </c>
      <c r="AP312" s="22">
        <v>0</v>
      </c>
      <c r="AQ312" s="22">
        <v>82104.960000000006</v>
      </c>
      <c r="AR312" s="21" t="b">
        <v>1</v>
      </c>
    </row>
    <row r="313" spans="1:44" ht="52" x14ac:dyDescent="0.35">
      <c r="A313" s="14">
        <v>312</v>
      </c>
      <c r="B313" s="23" t="s">
        <v>171</v>
      </c>
      <c r="C313" s="23" t="s">
        <v>176</v>
      </c>
      <c r="D313" s="23" t="s">
        <v>182</v>
      </c>
      <c r="E313" s="23" t="s">
        <v>191</v>
      </c>
      <c r="F313" s="23" t="s">
        <v>192</v>
      </c>
      <c r="G313" s="23" t="s">
        <v>217</v>
      </c>
      <c r="H313" s="14"/>
      <c r="I313" s="14"/>
      <c r="J313" s="14"/>
      <c r="K313" s="14"/>
      <c r="L313" s="14"/>
      <c r="M313" s="20" t="s">
        <v>461</v>
      </c>
      <c r="N313" s="24">
        <v>65000</v>
      </c>
      <c r="O313" s="16" t="s">
        <v>186</v>
      </c>
      <c r="P313" s="24" t="s">
        <v>462</v>
      </c>
      <c r="Q313" s="16" t="s">
        <v>188</v>
      </c>
      <c r="R313" s="23" t="s">
        <v>104</v>
      </c>
      <c r="S313" s="23" t="s">
        <v>104</v>
      </c>
      <c r="T313" s="23" t="s">
        <v>104</v>
      </c>
      <c r="U313" s="23" t="s">
        <v>104</v>
      </c>
      <c r="V313" s="23" t="s">
        <v>104</v>
      </c>
      <c r="W313" s="23" t="s">
        <v>104</v>
      </c>
      <c r="X313" s="23" t="s">
        <v>104</v>
      </c>
      <c r="Y313" s="23" t="s">
        <v>104</v>
      </c>
      <c r="Z313" s="23" t="s">
        <v>104</v>
      </c>
      <c r="AA313" s="23" t="s">
        <v>104</v>
      </c>
      <c r="AB313" s="23" t="s">
        <v>104</v>
      </c>
      <c r="AC313" s="23" t="s">
        <v>104</v>
      </c>
      <c r="AD313" s="23">
        <v>12</v>
      </c>
      <c r="AE313" s="24">
        <v>5416.666666666667</v>
      </c>
      <c r="AF313" s="24">
        <v>5416.666666666667</v>
      </c>
      <c r="AG313" s="24">
        <v>5416.666666666667</v>
      </c>
      <c r="AH313" s="24">
        <v>5416.666666666667</v>
      </c>
      <c r="AI313" s="24">
        <v>5416.666666666667</v>
      </c>
      <c r="AJ313" s="24">
        <v>5416.666666666667</v>
      </c>
      <c r="AK313" s="24">
        <v>5416.666666666667</v>
      </c>
      <c r="AL313" s="24">
        <v>5416.666666666667</v>
      </c>
      <c r="AM313" s="24">
        <v>5416.666666666667</v>
      </c>
      <c r="AN313" s="24">
        <v>5416.666666666667</v>
      </c>
      <c r="AO313" s="24">
        <v>5416.666666666667</v>
      </c>
      <c r="AP313" s="24">
        <v>5416.666666666667</v>
      </c>
      <c r="AQ313" s="24">
        <v>64999.999999999993</v>
      </c>
      <c r="AR313" s="23" t="b">
        <v>1</v>
      </c>
    </row>
    <row r="314" spans="1:44" ht="52" x14ac:dyDescent="0.35">
      <c r="A314" s="10">
        <v>313</v>
      </c>
      <c r="B314" s="21" t="s">
        <v>171</v>
      </c>
      <c r="C314" s="21" t="s">
        <v>176</v>
      </c>
      <c r="D314" s="21" t="s">
        <v>182</v>
      </c>
      <c r="E314" s="21" t="s">
        <v>191</v>
      </c>
      <c r="F314" s="21" t="s">
        <v>192</v>
      </c>
      <c r="G314" s="21" t="s">
        <v>217</v>
      </c>
      <c r="H314" s="10"/>
      <c r="I314" s="10"/>
      <c r="J314" s="10"/>
      <c r="K314" s="10"/>
      <c r="L314" s="10"/>
      <c r="M314" s="11" t="s">
        <v>463</v>
      </c>
      <c r="N314" s="22">
        <v>6600</v>
      </c>
      <c r="O314" s="12" t="s">
        <v>186</v>
      </c>
      <c r="P314" s="12" t="s">
        <v>464</v>
      </c>
      <c r="Q314" s="22" t="s">
        <v>188</v>
      </c>
      <c r="R314" s="10"/>
      <c r="S314" s="10" t="s">
        <v>104</v>
      </c>
      <c r="T314" s="10" t="s">
        <v>104</v>
      </c>
      <c r="U314" s="10" t="s">
        <v>104</v>
      </c>
      <c r="V314" s="10" t="s">
        <v>104</v>
      </c>
      <c r="W314" s="10" t="s">
        <v>104</v>
      </c>
      <c r="X314" s="10" t="s">
        <v>104</v>
      </c>
      <c r="Y314" s="10" t="s">
        <v>104</v>
      </c>
      <c r="Z314" s="10" t="s">
        <v>104</v>
      </c>
      <c r="AA314" s="10" t="s">
        <v>104</v>
      </c>
      <c r="AB314" s="10" t="s">
        <v>104</v>
      </c>
      <c r="AC314" s="10" t="s">
        <v>104</v>
      </c>
      <c r="AD314" s="10">
        <v>11</v>
      </c>
      <c r="AE314" s="12">
        <v>0</v>
      </c>
      <c r="AF314" s="12">
        <v>600</v>
      </c>
      <c r="AG314" s="12">
        <v>600</v>
      </c>
      <c r="AH314" s="12">
        <v>600</v>
      </c>
      <c r="AI314" s="12">
        <v>600</v>
      </c>
      <c r="AJ314" s="12">
        <v>600</v>
      </c>
      <c r="AK314" s="12">
        <v>600</v>
      </c>
      <c r="AL314" s="12">
        <v>600</v>
      </c>
      <c r="AM314" s="12">
        <v>600</v>
      </c>
      <c r="AN314" s="12">
        <v>600</v>
      </c>
      <c r="AO314" s="12">
        <v>600</v>
      </c>
      <c r="AP314" s="12">
        <v>600</v>
      </c>
      <c r="AQ314" s="12">
        <v>6600</v>
      </c>
      <c r="AR314" s="10" t="b">
        <v>1</v>
      </c>
    </row>
    <row r="315" spans="1:44" ht="52" x14ac:dyDescent="0.35">
      <c r="A315" s="14">
        <v>314</v>
      </c>
      <c r="B315" s="23" t="s">
        <v>171</v>
      </c>
      <c r="C315" s="23" t="s">
        <v>176</v>
      </c>
      <c r="D315" s="23" t="s">
        <v>182</v>
      </c>
      <c r="E315" s="23" t="s">
        <v>191</v>
      </c>
      <c r="F315" s="23" t="s">
        <v>192</v>
      </c>
      <c r="G315" s="23" t="s">
        <v>217</v>
      </c>
      <c r="H315" s="14"/>
      <c r="I315" s="14"/>
      <c r="J315" s="14"/>
      <c r="K315" s="14"/>
      <c r="L315" s="14"/>
      <c r="M315" s="20" t="s">
        <v>465</v>
      </c>
      <c r="N315" s="24">
        <v>2400</v>
      </c>
      <c r="O315" s="16" t="s">
        <v>186</v>
      </c>
      <c r="P315" s="16" t="s">
        <v>464</v>
      </c>
      <c r="Q315" s="24" t="s">
        <v>188</v>
      </c>
      <c r="R315" s="14" t="s">
        <v>104</v>
      </c>
      <c r="S315" s="14" t="s">
        <v>104</v>
      </c>
      <c r="T315" s="14" t="s">
        <v>104</v>
      </c>
      <c r="U315" s="14" t="s">
        <v>104</v>
      </c>
      <c r="V315" s="14" t="s">
        <v>104</v>
      </c>
      <c r="W315" s="14" t="s">
        <v>104</v>
      </c>
      <c r="X315" s="14" t="s">
        <v>104</v>
      </c>
      <c r="Y315" s="14" t="s">
        <v>104</v>
      </c>
      <c r="Z315" s="14" t="s">
        <v>104</v>
      </c>
      <c r="AA315" s="14" t="s">
        <v>104</v>
      </c>
      <c r="AB315" s="14" t="s">
        <v>104</v>
      </c>
      <c r="AC315" s="14" t="s">
        <v>104</v>
      </c>
      <c r="AD315" s="14">
        <v>12</v>
      </c>
      <c r="AE315" s="16">
        <v>200</v>
      </c>
      <c r="AF315" s="16">
        <v>200</v>
      </c>
      <c r="AG315" s="16">
        <v>200</v>
      </c>
      <c r="AH315" s="16">
        <v>200</v>
      </c>
      <c r="AI315" s="16">
        <v>200</v>
      </c>
      <c r="AJ315" s="16">
        <v>200</v>
      </c>
      <c r="AK315" s="16">
        <v>200</v>
      </c>
      <c r="AL315" s="16">
        <v>200</v>
      </c>
      <c r="AM315" s="16">
        <v>200</v>
      </c>
      <c r="AN315" s="16">
        <v>200</v>
      </c>
      <c r="AO315" s="16">
        <v>200</v>
      </c>
      <c r="AP315" s="16">
        <v>200</v>
      </c>
      <c r="AQ315" s="16">
        <v>2400</v>
      </c>
      <c r="AR315" s="14" t="b">
        <v>1</v>
      </c>
    </row>
    <row r="316" spans="1:44" ht="52" x14ac:dyDescent="0.35">
      <c r="A316" s="10">
        <v>315</v>
      </c>
      <c r="B316" s="21" t="s">
        <v>171</v>
      </c>
      <c r="C316" s="21" t="s">
        <v>176</v>
      </c>
      <c r="D316" s="21" t="s">
        <v>182</v>
      </c>
      <c r="E316" s="21" t="s">
        <v>191</v>
      </c>
      <c r="F316" s="21" t="s">
        <v>192</v>
      </c>
      <c r="G316" s="21" t="s">
        <v>217</v>
      </c>
      <c r="H316" s="10"/>
      <c r="I316" s="10"/>
      <c r="J316" s="10"/>
      <c r="K316" s="10"/>
      <c r="L316" s="10"/>
      <c r="M316" s="11" t="s">
        <v>466</v>
      </c>
      <c r="N316" s="22">
        <v>4200</v>
      </c>
      <c r="O316" s="12" t="s">
        <v>186</v>
      </c>
      <c r="P316" s="12" t="s">
        <v>464</v>
      </c>
      <c r="Q316" s="22" t="s">
        <v>188</v>
      </c>
      <c r="R316" s="10" t="s">
        <v>104</v>
      </c>
      <c r="S316" s="10" t="s">
        <v>104</v>
      </c>
      <c r="T316" s="10" t="s">
        <v>104</v>
      </c>
      <c r="U316" s="10" t="s">
        <v>104</v>
      </c>
      <c r="V316" s="10" t="s">
        <v>104</v>
      </c>
      <c r="W316" s="10" t="s">
        <v>104</v>
      </c>
      <c r="X316" s="10" t="s">
        <v>104</v>
      </c>
      <c r="Y316" s="10" t="s">
        <v>104</v>
      </c>
      <c r="Z316" s="10" t="s">
        <v>104</v>
      </c>
      <c r="AA316" s="10" t="s">
        <v>104</v>
      </c>
      <c r="AB316" s="10" t="s">
        <v>104</v>
      </c>
      <c r="AC316" s="10" t="s">
        <v>104</v>
      </c>
      <c r="AD316" s="10">
        <v>12</v>
      </c>
      <c r="AE316" s="12">
        <v>350</v>
      </c>
      <c r="AF316" s="12">
        <v>350</v>
      </c>
      <c r="AG316" s="12">
        <v>350</v>
      </c>
      <c r="AH316" s="12">
        <v>350</v>
      </c>
      <c r="AI316" s="12">
        <v>350</v>
      </c>
      <c r="AJ316" s="12">
        <v>350</v>
      </c>
      <c r="AK316" s="12">
        <v>350</v>
      </c>
      <c r="AL316" s="12">
        <v>350</v>
      </c>
      <c r="AM316" s="12">
        <v>350</v>
      </c>
      <c r="AN316" s="12">
        <v>350</v>
      </c>
      <c r="AO316" s="12">
        <v>350</v>
      </c>
      <c r="AP316" s="12">
        <v>350</v>
      </c>
      <c r="AQ316" s="12">
        <v>4200</v>
      </c>
      <c r="AR316" s="10" t="b">
        <v>1</v>
      </c>
    </row>
    <row r="317" spans="1:44" ht="52" x14ac:dyDescent="0.35">
      <c r="A317" s="14">
        <v>316</v>
      </c>
      <c r="B317" s="23" t="s">
        <v>171</v>
      </c>
      <c r="C317" s="23" t="s">
        <v>176</v>
      </c>
      <c r="D317" s="23" t="s">
        <v>182</v>
      </c>
      <c r="E317" s="23" t="s">
        <v>191</v>
      </c>
      <c r="F317" s="23" t="s">
        <v>192</v>
      </c>
      <c r="G317" s="23" t="s">
        <v>217</v>
      </c>
      <c r="H317" s="14"/>
      <c r="I317" s="14"/>
      <c r="J317" s="14"/>
      <c r="K317" s="14"/>
      <c r="L317" s="14"/>
      <c r="M317" s="20" t="s">
        <v>467</v>
      </c>
      <c r="N317" s="24">
        <v>25000</v>
      </c>
      <c r="O317" s="24" t="s">
        <v>186</v>
      </c>
      <c r="P317" s="16" t="s">
        <v>357</v>
      </c>
      <c r="Q317" s="24" t="s">
        <v>188</v>
      </c>
      <c r="R317" s="14"/>
      <c r="S317" s="14"/>
      <c r="T317" s="14"/>
      <c r="U317" s="14"/>
      <c r="V317" s="14"/>
      <c r="W317" s="14"/>
      <c r="X317" s="14"/>
      <c r="Y317" s="14"/>
      <c r="Z317" s="14" t="s">
        <v>104</v>
      </c>
      <c r="AA317" s="14"/>
      <c r="AB317" s="14"/>
      <c r="AC317" s="14"/>
      <c r="AD317" s="14">
        <v>1</v>
      </c>
      <c r="AE317" s="16">
        <v>0</v>
      </c>
      <c r="AF317" s="16">
        <v>0</v>
      </c>
      <c r="AG317" s="16">
        <v>0</v>
      </c>
      <c r="AH317" s="16">
        <v>0</v>
      </c>
      <c r="AI317" s="16">
        <v>0</v>
      </c>
      <c r="AJ317" s="16">
        <v>0</v>
      </c>
      <c r="AK317" s="16">
        <v>0</v>
      </c>
      <c r="AL317" s="16">
        <v>0</v>
      </c>
      <c r="AM317" s="16">
        <v>25000</v>
      </c>
      <c r="AN317" s="16">
        <v>0</v>
      </c>
      <c r="AO317" s="16">
        <v>0</v>
      </c>
      <c r="AP317" s="16">
        <v>0</v>
      </c>
      <c r="AQ317" s="16">
        <v>25000</v>
      </c>
      <c r="AR317" s="14" t="b">
        <v>1</v>
      </c>
    </row>
    <row r="318" spans="1:44" ht="52" x14ac:dyDescent="0.35">
      <c r="A318" s="10">
        <v>317</v>
      </c>
      <c r="B318" s="21" t="s">
        <v>171</v>
      </c>
      <c r="C318" s="21" t="s">
        <v>176</v>
      </c>
      <c r="D318" s="21" t="s">
        <v>182</v>
      </c>
      <c r="E318" s="21" t="s">
        <v>191</v>
      </c>
      <c r="F318" s="21" t="s">
        <v>192</v>
      </c>
      <c r="G318" s="21" t="s">
        <v>217</v>
      </c>
      <c r="H318" s="10"/>
      <c r="I318" s="10"/>
      <c r="J318" s="10"/>
      <c r="K318" s="10"/>
      <c r="L318" s="10"/>
      <c r="M318" s="11" t="s">
        <v>468</v>
      </c>
      <c r="N318" s="22">
        <v>6600</v>
      </c>
      <c r="O318" s="12" t="s">
        <v>186</v>
      </c>
      <c r="P318" s="12" t="s">
        <v>469</v>
      </c>
      <c r="Q318" s="22" t="s">
        <v>188</v>
      </c>
      <c r="R318" s="10"/>
      <c r="S318" s="10" t="s">
        <v>104</v>
      </c>
      <c r="T318" s="10" t="s">
        <v>104</v>
      </c>
      <c r="U318" s="10" t="s">
        <v>104</v>
      </c>
      <c r="V318" s="10" t="s">
        <v>104</v>
      </c>
      <c r="W318" s="10" t="s">
        <v>104</v>
      </c>
      <c r="X318" s="10" t="s">
        <v>104</v>
      </c>
      <c r="Y318" s="10" t="s">
        <v>104</v>
      </c>
      <c r="Z318" s="10" t="s">
        <v>104</v>
      </c>
      <c r="AA318" s="10" t="s">
        <v>104</v>
      </c>
      <c r="AB318" s="10" t="s">
        <v>104</v>
      </c>
      <c r="AC318" s="10" t="s">
        <v>104</v>
      </c>
      <c r="AD318" s="10">
        <v>11</v>
      </c>
      <c r="AE318" s="12">
        <v>0</v>
      </c>
      <c r="AF318" s="12">
        <v>600</v>
      </c>
      <c r="AG318" s="12">
        <v>600</v>
      </c>
      <c r="AH318" s="12">
        <v>600</v>
      </c>
      <c r="AI318" s="12">
        <v>600</v>
      </c>
      <c r="AJ318" s="12">
        <v>600</v>
      </c>
      <c r="AK318" s="12">
        <v>600</v>
      </c>
      <c r="AL318" s="12">
        <v>600</v>
      </c>
      <c r="AM318" s="12">
        <v>600</v>
      </c>
      <c r="AN318" s="12">
        <v>600</v>
      </c>
      <c r="AO318" s="12">
        <v>600</v>
      </c>
      <c r="AP318" s="12">
        <v>600</v>
      </c>
      <c r="AQ318" s="12">
        <v>6600</v>
      </c>
      <c r="AR318" s="10" t="b">
        <v>1</v>
      </c>
    </row>
    <row r="319" spans="1:44" ht="52" x14ac:dyDescent="0.35">
      <c r="A319" s="19">
        <v>318</v>
      </c>
      <c r="B319" s="23" t="s">
        <v>171</v>
      </c>
      <c r="C319" s="23" t="s">
        <v>176</v>
      </c>
      <c r="D319" s="23" t="s">
        <v>182</v>
      </c>
      <c r="E319" s="23" t="s">
        <v>191</v>
      </c>
      <c r="F319" s="23" t="s">
        <v>192</v>
      </c>
      <c r="G319" s="23" t="s">
        <v>217</v>
      </c>
      <c r="H319" s="14"/>
      <c r="I319" s="14"/>
      <c r="J319" s="14"/>
      <c r="K319" s="14"/>
      <c r="L319" s="14"/>
      <c r="M319" s="20" t="s">
        <v>470</v>
      </c>
      <c r="N319" s="24">
        <v>66964.281428571427</v>
      </c>
      <c r="O319" s="16" t="s">
        <v>186</v>
      </c>
      <c r="P319" s="16" t="s">
        <v>471</v>
      </c>
      <c r="Q319" s="24" t="s">
        <v>188</v>
      </c>
      <c r="R319" s="14"/>
      <c r="S319" s="14"/>
      <c r="T319" s="14"/>
      <c r="U319" s="14"/>
      <c r="V319" s="14"/>
      <c r="W319" s="14"/>
      <c r="X319" s="14"/>
      <c r="Y319" s="14" t="s">
        <v>104</v>
      </c>
      <c r="Z319" s="14"/>
      <c r="AA319" s="14"/>
      <c r="AB319" s="14"/>
      <c r="AC319" s="14"/>
      <c r="AD319" s="14">
        <v>1</v>
      </c>
      <c r="AE319" s="16">
        <v>0</v>
      </c>
      <c r="AF319" s="16">
        <v>0</v>
      </c>
      <c r="AG319" s="16">
        <v>0</v>
      </c>
      <c r="AH319" s="16">
        <v>0</v>
      </c>
      <c r="AI319" s="16">
        <v>0</v>
      </c>
      <c r="AJ319" s="16">
        <v>0</v>
      </c>
      <c r="AK319" s="16">
        <v>0</v>
      </c>
      <c r="AL319" s="16">
        <v>66964.281428571427</v>
      </c>
      <c r="AM319" s="16">
        <v>0</v>
      </c>
      <c r="AN319" s="16">
        <v>0</v>
      </c>
      <c r="AO319" s="16">
        <v>0</v>
      </c>
      <c r="AP319" s="16">
        <v>0</v>
      </c>
      <c r="AQ319" s="16">
        <v>66964.281428571427</v>
      </c>
      <c r="AR319" s="14" t="b">
        <v>1</v>
      </c>
    </row>
    <row r="320" spans="1:44" ht="39" x14ac:dyDescent="0.35">
      <c r="A320" s="19">
        <v>319</v>
      </c>
      <c r="B320" s="21" t="s">
        <v>171</v>
      </c>
      <c r="C320" s="21" t="s">
        <v>176</v>
      </c>
      <c r="D320" s="21" t="s">
        <v>182</v>
      </c>
      <c r="E320" s="21" t="s">
        <v>191</v>
      </c>
      <c r="F320" s="21" t="s">
        <v>192</v>
      </c>
      <c r="G320" s="21" t="s">
        <v>217</v>
      </c>
      <c r="H320" s="10"/>
      <c r="I320" s="10"/>
      <c r="J320" s="10"/>
      <c r="K320" s="10"/>
      <c r="L320" s="10"/>
      <c r="M320" s="11" t="s">
        <v>472</v>
      </c>
      <c r="N320" s="22">
        <v>0</v>
      </c>
      <c r="O320" s="12" t="s">
        <v>201</v>
      </c>
      <c r="P320" s="12" t="s">
        <v>473</v>
      </c>
      <c r="Q320" s="22" t="s">
        <v>188</v>
      </c>
      <c r="R320" s="10"/>
      <c r="S320" s="10"/>
      <c r="T320" s="10"/>
      <c r="U320" s="10"/>
      <c r="V320" s="10" t="s">
        <v>104</v>
      </c>
      <c r="W320" s="10"/>
      <c r="X320" s="10"/>
      <c r="Y320" s="10"/>
      <c r="Z320" s="10"/>
      <c r="AA320" s="10"/>
      <c r="AB320" s="10"/>
      <c r="AC320" s="10"/>
      <c r="AD320" s="10">
        <v>1</v>
      </c>
      <c r="AE320" s="12">
        <v>0</v>
      </c>
      <c r="AF320" s="12">
        <v>0</v>
      </c>
      <c r="AG320" s="12">
        <v>0</v>
      </c>
      <c r="AH320" s="12">
        <v>0</v>
      </c>
      <c r="AI320" s="12">
        <v>0</v>
      </c>
      <c r="AJ320" s="12">
        <v>0</v>
      </c>
      <c r="AK320" s="12">
        <v>0</v>
      </c>
      <c r="AL320" s="12">
        <v>0</v>
      </c>
      <c r="AM320" s="12">
        <v>0</v>
      </c>
      <c r="AN320" s="12">
        <v>0</v>
      </c>
      <c r="AO320" s="12">
        <v>0</v>
      </c>
      <c r="AP320" s="12">
        <v>0</v>
      </c>
      <c r="AQ320" s="12">
        <v>0</v>
      </c>
      <c r="AR320" s="10" t="b">
        <v>1</v>
      </c>
    </row>
    <row r="321" spans="1:44" ht="52" x14ac:dyDescent="0.35">
      <c r="A321" s="14">
        <v>320</v>
      </c>
      <c r="B321" s="23" t="s">
        <v>171</v>
      </c>
      <c r="C321" s="23" t="s">
        <v>176</v>
      </c>
      <c r="D321" s="23" t="s">
        <v>182</v>
      </c>
      <c r="E321" s="23" t="s">
        <v>191</v>
      </c>
      <c r="F321" s="23" t="s">
        <v>192</v>
      </c>
      <c r="G321" s="23" t="s">
        <v>217</v>
      </c>
      <c r="H321" s="14"/>
      <c r="I321" s="14"/>
      <c r="J321" s="14"/>
      <c r="K321" s="14"/>
      <c r="L321" s="14"/>
      <c r="M321" s="20" t="s">
        <v>474</v>
      </c>
      <c r="N321" s="24">
        <v>16800.143800000002</v>
      </c>
      <c r="O321" s="16" t="s">
        <v>186</v>
      </c>
      <c r="P321" s="16" t="s">
        <v>471</v>
      </c>
      <c r="Q321" s="24" t="s">
        <v>188</v>
      </c>
      <c r="R321" s="14"/>
      <c r="S321" s="14"/>
      <c r="T321" s="14"/>
      <c r="U321" s="14" t="s">
        <v>104</v>
      </c>
      <c r="V321" s="14"/>
      <c r="W321" s="14"/>
      <c r="X321" s="14"/>
      <c r="Y321" s="14"/>
      <c r="Z321" s="14"/>
      <c r="AA321" s="14"/>
      <c r="AB321" s="14"/>
      <c r="AC321" s="14"/>
      <c r="AD321" s="14">
        <v>1</v>
      </c>
      <c r="AE321" s="16">
        <v>0</v>
      </c>
      <c r="AF321" s="16">
        <v>0</v>
      </c>
      <c r="AG321" s="16">
        <v>0</v>
      </c>
      <c r="AH321" s="16">
        <v>16800.143800000002</v>
      </c>
      <c r="AI321" s="16">
        <v>0</v>
      </c>
      <c r="AJ321" s="16">
        <v>0</v>
      </c>
      <c r="AK321" s="16">
        <v>0</v>
      </c>
      <c r="AL321" s="16">
        <v>0</v>
      </c>
      <c r="AM321" s="16">
        <v>0</v>
      </c>
      <c r="AN321" s="16">
        <v>0</v>
      </c>
      <c r="AO321" s="16">
        <v>0</v>
      </c>
      <c r="AP321" s="16">
        <v>0</v>
      </c>
      <c r="AQ321" s="16">
        <v>16800.143800000002</v>
      </c>
      <c r="AR321" s="14" t="b">
        <v>1</v>
      </c>
    </row>
    <row r="322" spans="1:44" ht="52" x14ac:dyDescent="0.35">
      <c r="A322" s="10">
        <v>321</v>
      </c>
      <c r="B322" s="21" t="s">
        <v>171</v>
      </c>
      <c r="C322" s="21" t="s">
        <v>176</v>
      </c>
      <c r="D322" s="21" t="s">
        <v>182</v>
      </c>
      <c r="E322" s="21" t="s">
        <v>191</v>
      </c>
      <c r="F322" s="21" t="s">
        <v>192</v>
      </c>
      <c r="G322" s="21" t="s">
        <v>217</v>
      </c>
      <c r="H322" s="10"/>
      <c r="I322" s="10"/>
      <c r="J322" s="10"/>
      <c r="K322" s="10"/>
      <c r="L322" s="10"/>
      <c r="M322" s="11" t="s">
        <v>475</v>
      </c>
      <c r="N322" s="22">
        <v>2215</v>
      </c>
      <c r="O322" s="12" t="s">
        <v>186</v>
      </c>
      <c r="P322" s="12" t="s">
        <v>471</v>
      </c>
      <c r="Q322" s="22" t="s">
        <v>188</v>
      </c>
      <c r="R322" s="10"/>
      <c r="S322" s="10"/>
      <c r="T322" s="10"/>
      <c r="U322" s="10" t="s">
        <v>104</v>
      </c>
      <c r="V322" s="10"/>
      <c r="W322" s="10"/>
      <c r="X322" s="10"/>
      <c r="Y322" s="10"/>
      <c r="Z322" s="10"/>
      <c r="AA322" s="10"/>
      <c r="AB322" s="10"/>
      <c r="AC322" s="10"/>
      <c r="AD322" s="10">
        <v>1</v>
      </c>
      <c r="AE322" s="12">
        <v>0</v>
      </c>
      <c r="AF322" s="12">
        <v>0</v>
      </c>
      <c r="AG322" s="12">
        <v>0</v>
      </c>
      <c r="AH322" s="12">
        <v>2215</v>
      </c>
      <c r="AI322" s="12">
        <v>0</v>
      </c>
      <c r="AJ322" s="12">
        <v>0</v>
      </c>
      <c r="AK322" s="12">
        <v>0</v>
      </c>
      <c r="AL322" s="12">
        <v>0</v>
      </c>
      <c r="AM322" s="12">
        <v>0</v>
      </c>
      <c r="AN322" s="12">
        <v>0</v>
      </c>
      <c r="AO322" s="12">
        <v>0</v>
      </c>
      <c r="AP322" s="12">
        <v>0</v>
      </c>
      <c r="AQ322" s="12">
        <v>2215</v>
      </c>
      <c r="AR322" s="10" t="b">
        <v>1</v>
      </c>
    </row>
    <row r="323" spans="1:44" ht="52" x14ac:dyDescent="0.35">
      <c r="A323" s="14">
        <v>322</v>
      </c>
      <c r="B323" s="23" t="s">
        <v>171</v>
      </c>
      <c r="C323" s="23" t="s">
        <v>176</v>
      </c>
      <c r="D323" s="23" t="s">
        <v>182</v>
      </c>
      <c r="E323" s="23" t="s">
        <v>191</v>
      </c>
      <c r="F323" s="23" t="s">
        <v>192</v>
      </c>
      <c r="G323" s="23" t="s">
        <v>217</v>
      </c>
      <c r="H323" s="14"/>
      <c r="I323" s="14"/>
      <c r="J323" s="14"/>
      <c r="K323" s="14"/>
      <c r="L323" s="14"/>
      <c r="M323" s="20" t="s">
        <v>476</v>
      </c>
      <c r="N323" s="24">
        <v>1500</v>
      </c>
      <c r="O323" s="16" t="s">
        <v>227</v>
      </c>
      <c r="P323" s="16" t="s">
        <v>477</v>
      </c>
      <c r="Q323" s="24" t="s">
        <v>188</v>
      </c>
      <c r="R323" s="14"/>
      <c r="S323" s="14"/>
      <c r="T323" s="14"/>
      <c r="U323" s="14" t="s">
        <v>104</v>
      </c>
      <c r="V323" s="14"/>
      <c r="W323" s="14"/>
      <c r="X323" s="14"/>
      <c r="Y323" s="14"/>
      <c r="Z323" s="14"/>
      <c r="AA323" s="14"/>
      <c r="AB323" s="14"/>
      <c r="AC323" s="14"/>
      <c r="AD323" s="14">
        <v>1</v>
      </c>
      <c r="AE323" s="16">
        <v>0</v>
      </c>
      <c r="AF323" s="16">
        <v>0</v>
      </c>
      <c r="AG323" s="16">
        <v>0</v>
      </c>
      <c r="AH323" s="16">
        <v>1500</v>
      </c>
      <c r="AI323" s="16">
        <v>0</v>
      </c>
      <c r="AJ323" s="16">
        <v>0</v>
      </c>
      <c r="AK323" s="16">
        <v>0</v>
      </c>
      <c r="AL323" s="16">
        <v>0</v>
      </c>
      <c r="AM323" s="16">
        <v>0</v>
      </c>
      <c r="AN323" s="16">
        <v>0</v>
      </c>
      <c r="AO323" s="16">
        <v>0</v>
      </c>
      <c r="AP323" s="16">
        <v>0</v>
      </c>
      <c r="AQ323" s="16">
        <v>1500</v>
      </c>
      <c r="AR323" s="14" t="b">
        <v>1</v>
      </c>
    </row>
    <row r="324" spans="1:44" ht="52" x14ac:dyDescent="0.35">
      <c r="A324" s="10">
        <v>323</v>
      </c>
      <c r="B324" s="21" t="s">
        <v>171</v>
      </c>
      <c r="C324" s="21" t="s">
        <v>176</v>
      </c>
      <c r="D324" s="21" t="s">
        <v>182</v>
      </c>
      <c r="E324" s="21" t="s">
        <v>191</v>
      </c>
      <c r="F324" s="21" t="s">
        <v>192</v>
      </c>
      <c r="G324" s="21" t="s">
        <v>217</v>
      </c>
      <c r="H324" s="10"/>
      <c r="I324" s="10"/>
      <c r="J324" s="10"/>
      <c r="K324" s="10"/>
      <c r="L324" s="10"/>
      <c r="M324" s="11" t="s">
        <v>478</v>
      </c>
      <c r="N324" s="22">
        <v>40000</v>
      </c>
      <c r="O324" s="12" t="s">
        <v>227</v>
      </c>
      <c r="P324" s="12" t="s">
        <v>477</v>
      </c>
      <c r="Q324" s="22" t="s">
        <v>188</v>
      </c>
      <c r="R324" s="10"/>
      <c r="S324" s="10" t="s">
        <v>104</v>
      </c>
      <c r="T324" s="10"/>
      <c r="U324" s="10"/>
      <c r="V324" s="10"/>
      <c r="W324" s="10"/>
      <c r="X324" s="10"/>
      <c r="Y324" s="10"/>
      <c r="Z324" s="10"/>
      <c r="AA324" s="10"/>
      <c r="AB324" s="10"/>
      <c r="AC324" s="10"/>
      <c r="AD324" s="10">
        <v>1</v>
      </c>
      <c r="AE324" s="12">
        <v>0</v>
      </c>
      <c r="AF324" s="12">
        <v>40000</v>
      </c>
      <c r="AG324" s="12">
        <v>0</v>
      </c>
      <c r="AH324" s="12">
        <v>0</v>
      </c>
      <c r="AI324" s="12">
        <v>0</v>
      </c>
      <c r="AJ324" s="12">
        <v>0</v>
      </c>
      <c r="AK324" s="12">
        <v>0</v>
      </c>
      <c r="AL324" s="12">
        <v>0</v>
      </c>
      <c r="AM324" s="12">
        <v>0</v>
      </c>
      <c r="AN324" s="12">
        <v>0</v>
      </c>
      <c r="AO324" s="12">
        <v>0</v>
      </c>
      <c r="AP324" s="12">
        <v>0</v>
      </c>
      <c r="AQ324" s="12">
        <v>40000</v>
      </c>
      <c r="AR324" s="10" t="b">
        <v>1</v>
      </c>
    </row>
    <row r="325" spans="1:44" ht="52" x14ac:dyDescent="0.35">
      <c r="A325" s="14">
        <v>324</v>
      </c>
      <c r="B325" s="23" t="s">
        <v>171</v>
      </c>
      <c r="C325" s="23" t="s">
        <v>176</v>
      </c>
      <c r="D325" s="23" t="s">
        <v>182</v>
      </c>
      <c r="E325" s="23" t="s">
        <v>191</v>
      </c>
      <c r="F325" s="23" t="s">
        <v>192</v>
      </c>
      <c r="G325" s="23" t="s">
        <v>479</v>
      </c>
      <c r="H325" s="14"/>
      <c r="I325" s="14"/>
      <c r="J325" s="14"/>
      <c r="K325" s="14"/>
      <c r="L325" s="14"/>
      <c r="M325" s="20" t="s">
        <v>480</v>
      </c>
      <c r="N325" s="24">
        <v>10000</v>
      </c>
      <c r="O325" s="16" t="s">
        <v>227</v>
      </c>
      <c r="P325" s="16" t="s">
        <v>477</v>
      </c>
      <c r="Q325" s="24" t="s">
        <v>188</v>
      </c>
      <c r="R325" s="14"/>
      <c r="S325" s="14" t="s">
        <v>104</v>
      </c>
      <c r="T325" s="14"/>
      <c r="U325" s="14"/>
      <c r="V325" s="14"/>
      <c r="W325" s="14"/>
      <c r="X325" s="14"/>
      <c r="Y325" s="14"/>
      <c r="Z325" s="14"/>
      <c r="AA325" s="14"/>
      <c r="AB325" s="14"/>
      <c r="AC325" s="14"/>
      <c r="AD325" s="14">
        <v>1</v>
      </c>
      <c r="AE325" s="16">
        <v>0</v>
      </c>
      <c r="AF325" s="16">
        <v>10000</v>
      </c>
      <c r="AG325" s="16">
        <v>0</v>
      </c>
      <c r="AH325" s="16">
        <v>0</v>
      </c>
      <c r="AI325" s="16">
        <v>0</v>
      </c>
      <c r="AJ325" s="16">
        <v>0</v>
      </c>
      <c r="AK325" s="16">
        <v>0</v>
      </c>
      <c r="AL325" s="16">
        <v>0</v>
      </c>
      <c r="AM325" s="16">
        <v>0</v>
      </c>
      <c r="AN325" s="16">
        <v>0</v>
      </c>
      <c r="AO325" s="16">
        <v>0</v>
      </c>
      <c r="AP325" s="16">
        <v>0</v>
      </c>
      <c r="AQ325" s="16">
        <v>10000</v>
      </c>
      <c r="AR325" s="14" t="b">
        <v>1</v>
      </c>
    </row>
    <row r="326" spans="1:44" ht="52" x14ac:dyDescent="0.35">
      <c r="A326" s="10">
        <v>325</v>
      </c>
      <c r="B326" s="21" t="s">
        <v>171</v>
      </c>
      <c r="C326" s="21" t="s">
        <v>176</v>
      </c>
      <c r="D326" s="21" t="s">
        <v>182</v>
      </c>
      <c r="E326" s="21" t="s">
        <v>191</v>
      </c>
      <c r="F326" s="21" t="s">
        <v>192</v>
      </c>
      <c r="G326" s="21" t="s">
        <v>217</v>
      </c>
      <c r="H326" s="10"/>
      <c r="I326" s="10"/>
      <c r="J326" s="10"/>
      <c r="K326" s="10"/>
      <c r="L326" s="10"/>
      <c r="M326" s="11" t="s">
        <v>481</v>
      </c>
      <c r="N326" s="22">
        <v>40000</v>
      </c>
      <c r="O326" s="22" t="s">
        <v>227</v>
      </c>
      <c r="P326" s="22" t="s">
        <v>477</v>
      </c>
      <c r="Q326" s="22" t="s">
        <v>188</v>
      </c>
      <c r="R326" s="21" t="s">
        <v>104</v>
      </c>
      <c r="S326" s="21"/>
      <c r="T326" s="21"/>
      <c r="U326" s="21"/>
      <c r="V326" s="21"/>
      <c r="W326" s="21"/>
      <c r="X326" s="21"/>
      <c r="Y326" s="21"/>
      <c r="Z326" s="21"/>
      <c r="AA326" s="21"/>
      <c r="AB326" s="21"/>
      <c r="AC326" s="21"/>
      <c r="AD326" s="21">
        <v>1</v>
      </c>
      <c r="AE326" s="22">
        <v>40000</v>
      </c>
      <c r="AF326" s="22">
        <v>0</v>
      </c>
      <c r="AG326" s="22">
        <v>0</v>
      </c>
      <c r="AH326" s="22">
        <v>0</v>
      </c>
      <c r="AI326" s="22">
        <v>0</v>
      </c>
      <c r="AJ326" s="22">
        <v>0</v>
      </c>
      <c r="AK326" s="22">
        <v>0</v>
      </c>
      <c r="AL326" s="22">
        <v>0</v>
      </c>
      <c r="AM326" s="22">
        <v>0</v>
      </c>
      <c r="AN326" s="22">
        <v>0</v>
      </c>
      <c r="AO326" s="22">
        <v>0</v>
      </c>
      <c r="AP326" s="22">
        <v>0</v>
      </c>
      <c r="AQ326" s="22">
        <v>40000</v>
      </c>
      <c r="AR326" s="21" t="b">
        <v>1</v>
      </c>
    </row>
    <row r="327" spans="1:44" ht="52" x14ac:dyDescent="0.35">
      <c r="A327" s="14">
        <v>326</v>
      </c>
      <c r="B327" s="23" t="s">
        <v>171</v>
      </c>
      <c r="C327" s="23" t="s">
        <v>176</v>
      </c>
      <c r="D327" s="23" t="s">
        <v>182</v>
      </c>
      <c r="E327" s="23" t="s">
        <v>191</v>
      </c>
      <c r="F327" s="23" t="s">
        <v>192</v>
      </c>
      <c r="G327" s="23" t="s">
        <v>479</v>
      </c>
      <c r="H327" s="14"/>
      <c r="I327" s="14"/>
      <c r="J327" s="14"/>
      <c r="K327" s="14"/>
      <c r="L327" s="14"/>
      <c r="M327" s="20" t="s">
        <v>482</v>
      </c>
      <c r="N327" s="24">
        <v>40000</v>
      </c>
      <c r="O327" s="16" t="s">
        <v>227</v>
      </c>
      <c r="P327" s="16" t="s">
        <v>228</v>
      </c>
      <c r="Q327" s="24" t="s">
        <v>188</v>
      </c>
      <c r="R327" s="14"/>
      <c r="S327" s="14"/>
      <c r="T327" s="14"/>
      <c r="U327" s="14" t="s">
        <v>104</v>
      </c>
      <c r="V327" s="14"/>
      <c r="W327" s="14"/>
      <c r="X327" s="14" t="s">
        <v>104</v>
      </c>
      <c r="Y327" s="14"/>
      <c r="Z327" s="14"/>
      <c r="AA327" s="14"/>
      <c r="AB327" s="14" t="s">
        <v>104</v>
      </c>
      <c r="AC327" s="14"/>
      <c r="AD327" s="14">
        <v>3</v>
      </c>
      <c r="AE327" s="16">
        <v>0</v>
      </c>
      <c r="AF327" s="16">
        <v>0</v>
      </c>
      <c r="AG327" s="16">
        <v>0</v>
      </c>
      <c r="AH327" s="16">
        <v>13333.333333333334</v>
      </c>
      <c r="AI327" s="16">
        <v>0</v>
      </c>
      <c r="AJ327" s="16">
        <v>0</v>
      </c>
      <c r="AK327" s="16">
        <v>13333.333333333334</v>
      </c>
      <c r="AL327" s="16">
        <v>0</v>
      </c>
      <c r="AM327" s="16">
        <v>0</v>
      </c>
      <c r="AN327" s="16">
        <v>0</v>
      </c>
      <c r="AO327" s="16">
        <v>13333.333333333334</v>
      </c>
      <c r="AP327" s="16">
        <v>0</v>
      </c>
      <c r="AQ327" s="16">
        <v>40000</v>
      </c>
      <c r="AR327" s="14" t="b">
        <v>1</v>
      </c>
    </row>
    <row r="328" spans="1:44" ht="52" x14ac:dyDescent="0.35">
      <c r="A328" s="10">
        <v>327</v>
      </c>
      <c r="B328" s="21" t="s">
        <v>171</v>
      </c>
      <c r="C328" s="21" t="s">
        <v>176</v>
      </c>
      <c r="D328" s="21" t="s">
        <v>182</v>
      </c>
      <c r="E328" s="21" t="s">
        <v>191</v>
      </c>
      <c r="F328" s="21" t="s">
        <v>192</v>
      </c>
      <c r="G328" s="21" t="s">
        <v>217</v>
      </c>
      <c r="H328" s="10"/>
      <c r="I328" s="10"/>
      <c r="J328" s="10"/>
      <c r="K328" s="10"/>
      <c r="L328" s="10"/>
      <c r="M328" s="11" t="s">
        <v>483</v>
      </c>
      <c r="N328" s="22">
        <v>540000</v>
      </c>
      <c r="O328" s="22" t="s">
        <v>186</v>
      </c>
      <c r="P328" s="22" t="s">
        <v>529</v>
      </c>
      <c r="Q328" s="22" t="s">
        <v>188</v>
      </c>
      <c r="R328" s="21" t="s">
        <v>104</v>
      </c>
      <c r="S328" s="21" t="s">
        <v>104</v>
      </c>
      <c r="T328" s="21" t="s">
        <v>104</v>
      </c>
      <c r="U328" s="21" t="s">
        <v>104</v>
      </c>
      <c r="V328" s="21" t="s">
        <v>104</v>
      </c>
      <c r="W328" s="21" t="s">
        <v>104</v>
      </c>
      <c r="X328" s="21" t="s">
        <v>104</v>
      </c>
      <c r="Y328" s="21" t="s">
        <v>104</v>
      </c>
      <c r="Z328" s="21" t="s">
        <v>104</v>
      </c>
      <c r="AA328" s="21" t="s">
        <v>104</v>
      </c>
      <c r="AB328" s="21" t="s">
        <v>104</v>
      </c>
      <c r="AC328" s="21" t="s">
        <v>104</v>
      </c>
      <c r="AD328" s="21">
        <v>12</v>
      </c>
      <c r="AE328" s="22">
        <v>45000</v>
      </c>
      <c r="AF328" s="22">
        <v>45000</v>
      </c>
      <c r="AG328" s="22">
        <v>45000</v>
      </c>
      <c r="AH328" s="22">
        <v>45000</v>
      </c>
      <c r="AI328" s="22">
        <v>45000</v>
      </c>
      <c r="AJ328" s="22">
        <v>45000</v>
      </c>
      <c r="AK328" s="22">
        <v>45000</v>
      </c>
      <c r="AL328" s="22">
        <v>45000</v>
      </c>
      <c r="AM328" s="22">
        <v>45000</v>
      </c>
      <c r="AN328" s="22">
        <v>45000</v>
      </c>
      <c r="AO328" s="22">
        <v>45000</v>
      </c>
      <c r="AP328" s="22">
        <v>45000</v>
      </c>
      <c r="AQ328" s="22">
        <v>540000</v>
      </c>
      <c r="AR328" s="21" t="b">
        <v>1</v>
      </c>
    </row>
    <row r="329" spans="1:44" ht="65" x14ac:dyDescent="0.35">
      <c r="A329" s="14">
        <v>328</v>
      </c>
      <c r="B329" s="23" t="s">
        <v>171</v>
      </c>
      <c r="C329" s="23" t="s">
        <v>176</v>
      </c>
      <c r="D329" s="23" t="s">
        <v>93</v>
      </c>
      <c r="E329" s="23" t="s">
        <v>94</v>
      </c>
      <c r="F329" s="23" t="s">
        <v>116</v>
      </c>
      <c r="G329" s="23" t="s">
        <v>173</v>
      </c>
      <c r="H329" s="14"/>
      <c r="I329" s="14"/>
      <c r="J329" s="14"/>
      <c r="K329" s="14"/>
      <c r="L329" s="14"/>
      <c r="M329" s="20" t="s">
        <v>179</v>
      </c>
      <c r="N329" s="24">
        <v>140089.07999999999</v>
      </c>
      <c r="O329" s="16" t="s">
        <v>101</v>
      </c>
      <c r="P329" s="16" t="s">
        <v>180</v>
      </c>
      <c r="Q329" s="24" t="s">
        <v>103</v>
      </c>
      <c r="R329" s="14"/>
      <c r="S329" s="14"/>
      <c r="T329" s="14"/>
      <c r="U329" s="14"/>
      <c r="V329" s="14" t="s">
        <v>104</v>
      </c>
      <c r="W329" s="14" t="s">
        <v>104</v>
      </c>
      <c r="X329" s="14" t="s">
        <v>104</v>
      </c>
      <c r="Y329" s="14" t="s">
        <v>104</v>
      </c>
      <c r="Z329" s="14" t="s">
        <v>104</v>
      </c>
      <c r="AA329" s="14" t="s">
        <v>104</v>
      </c>
      <c r="AB329" s="14" t="s">
        <v>104</v>
      </c>
      <c r="AC329" s="14" t="s">
        <v>104</v>
      </c>
      <c r="AD329" s="14">
        <v>8</v>
      </c>
      <c r="AE329" s="16">
        <v>0</v>
      </c>
      <c r="AF329" s="16">
        <v>0</v>
      </c>
      <c r="AG329" s="16">
        <v>0</v>
      </c>
      <c r="AH329" s="16">
        <v>0</v>
      </c>
      <c r="AI329" s="16">
        <v>17511.134999999998</v>
      </c>
      <c r="AJ329" s="16">
        <v>17511.134999999998</v>
      </c>
      <c r="AK329" s="16">
        <v>17511.134999999998</v>
      </c>
      <c r="AL329" s="16">
        <v>17511.134999999998</v>
      </c>
      <c r="AM329" s="16">
        <v>17511.134999999998</v>
      </c>
      <c r="AN329" s="16">
        <v>17511.134999999998</v>
      </c>
      <c r="AO329" s="16">
        <v>17511.134999999998</v>
      </c>
      <c r="AP329" s="16">
        <v>17511.134999999998</v>
      </c>
      <c r="AQ329" s="16">
        <v>140089.07999999999</v>
      </c>
      <c r="AR329" s="14" t="b">
        <v>1</v>
      </c>
    </row>
    <row r="330" spans="1:44" ht="65" x14ac:dyDescent="0.35">
      <c r="A330" s="10">
        <v>329</v>
      </c>
      <c r="B330" s="21" t="s">
        <v>171</v>
      </c>
      <c r="C330" s="21" t="s">
        <v>176</v>
      </c>
      <c r="D330" s="21" t="s">
        <v>93</v>
      </c>
      <c r="E330" s="21" t="s">
        <v>94</v>
      </c>
      <c r="F330" s="21" t="s">
        <v>116</v>
      </c>
      <c r="G330" s="21" t="s">
        <v>173</v>
      </c>
      <c r="H330" s="10"/>
      <c r="I330" s="10"/>
      <c r="J330" s="10"/>
      <c r="K330" s="10"/>
      <c r="L330" s="10"/>
      <c r="M330" s="11" t="s">
        <v>484</v>
      </c>
      <c r="N330" s="22">
        <v>610016.16</v>
      </c>
      <c r="O330" s="12" t="s">
        <v>101</v>
      </c>
      <c r="P330" s="12" t="s">
        <v>180</v>
      </c>
      <c r="Q330" s="22" t="s">
        <v>103</v>
      </c>
      <c r="R330" s="10" t="s">
        <v>104</v>
      </c>
      <c r="S330" s="10" t="s">
        <v>104</v>
      </c>
      <c r="T330" s="10" t="s">
        <v>104</v>
      </c>
      <c r="U330" s="10" t="s">
        <v>104</v>
      </c>
      <c r="V330" s="10" t="s">
        <v>104</v>
      </c>
      <c r="W330" s="10" t="s">
        <v>104</v>
      </c>
      <c r="X330" s="10" t="s">
        <v>104</v>
      </c>
      <c r="Y330" s="10" t="s">
        <v>104</v>
      </c>
      <c r="Z330" s="10" t="s">
        <v>104</v>
      </c>
      <c r="AA330" s="10" t="s">
        <v>104</v>
      </c>
      <c r="AB330" s="10" t="s">
        <v>104</v>
      </c>
      <c r="AC330" s="10" t="s">
        <v>104</v>
      </c>
      <c r="AD330" s="10">
        <v>12</v>
      </c>
      <c r="AE330" s="12">
        <v>50834.68</v>
      </c>
      <c r="AF330" s="12">
        <v>50834.68</v>
      </c>
      <c r="AG330" s="12">
        <v>50834.68</v>
      </c>
      <c r="AH330" s="12">
        <v>50834.68</v>
      </c>
      <c r="AI330" s="12">
        <v>50834.68</v>
      </c>
      <c r="AJ330" s="12">
        <v>50834.68</v>
      </c>
      <c r="AK330" s="12">
        <v>50834.68</v>
      </c>
      <c r="AL330" s="12">
        <v>50834.68</v>
      </c>
      <c r="AM330" s="12">
        <v>50834.68</v>
      </c>
      <c r="AN330" s="12">
        <v>50834.68</v>
      </c>
      <c r="AO330" s="12">
        <v>50834.68</v>
      </c>
      <c r="AP330" s="12">
        <v>50834.68</v>
      </c>
      <c r="AQ330" s="12">
        <v>610016.16</v>
      </c>
      <c r="AR330" s="10" t="b">
        <v>1</v>
      </c>
    </row>
    <row r="331" spans="1:44" ht="52" x14ac:dyDescent="0.35">
      <c r="A331" s="14">
        <v>330</v>
      </c>
      <c r="B331" s="23" t="s">
        <v>171</v>
      </c>
      <c r="C331" s="23" t="s">
        <v>176</v>
      </c>
      <c r="D331" s="23" t="s">
        <v>182</v>
      </c>
      <c r="E331" s="23" t="s">
        <v>191</v>
      </c>
      <c r="F331" s="23" t="s">
        <v>192</v>
      </c>
      <c r="G331" s="23" t="s">
        <v>217</v>
      </c>
      <c r="H331" s="14"/>
      <c r="I331" s="14"/>
      <c r="J331" s="14"/>
      <c r="K331" s="14"/>
      <c r="L331" s="14"/>
      <c r="M331" s="20" t="s">
        <v>485</v>
      </c>
      <c r="N331" s="24">
        <v>15000</v>
      </c>
      <c r="O331" s="24" t="s">
        <v>186</v>
      </c>
      <c r="P331" s="24" t="s">
        <v>530</v>
      </c>
      <c r="Q331" s="24" t="s">
        <v>188</v>
      </c>
      <c r="R331" s="23"/>
      <c r="S331" s="23"/>
      <c r="T331" s="23"/>
      <c r="U331" s="23"/>
      <c r="V331" s="23"/>
      <c r="W331" s="23" t="s">
        <v>104</v>
      </c>
      <c r="X331" s="23"/>
      <c r="Y331" s="23"/>
      <c r="Z331" s="23"/>
      <c r="AA331" s="23"/>
      <c r="AB331" s="23"/>
      <c r="AC331" s="23"/>
      <c r="AD331" s="23">
        <v>1</v>
      </c>
      <c r="AE331" s="24">
        <v>0</v>
      </c>
      <c r="AF331" s="24">
        <v>0</v>
      </c>
      <c r="AG331" s="24">
        <v>0</v>
      </c>
      <c r="AH331" s="24">
        <v>0</v>
      </c>
      <c r="AI331" s="24">
        <v>0</v>
      </c>
      <c r="AJ331" s="24">
        <v>15000</v>
      </c>
      <c r="AK331" s="24">
        <v>0</v>
      </c>
      <c r="AL331" s="24">
        <v>0</v>
      </c>
      <c r="AM331" s="24">
        <v>0</v>
      </c>
      <c r="AN331" s="24">
        <v>0</v>
      </c>
      <c r="AO331" s="24">
        <v>0</v>
      </c>
      <c r="AP331" s="24">
        <v>0</v>
      </c>
      <c r="AQ331" s="24">
        <v>15000</v>
      </c>
      <c r="AR331" s="23" t="b">
        <v>1</v>
      </c>
    </row>
    <row r="332" spans="1:44" ht="39" x14ac:dyDescent="0.35">
      <c r="A332" s="19">
        <v>331</v>
      </c>
      <c r="B332" s="21" t="s">
        <v>171</v>
      </c>
      <c r="C332" s="21" t="s">
        <v>176</v>
      </c>
      <c r="D332" s="21" t="s">
        <v>182</v>
      </c>
      <c r="E332" s="21" t="s">
        <v>191</v>
      </c>
      <c r="F332" s="21" t="s">
        <v>192</v>
      </c>
      <c r="G332" s="21" t="s">
        <v>217</v>
      </c>
      <c r="H332" s="10"/>
      <c r="I332" s="10"/>
      <c r="J332" s="10"/>
      <c r="K332" s="10"/>
      <c r="L332" s="10"/>
      <c r="M332" s="11" t="s">
        <v>486</v>
      </c>
      <c r="N332" s="22">
        <v>0</v>
      </c>
      <c r="O332" s="12" t="s">
        <v>201</v>
      </c>
      <c r="P332" s="12" t="s">
        <v>487</v>
      </c>
      <c r="Q332" s="22" t="s">
        <v>188</v>
      </c>
      <c r="R332" s="10"/>
      <c r="S332" s="10"/>
      <c r="T332" s="10"/>
      <c r="U332" s="10"/>
      <c r="V332" s="10" t="s">
        <v>104</v>
      </c>
      <c r="W332" s="10"/>
      <c r="X332" s="10"/>
      <c r="Y332" s="10"/>
      <c r="Z332" s="10"/>
      <c r="AA332" s="10"/>
      <c r="AB332" s="10"/>
      <c r="AC332" s="10"/>
      <c r="AD332" s="10">
        <v>1</v>
      </c>
      <c r="AE332" s="12">
        <v>0</v>
      </c>
      <c r="AF332" s="12">
        <v>0</v>
      </c>
      <c r="AG332" s="12">
        <v>0</v>
      </c>
      <c r="AH332" s="12">
        <v>0</v>
      </c>
      <c r="AI332" s="12">
        <v>0</v>
      </c>
      <c r="AJ332" s="12">
        <v>0</v>
      </c>
      <c r="AK332" s="12">
        <v>0</v>
      </c>
      <c r="AL332" s="12">
        <v>0</v>
      </c>
      <c r="AM332" s="12">
        <v>0</v>
      </c>
      <c r="AN332" s="12">
        <v>0</v>
      </c>
      <c r="AO332" s="12">
        <v>0</v>
      </c>
      <c r="AP332" s="12">
        <v>0</v>
      </c>
      <c r="AQ332" s="12">
        <v>0</v>
      </c>
      <c r="AR332" s="10" t="b">
        <v>1</v>
      </c>
    </row>
    <row r="333" spans="1:44" ht="39" x14ac:dyDescent="0.35">
      <c r="A333" s="14">
        <v>332</v>
      </c>
      <c r="B333" s="23" t="s">
        <v>171</v>
      </c>
      <c r="C333" s="23" t="s">
        <v>176</v>
      </c>
      <c r="D333" s="23" t="s">
        <v>182</v>
      </c>
      <c r="E333" s="23" t="s">
        <v>191</v>
      </c>
      <c r="F333" s="23" t="s">
        <v>192</v>
      </c>
      <c r="G333" s="23" t="s">
        <v>217</v>
      </c>
      <c r="H333" s="14"/>
      <c r="I333" s="14"/>
      <c r="J333" s="14"/>
      <c r="K333" s="14"/>
      <c r="L333" s="14"/>
      <c r="M333" s="20" t="s">
        <v>488</v>
      </c>
      <c r="N333" s="24">
        <v>800</v>
      </c>
      <c r="O333" s="16" t="s">
        <v>201</v>
      </c>
      <c r="P333" s="16" t="s">
        <v>202</v>
      </c>
      <c r="Q333" s="24" t="s">
        <v>188</v>
      </c>
      <c r="R333" s="14"/>
      <c r="S333" s="14"/>
      <c r="T333" s="14"/>
      <c r="U333" s="14"/>
      <c r="V333" s="14" t="s">
        <v>104</v>
      </c>
      <c r="W333" s="14"/>
      <c r="X333" s="14"/>
      <c r="Y333" s="14"/>
      <c r="Z333" s="14"/>
      <c r="AA333" s="14"/>
      <c r="AB333" s="14"/>
      <c r="AC333" s="14"/>
      <c r="AD333" s="14">
        <v>1</v>
      </c>
      <c r="AE333" s="16">
        <v>0</v>
      </c>
      <c r="AF333" s="16">
        <v>0</v>
      </c>
      <c r="AG333" s="16">
        <v>0</v>
      </c>
      <c r="AH333" s="16">
        <v>0</v>
      </c>
      <c r="AI333" s="16">
        <v>800</v>
      </c>
      <c r="AJ333" s="16">
        <v>0</v>
      </c>
      <c r="AK333" s="16">
        <v>0</v>
      </c>
      <c r="AL333" s="16">
        <v>0</v>
      </c>
      <c r="AM333" s="16">
        <v>0</v>
      </c>
      <c r="AN333" s="16">
        <v>0</v>
      </c>
      <c r="AO333" s="16">
        <v>0</v>
      </c>
      <c r="AP333" s="16">
        <v>0</v>
      </c>
      <c r="AQ333" s="16">
        <v>800</v>
      </c>
      <c r="AR333" s="14" t="b">
        <v>1</v>
      </c>
    </row>
    <row r="334" spans="1:44" ht="52" x14ac:dyDescent="0.35">
      <c r="A334" s="19">
        <v>333</v>
      </c>
      <c r="B334" s="21" t="s">
        <v>171</v>
      </c>
      <c r="C334" s="21" t="s">
        <v>176</v>
      </c>
      <c r="D334" s="21" t="s">
        <v>182</v>
      </c>
      <c r="E334" s="21" t="s">
        <v>191</v>
      </c>
      <c r="F334" s="21" t="s">
        <v>192</v>
      </c>
      <c r="G334" s="21" t="s">
        <v>217</v>
      </c>
      <c r="H334" s="10"/>
      <c r="I334" s="10"/>
      <c r="J334" s="10"/>
      <c r="K334" s="10"/>
      <c r="L334" s="10"/>
      <c r="M334" s="11" t="s">
        <v>489</v>
      </c>
      <c r="N334" s="22">
        <v>0</v>
      </c>
      <c r="O334" s="12" t="s">
        <v>186</v>
      </c>
      <c r="P334" s="12" t="s">
        <v>490</v>
      </c>
      <c r="Q334" s="22" t="s">
        <v>188</v>
      </c>
      <c r="R334" s="10"/>
      <c r="S334" s="10"/>
      <c r="T334" s="10"/>
      <c r="U334" s="10"/>
      <c r="V334" s="10"/>
      <c r="W334" s="10" t="s">
        <v>104</v>
      </c>
      <c r="X334" s="10"/>
      <c r="Y334" s="10"/>
      <c r="Z334" s="10"/>
      <c r="AA334" s="10"/>
      <c r="AB334" s="10"/>
      <c r="AC334" s="10"/>
      <c r="AD334" s="10">
        <v>1</v>
      </c>
      <c r="AE334" s="12">
        <v>0</v>
      </c>
      <c r="AF334" s="12">
        <v>0</v>
      </c>
      <c r="AG334" s="12">
        <v>0</v>
      </c>
      <c r="AH334" s="12">
        <v>0</v>
      </c>
      <c r="AI334" s="12">
        <v>0</v>
      </c>
      <c r="AJ334" s="12">
        <v>0</v>
      </c>
      <c r="AK334" s="12">
        <v>0</v>
      </c>
      <c r="AL334" s="12">
        <v>0</v>
      </c>
      <c r="AM334" s="12">
        <v>0</v>
      </c>
      <c r="AN334" s="12">
        <v>0</v>
      </c>
      <c r="AO334" s="12">
        <v>0</v>
      </c>
      <c r="AP334" s="12">
        <v>0</v>
      </c>
      <c r="AQ334" s="12">
        <v>0</v>
      </c>
      <c r="AR334" s="10" t="b">
        <v>1</v>
      </c>
    </row>
    <row r="335" spans="1:44" ht="39" x14ac:dyDescent="0.35">
      <c r="A335" s="19">
        <v>334</v>
      </c>
      <c r="B335" s="23" t="s">
        <v>171</v>
      </c>
      <c r="C335" s="23" t="s">
        <v>176</v>
      </c>
      <c r="D335" s="23" t="s">
        <v>182</v>
      </c>
      <c r="E335" s="23" t="s">
        <v>191</v>
      </c>
      <c r="F335" s="23" t="s">
        <v>192</v>
      </c>
      <c r="G335" s="23" t="s">
        <v>217</v>
      </c>
      <c r="H335" s="14"/>
      <c r="I335" s="14"/>
      <c r="J335" s="14"/>
      <c r="K335" s="14"/>
      <c r="L335" s="14"/>
      <c r="M335" s="20" t="s">
        <v>491</v>
      </c>
      <c r="N335" s="24">
        <v>0</v>
      </c>
      <c r="O335" s="16" t="s">
        <v>201</v>
      </c>
      <c r="P335" s="16" t="s">
        <v>450</v>
      </c>
      <c r="Q335" s="24" t="s">
        <v>188</v>
      </c>
      <c r="R335" s="14"/>
      <c r="S335" s="14"/>
      <c r="T335" s="14"/>
      <c r="U335" s="14"/>
      <c r="V335" s="14" t="s">
        <v>104</v>
      </c>
      <c r="W335" s="14"/>
      <c r="X335" s="14"/>
      <c r="Y335" s="14"/>
      <c r="Z335" s="14"/>
      <c r="AA335" s="14"/>
      <c r="AB335" s="14"/>
      <c r="AC335" s="14"/>
      <c r="AD335" s="14">
        <v>1</v>
      </c>
      <c r="AE335" s="16">
        <v>0</v>
      </c>
      <c r="AF335" s="16">
        <v>0</v>
      </c>
      <c r="AG335" s="16">
        <v>0</v>
      </c>
      <c r="AH335" s="16">
        <v>0</v>
      </c>
      <c r="AI335" s="16">
        <v>0</v>
      </c>
      <c r="AJ335" s="16">
        <v>0</v>
      </c>
      <c r="AK335" s="16">
        <v>0</v>
      </c>
      <c r="AL335" s="16">
        <v>0</v>
      </c>
      <c r="AM335" s="16">
        <v>0</v>
      </c>
      <c r="AN335" s="16">
        <v>0</v>
      </c>
      <c r="AO335" s="16">
        <v>0</v>
      </c>
      <c r="AP335" s="16">
        <v>0</v>
      </c>
      <c r="AQ335" s="16">
        <v>0</v>
      </c>
      <c r="AR335" s="14" t="b">
        <v>1</v>
      </c>
    </row>
    <row r="336" spans="1:44" ht="39" x14ac:dyDescent="0.35">
      <c r="A336" s="19">
        <v>335</v>
      </c>
      <c r="B336" s="21" t="s">
        <v>171</v>
      </c>
      <c r="C336" s="21" t="s">
        <v>176</v>
      </c>
      <c r="D336" s="21" t="s">
        <v>182</v>
      </c>
      <c r="E336" s="21" t="s">
        <v>191</v>
      </c>
      <c r="F336" s="21" t="s">
        <v>192</v>
      </c>
      <c r="G336" s="21" t="s">
        <v>217</v>
      </c>
      <c r="H336" s="10"/>
      <c r="I336" s="10"/>
      <c r="J336" s="10"/>
      <c r="K336" s="10"/>
      <c r="L336" s="10"/>
      <c r="M336" s="11" t="s">
        <v>492</v>
      </c>
      <c r="N336" s="22">
        <v>0</v>
      </c>
      <c r="O336" s="22" t="s">
        <v>201</v>
      </c>
      <c r="P336" s="22" t="s">
        <v>487</v>
      </c>
      <c r="Q336" s="22" t="s">
        <v>188</v>
      </c>
      <c r="R336" s="21"/>
      <c r="S336" s="21"/>
      <c r="T336" s="21"/>
      <c r="U336" s="21"/>
      <c r="V336" s="21" t="s">
        <v>104</v>
      </c>
      <c r="W336" s="21"/>
      <c r="X336" s="21"/>
      <c r="Y336" s="21"/>
      <c r="Z336" s="21"/>
      <c r="AA336" s="21"/>
      <c r="AB336" s="21"/>
      <c r="AC336" s="21"/>
      <c r="AD336" s="21">
        <v>1</v>
      </c>
      <c r="AE336" s="22">
        <v>0</v>
      </c>
      <c r="AF336" s="22">
        <v>0</v>
      </c>
      <c r="AG336" s="22">
        <v>0</v>
      </c>
      <c r="AH336" s="22">
        <v>0</v>
      </c>
      <c r="AI336" s="22">
        <v>0</v>
      </c>
      <c r="AJ336" s="22">
        <v>0</v>
      </c>
      <c r="AK336" s="22">
        <v>0</v>
      </c>
      <c r="AL336" s="22">
        <v>0</v>
      </c>
      <c r="AM336" s="22">
        <v>0</v>
      </c>
      <c r="AN336" s="22">
        <v>0</v>
      </c>
      <c r="AO336" s="22">
        <v>0</v>
      </c>
      <c r="AP336" s="22">
        <v>0</v>
      </c>
      <c r="AQ336" s="22">
        <v>0</v>
      </c>
      <c r="AR336" s="21" t="b">
        <v>1</v>
      </c>
    </row>
    <row r="337" spans="1:44" ht="52" x14ac:dyDescent="0.35">
      <c r="A337" s="19">
        <v>336</v>
      </c>
      <c r="B337" s="23" t="s">
        <v>363</v>
      </c>
      <c r="C337" s="23" t="s">
        <v>364</v>
      </c>
      <c r="D337" s="23" t="s">
        <v>182</v>
      </c>
      <c r="E337" s="14" t="s">
        <v>191</v>
      </c>
      <c r="F337" s="23" t="s">
        <v>198</v>
      </c>
      <c r="G337" s="23" t="s">
        <v>199</v>
      </c>
      <c r="H337" s="14"/>
      <c r="I337" s="14"/>
      <c r="J337" s="14"/>
      <c r="K337" s="14"/>
      <c r="L337" s="14"/>
      <c r="M337" s="20" t="s">
        <v>493</v>
      </c>
      <c r="N337" s="24">
        <v>0</v>
      </c>
      <c r="O337" s="16" t="s">
        <v>186</v>
      </c>
      <c r="P337" s="16" t="s">
        <v>494</v>
      </c>
      <c r="Q337" s="24" t="s">
        <v>188</v>
      </c>
      <c r="R337" s="14"/>
      <c r="S337" s="14"/>
      <c r="T337" s="14"/>
      <c r="U337" s="14" t="s">
        <v>495</v>
      </c>
      <c r="V337" s="14"/>
      <c r="W337" s="14"/>
      <c r="X337" s="14"/>
      <c r="Y337" s="14"/>
      <c r="Z337" s="14"/>
      <c r="AA337" s="14"/>
      <c r="AB337" s="14"/>
      <c r="AC337" s="14"/>
      <c r="AD337" s="14">
        <v>1</v>
      </c>
      <c r="AE337" s="16">
        <v>0</v>
      </c>
      <c r="AF337" s="16">
        <v>0</v>
      </c>
      <c r="AG337" s="16">
        <v>0</v>
      </c>
      <c r="AH337" s="16">
        <v>0</v>
      </c>
      <c r="AI337" s="16">
        <v>0</v>
      </c>
      <c r="AJ337" s="16">
        <v>0</v>
      </c>
      <c r="AK337" s="16">
        <v>0</v>
      </c>
      <c r="AL337" s="16">
        <v>0</v>
      </c>
      <c r="AM337" s="16">
        <v>0</v>
      </c>
      <c r="AN337" s="16">
        <v>0</v>
      </c>
      <c r="AO337" s="16">
        <v>0</v>
      </c>
      <c r="AP337" s="16">
        <v>0</v>
      </c>
      <c r="AQ337" s="16">
        <v>0</v>
      </c>
      <c r="AR337" s="14" t="b">
        <v>1</v>
      </c>
    </row>
    <row r="338" spans="1:44" ht="52" x14ac:dyDescent="0.35">
      <c r="A338" s="10">
        <v>337</v>
      </c>
      <c r="B338" s="21" t="s">
        <v>171</v>
      </c>
      <c r="C338" s="21" t="s">
        <v>496</v>
      </c>
      <c r="D338" s="21" t="s">
        <v>182</v>
      </c>
      <c r="E338" s="10" t="s">
        <v>191</v>
      </c>
      <c r="F338" s="21" t="s">
        <v>192</v>
      </c>
      <c r="G338" s="21" t="s">
        <v>479</v>
      </c>
      <c r="H338" s="10"/>
      <c r="I338" s="10"/>
      <c r="J338" s="10"/>
      <c r="K338" s="10"/>
      <c r="L338" s="10"/>
      <c r="M338" s="11" t="s">
        <v>497</v>
      </c>
      <c r="N338" s="22">
        <v>960</v>
      </c>
      <c r="O338" s="12" t="s">
        <v>186</v>
      </c>
      <c r="P338" s="12" t="s">
        <v>498</v>
      </c>
      <c r="Q338" s="22" t="s">
        <v>188</v>
      </c>
      <c r="R338" s="10"/>
      <c r="S338" s="10" t="s">
        <v>104</v>
      </c>
      <c r="T338" s="10"/>
      <c r="U338" s="10" t="s">
        <v>104</v>
      </c>
      <c r="V338" s="10"/>
      <c r="W338" s="10" t="s">
        <v>104</v>
      </c>
      <c r="X338" s="10"/>
      <c r="Y338" s="10" t="s">
        <v>104</v>
      </c>
      <c r="Z338" s="10"/>
      <c r="AA338" s="10" t="s">
        <v>104</v>
      </c>
      <c r="AB338" s="10"/>
      <c r="AC338" s="10" t="s">
        <v>104</v>
      </c>
      <c r="AD338" s="10">
        <v>6</v>
      </c>
      <c r="AE338" s="12">
        <v>0</v>
      </c>
      <c r="AF338" s="12">
        <v>160</v>
      </c>
      <c r="AG338" s="12">
        <v>0</v>
      </c>
      <c r="AH338" s="12">
        <v>160</v>
      </c>
      <c r="AI338" s="12">
        <v>0</v>
      </c>
      <c r="AJ338" s="12">
        <v>160</v>
      </c>
      <c r="AK338" s="12">
        <v>0</v>
      </c>
      <c r="AL338" s="12">
        <v>160</v>
      </c>
      <c r="AM338" s="12">
        <v>0</v>
      </c>
      <c r="AN338" s="12">
        <v>160</v>
      </c>
      <c r="AO338" s="12">
        <v>0</v>
      </c>
      <c r="AP338" s="12">
        <v>160</v>
      </c>
      <c r="AQ338" s="12">
        <v>960</v>
      </c>
      <c r="AR338" s="10" t="b">
        <v>1</v>
      </c>
    </row>
    <row r="339" spans="1:44" ht="52" x14ac:dyDescent="0.35">
      <c r="A339" s="14">
        <v>338</v>
      </c>
      <c r="B339" s="23" t="s">
        <v>171</v>
      </c>
      <c r="C339" s="23" t="s">
        <v>496</v>
      </c>
      <c r="D339" s="23" t="s">
        <v>182</v>
      </c>
      <c r="E339" s="14" t="s">
        <v>191</v>
      </c>
      <c r="F339" s="23" t="s">
        <v>192</v>
      </c>
      <c r="G339" s="23" t="s">
        <v>479</v>
      </c>
      <c r="H339" s="14"/>
      <c r="I339" s="14"/>
      <c r="J339" s="14"/>
      <c r="K339" s="14"/>
      <c r="L339" s="14"/>
      <c r="M339" s="20" t="s">
        <v>499</v>
      </c>
      <c r="N339" s="24">
        <v>22400</v>
      </c>
      <c r="O339" s="16" t="s">
        <v>186</v>
      </c>
      <c r="P339" s="16" t="s">
        <v>500</v>
      </c>
      <c r="Q339" s="24" t="s">
        <v>188</v>
      </c>
      <c r="R339" s="14"/>
      <c r="S339" s="14" t="s">
        <v>104</v>
      </c>
      <c r="T339" s="14"/>
      <c r="U339" s="14"/>
      <c r="V339" s="14"/>
      <c r="W339" s="14"/>
      <c r="X339" s="14"/>
      <c r="Y339" s="14"/>
      <c r="Z339" s="14"/>
      <c r="AA339" s="14"/>
      <c r="AB339" s="14"/>
      <c r="AC339" s="14"/>
      <c r="AD339" s="14">
        <v>1</v>
      </c>
      <c r="AE339" s="16">
        <v>0</v>
      </c>
      <c r="AF339" s="16">
        <v>22400</v>
      </c>
      <c r="AG339" s="16">
        <v>0</v>
      </c>
      <c r="AH339" s="16">
        <v>0</v>
      </c>
      <c r="AI339" s="16">
        <v>0</v>
      </c>
      <c r="AJ339" s="16">
        <v>0</v>
      </c>
      <c r="AK339" s="16">
        <v>0</v>
      </c>
      <c r="AL339" s="16">
        <v>0</v>
      </c>
      <c r="AM339" s="16">
        <v>0</v>
      </c>
      <c r="AN339" s="16">
        <v>0</v>
      </c>
      <c r="AO339" s="16">
        <v>0</v>
      </c>
      <c r="AP339" s="16">
        <v>0</v>
      </c>
      <c r="AQ339" s="16">
        <v>22400</v>
      </c>
      <c r="AR339" s="14" t="b">
        <v>1</v>
      </c>
    </row>
    <row r="340" spans="1:44" ht="52" x14ac:dyDescent="0.35">
      <c r="A340" s="10">
        <v>339</v>
      </c>
      <c r="B340" s="21" t="s">
        <v>171</v>
      </c>
      <c r="C340" s="21" t="s">
        <v>496</v>
      </c>
      <c r="D340" s="21" t="s">
        <v>182</v>
      </c>
      <c r="E340" s="10" t="s">
        <v>191</v>
      </c>
      <c r="F340" s="21" t="s">
        <v>192</v>
      </c>
      <c r="G340" s="21" t="s">
        <v>479</v>
      </c>
      <c r="H340" s="10"/>
      <c r="I340" s="10"/>
      <c r="J340" s="10"/>
      <c r="K340" s="10"/>
      <c r="L340" s="10"/>
      <c r="M340" s="11" t="s">
        <v>501</v>
      </c>
      <c r="N340" s="22">
        <v>22400</v>
      </c>
      <c r="O340" s="22" t="s">
        <v>186</v>
      </c>
      <c r="P340" s="12" t="s">
        <v>500</v>
      </c>
      <c r="Q340" s="22" t="s">
        <v>188</v>
      </c>
      <c r="R340" s="10"/>
      <c r="S340" s="10"/>
      <c r="T340" s="10"/>
      <c r="U340" s="10"/>
      <c r="V340" s="10"/>
      <c r="W340" s="10"/>
      <c r="X340" s="10"/>
      <c r="Y340" s="10"/>
      <c r="Z340" s="10"/>
      <c r="AA340" s="10"/>
      <c r="AB340" s="10"/>
      <c r="AC340" s="10" t="s">
        <v>104</v>
      </c>
      <c r="AD340" s="10">
        <v>1</v>
      </c>
      <c r="AE340" s="12">
        <v>0</v>
      </c>
      <c r="AF340" s="12">
        <v>0</v>
      </c>
      <c r="AG340" s="12">
        <v>0</v>
      </c>
      <c r="AH340" s="12">
        <v>0</v>
      </c>
      <c r="AI340" s="12">
        <v>0</v>
      </c>
      <c r="AJ340" s="12">
        <v>0</v>
      </c>
      <c r="AK340" s="12">
        <v>0</v>
      </c>
      <c r="AL340" s="12">
        <v>0</v>
      </c>
      <c r="AM340" s="12">
        <v>0</v>
      </c>
      <c r="AN340" s="12">
        <v>0</v>
      </c>
      <c r="AO340" s="12">
        <v>0</v>
      </c>
      <c r="AP340" s="12">
        <v>22400</v>
      </c>
      <c r="AQ340" s="12">
        <v>22400</v>
      </c>
      <c r="AR340" s="10" t="b">
        <v>1</v>
      </c>
    </row>
    <row r="341" spans="1:44" ht="52" x14ac:dyDescent="0.35">
      <c r="A341" s="14">
        <v>340</v>
      </c>
      <c r="B341" s="23" t="s">
        <v>171</v>
      </c>
      <c r="C341" s="23" t="s">
        <v>496</v>
      </c>
      <c r="D341" s="23" t="s">
        <v>182</v>
      </c>
      <c r="E341" s="14" t="s">
        <v>191</v>
      </c>
      <c r="F341" s="23" t="s">
        <v>192</v>
      </c>
      <c r="G341" s="23" t="s">
        <v>479</v>
      </c>
      <c r="H341" s="14"/>
      <c r="I341" s="14"/>
      <c r="J341" s="14"/>
      <c r="K341" s="14"/>
      <c r="L341" s="14"/>
      <c r="M341" s="20" t="s">
        <v>497</v>
      </c>
      <c r="N341" s="24">
        <v>780</v>
      </c>
      <c r="O341" s="24" t="s">
        <v>186</v>
      </c>
      <c r="P341" s="16" t="s">
        <v>442</v>
      </c>
      <c r="Q341" s="24" t="s">
        <v>188</v>
      </c>
      <c r="R341" s="14"/>
      <c r="S341" s="14" t="s">
        <v>104</v>
      </c>
      <c r="T341" s="14"/>
      <c r="U341" s="14" t="s">
        <v>104</v>
      </c>
      <c r="V341" s="14"/>
      <c r="W341" s="14" t="s">
        <v>104</v>
      </c>
      <c r="X341" s="14"/>
      <c r="Y341" s="14" t="s">
        <v>104</v>
      </c>
      <c r="Z341" s="14"/>
      <c r="AA341" s="14" t="s">
        <v>104</v>
      </c>
      <c r="AB341" s="14"/>
      <c r="AC341" s="14" t="s">
        <v>104</v>
      </c>
      <c r="AD341" s="14">
        <v>6</v>
      </c>
      <c r="AE341" s="16">
        <v>0</v>
      </c>
      <c r="AF341" s="16">
        <v>130</v>
      </c>
      <c r="AG341" s="16">
        <v>0</v>
      </c>
      <c r="AH341" s="16">
        <v>130</v>
      </c>
      <c r="AI341" s="16">
        <v>0</v>
      </c>
      <c r="AJ341" s="16">
        <v>130</v>
      </c>
      <c r="AK341" s="16">
        <v>0</v>
      </c>
      <c r="AL341" s="16">
        <v>130</v>
      </c>
      <c r="AM341" s="16">
        <v>0</v>
      </c>
      <c r="AN341" s="16">
        <v>130</v>
      </c>
      <c r="AO341" s="16">
        <v>0</v>
      </c>
      <c r="AP341" s="16">
        <v>130</v>
      </c>
      <c r="AQ341" s="16">
        <v>780</v>
      </c>
      <c r="AR341" s="14" t="b">
        <v>1</v>
      </c>
    </row>
    <row r="342" spans="1:44" ht="52" x14ac:dyDescent="0.35">
      <c r="A342" s="10">
        <v>341</v>
      </c>
      <c r="B342" s="21" t="s">
        <v>171</v>
      </c>
      <c r="C342" s="21" t="s">
        <v>496</v>
      </c>
      <c r="D342" s="21" t="s">
        <v>182</v>
      </c>
      <c r="E342" s="10" t="s">
        <v>191</v>
      </c>
      <c r="F342" s="21" t="s">
        <v>192</v>
      </c>
      <c r="G342" s="21" t="s">
        <v>479</v>
      </c>
      <c r="H342" s="10"/>
      <c r="I342" s="10"/>
      <c r="J342" s="10"/>
      <c r="K342" s="10"/>
      <c r="L342" s="10"/>
      <c r="M342" s="11" t="s">
        <v>497</v>
      </c>
      <c r="N342" s="22">
        <v>40</v>
      </c>
      <c r="O342" s="12" t="s">
        <v>186</v>
      </c>
      <c r="P342" s="12" t="s">
        <v>502</v>
      </c>
      <c r="Q342" s="22" t="s">
        <v>188</v>
      </c>
      <c r="R342" s="10"/>
      <c r="S342" s="10"/>
      <c r="T342" s="10" t="s">
        <v>104</v>
      </c>
      <c r="U342" s="10"/>
      <c r="V342" s="10"/>
      <c r="W342" s="10" t="s">
        <v>104</v>
      </c>
      <c r="X342" s="10"/>
      <c r="Y342" s="10"/>
      <c r="Z342" s="10" t="s">
        <v>104</v>
      </c>
      <c r="AA342" s="10"/>
      <c r="AB342" s="10"/>
      <c r="AC342" s="10" t="s">
        <v>104</v>
      </c>
      <c r="AD342" s="10">
        <v>4</v>
      </c>
      <c r="AE342" s="12">
        <v>0</v>
      </c>
      <c r="AF342" s="12">
        <v>0</v>
      </c>
      <c r="AG342" s="12">
        <v>10</v>
      </c>
      <c r="AH342" s="12">
        <v>0</v>
      </c>
      <c r="AI342" s="12">
        <v>0</v>
      </c>
      <c r="AJ342" s="12">
        <v>10</v>
      </c>
      <c r="AK342" s="12">
        <v>0</v>
      </c>
      <c r="AL342" s="12">
        <v>0</v>
      </c>
      <c r="AM342" s="12">
        <v>10</v>
      </c>
      <c r="AN342" s="12">
        <v>0</v>
      </c>
      <c r="AO342" s="12">
        <v>0</v>
      </c>
      <c r="AP342" s="12">
        <v>10</v>
      </c>
      <c r="AQ342" s="12">
        <v>40</v>
      </c>
      <c r="AR342" s="10" t="b">
        <v>1</v>
      </c>
    </row>
    <row r="343" spans="1:44" ht="52" x14ac:dyDescent="0.35">
      <c r="A343" s="14">
        <v>342</v>
      </c>
      <c r="B343" s="23" t="s">
        <v>171</v>
      </c>
      <c r="C343" s="23" t="s">
        <v>496</v>
      </c>
      <c r="D343" s="23" t="s">
        <v>182</v>
      </c>
      <c r="E343" s="14" t="s">
        <v>191</v>
      </c>
      <c r="F343" s="23" t="s">
        <v>192</v>
      </c>
      <c r="G343" s="23" t="s">
        <v>479</v>
      </c>
      <c r="H343" s="14"/>
      <c r="I343" s="14"/>
      <c r="J343" s="14"/>
      <c r="K343" s="14"/>
      <c r="L343" s="14"/>
      <c r="M343" s="20" t="s">
        <v>497</v>
      </c>
      <c r="N343" s="24">
        <v>4320</v>
      </c>
      <c r="O343" s="16" t="s">
        <v>186</v>
      </c>
      <c r="P343" s="16" t="s">
        <v>457</v>
      </c>
      <c r="Q343" s="24" t="s">
        <v>188</v>
      </c>
      <c r="R343" s="14"/>
      <c r="S343" s="14" t="s">
        <v>104</v>
      </c>
      <c r="T343" s="14" t="s">
        <v>104</v>
      </c>
      <c r="U343" s="14" t="s">
        <v>104</v>
      </c>
      <c r="V343" s="14" t="s">
        <v>104</v>
      </c>
      <c r="W343" s="14" t="s">
        <v>104</v>
      </c>
      <c r="X343" s="14" t="s">
        <v>104</v>
      </c>
      <c r="Y343" s="14" t="s">
        <v>104</v>
      </c>
      <c r="Z343" s="14" t="s">
        <v>104</v>
      </c>
      <c r="AA343" s="14" t="s">
        <v>104</v>
      </c>
      <c r="AB343" s="14" t="s">
        <v>104</v>
      </c>
      <c r="AC343" s="14" t="s">
        <v>104</v>
      </c>
      <c r="AD343" s="14">
        <v>11</v>
      </c>
      <c r="AE343" s="16">
        <v>0</v>
      </c>
      <c r="AF343" s="16">
        <v>392.72727272727275</v>
      </c>
      <c r="AG343" s="16">
        <v>392.72727272727275</v>
      </c>
      <c r="AH343" s="16">
        <v>392.72727272727275</v>
      </c>
      <c r="AI343" s="16">
        <v>392.72727272727275</v>
      </c>
      <c r="AJ343" s="16">
        <v>392.72727272727275</v>
      </c>
      <c r="AK343" s="16">
        <v>392.72727272727275</v>
      </c>
      <c r="AL343" s="16">
        <v>392.72727272727275</v>
      </c>
      <c r="AM343" s="16">
        <v>392.72727272727275</v>
      </c>
      <c r="AN343" s="16">
        <v>392.72727272727275</v>
      </c>
      <c r="AO343" s="16">
        <v>392.72727272727275</v>
      </c>
      <c r="AP343" s="16">
        <v>392.72727272727275</v>
      </c>
      <c r="AQ343" s="16">
        <v>4320.0000000000009</v>
      </c>
      <c r="AR343" s="14" t="b">
        <v>1</v>
      </c>
    </row>
    <row r="344" spans="1:44" ht="52" x14ac:dyDescent="0.35">
      <c r="A344" s="10">
        <v>343</v>
      </c>
      <c r="B344" s="21" t="s">
        <v>171</v>
      </c>
      <c r="C344" s="21" t="s">
        <v>496</v>
      </c>
      <c r="D344" s="21" t="s">
        <v>182</v>
      </c>
      <c r="E344" s="10" t="s">
        <v>191</v>
      </c>
      <c r="F344" s="21" t="s">
        <v>192</v>
      </c>
      <c r="G344" s="21" t="s">
        <v>479</v>
      </c>
      <c r="H344" s="10"/>
      <c r="I344" s="10"/>
      <c r="J344" s="10"/>
      <c r="K344" s="10"/>
      <c r="L344" s="10"/>
      <c r="M344" s="11" t="s">
        <v>497</v>
      </c>
      <c r="N344" s="22">
        <v>4800</v>
      </c>
      <c r="O344" s="12" t="s">
        <v>186</v>
      </c>
      <c r="P344" s="12" t="s">
        <v>371</v>
      </c>
      <c r="Q344" s="22" t="s">
        <v>188</v>
      </c>
      <c r="R344" s="10"/>
      <c r="S344" s="10" t="s">
        <v>104</v>
      </c>
      <c r="T344" s="10" t="s">
        <v>104</v>
      </c>
      <c r="U344" s="10" t="s">
        <v>104</v>
      </c>
      <c r="V344" s="10" t="s">
        <v>104</v>
      </c>
      <c r="W344" s="10" t="s">
        <v>104</v>
      </c>
      <c r="X344" s="10" t="s">
        <v>104</v>
      </c>
      <c r="Y344" s="10" t="s">
        <v>104</v>
      </c>
      <c r="Z344" s="10" t="s">
        <v>104</v>
      </c>
      <c r="AA344" s="10" t="s">
        <v>104</v>
      </c>
      <c r="AB344" s="10" t="s">
        <v>104</v>
      </c>
      <c r="AC344" s="10" t="s">
        <v>104</v>
      </c>
      <c r="AD344" s="10">
        <v>11</v>
      </c>
      <c r="AE344" s="12">
        <v>0</v>
      </c>
      <c r="AF344" s="12">
        <v>436.36363636363637</v>
      </c>
      <c r="AG344" s="12">
        <v>436.36363636363637</v>
      </c>
      <c r="AH344" s="12">
        <v>436.36363636363637</v>
      </c>
      <c r="AI344" s="12">
        <v>436.36363636363637</v>
      </c>
      <c r="AJ344" s="12">
        <v>436.36363636363637</v>
      </c>
      <c r="AK344" s="12">
        <v>436.36363636363637</v>
      </c>
      <c r="AL344" s="12">
        <v>436.36363636363637</v>
      </c>
      <c r="AM344" s="12">
        <v>436.36363636363637</v>
      </c>
      <c r="AN344" s="12">
        <v>436.36363636363637</v>
      </c>
      <c r="AO344" s="12">
        <v>436.36363636363637</v>
      </c>
      <c r="AP344" s="12">
        <v>436.36363636363637</v>
      </c>
      <c r="AQ344" s="12">
        <v>4800</v>
      </c>
      <c r="AR344" s="10" t="b">
        <v>1</v>
      </c>
    </row>
    <row r="345" spans="1:44" ht="52" x14ac:dyDescent="0.35">
      <c r="A345" s="14">
        <v>344</v>
      </c>
      <c r="B345" s="23" t="s">
        <v>171</v>
      </c>
      <c r="C345" s="23" t="s">
        <v>496</v>
      </c>
      <c r="D345" s="23" t="s">
        <v>182</v>
      </c>
      <c r="E345" s="14" t="s">
        <v>191</v>
      </c>
      <c r="F345" s="23" t="s">
        <v>192</v>
      </c>
      <c r="G345" s="23" t="s">
        <v>479</v>
      </c>
      <c r="H345" s="14"/>
      <c r="I345" s="14"/>
      <c r="J345" s="14"/>
      <c r="K345" s="14"/>
      <c r="L345" s="14"/>
      <c r="M345" s="20" t="s">
        <v>503</v>
      </c>
      <c r="N345" s="24">
        <v>1236</v>
      </c>
      <c r="O345" s="16" t="s">
        <v>227</v>
      </c>
      <c r="P345" s="16" t="s">
        <v>504</v>
      </c>
      <c r="Q345" s="24" t="s">
        <v>188</v>
      </c>
      <c r="R345" s="14" t="s">
        <v>104</v>
      </c>
      <c r="S345" s="14" t="s">
        <v>104</v>
      </c>
      <c r="T345" s="14" t="s">
        <v>104</v>
      </c>
      <c r="U345" s="14" t="s">
        <v>104</v>
      </c>
      <c r="V345" s="14" t="s">
        <v>104</v>
      </c>
      <c r="W345" s="14" t="s">
        <v>104</v>
      </c>
      <c r="X345" s="14" t="s">
        <v>104</v>
      </c>
      <c r="Y345" s="14" t="s">
        <v>104</v>
      </c>
      <c r="Z345" s="14" t="s">
        <v>104</v>
      </c>
      <c r="AA345" s="14" t="s">
        <v>104</v>
      </c>
      <c r="AB345" s="14" t="s">
        <v>104</v>
      </c>
      <c r="AC345" s="14" t="s">
        <v>104</v>
      </c>
      <c r="AD345" s="14">
        <v>12</v>
      </c>
      <c r="AE345" s="16">
        <v>103</v>
      </c>
      <c r="AF345" s="16">
        <v>103</v>
      </c>
      <c r="AG345" s="16">
        <v>103</v>
      </c>
      <c r="AH345" s="16">
        <v>103</v>
      </c>
      <c r="AI345" s="16">
        <v>103</v>
      </c>
      <c r="AJ345" s="16">
        <v>103</v>
      </c>
      <c r="AK345" s="16">
        <v>103</v>
      </c>
      <c r="AL345" s="16">
        <v>103</v>
      </c>
      <c r="AM345" s="16">
        <v>103</v>
      </c>
      <c r="AN345" s="16">
        <v>103</v>
      </c>
      <c r="AO345" s="16">
        <v>103</v>
      </c>
      <c r="AP345" s="16">
        <v>103</v>
      </c>
      <c r="AQ345" s="16">
        <v>1236</v>
      </c>
      <c r="AR345" s="14" t="b">
        <v>1</v>
      </c>
    </row>
    <row r="346" spans="1:44" ht="91" x14ac:dyDescent="0.35">
      <c r="A346" s="10">
        <v>345</v>
      </c>
      <c r="B346" s="21" t="s">
        <v>171</v>
      </c>
      <c r="C346" s="21" t="s">
        <v>496</v>
      </c>
      <c r="D346" s="21" t="s">
        <v>182</v>
      </c>
      <c r="E346" s="10" t="s">
        <v>191</v>
      </c>
      <c r="F346" s="21" t="s">
        <v>192</v>
      </c>
      <c r="G346" s="21" t="s">
        <v>479</v>
      </c>
      <c r="H346" s="10"/>
      <c r="I346" s="10"/>
      <c r="J346" s="10"/>
      <c r="K346" s="10"/>
      <c r="L346" s="10"/>
      <c r="M346" s="11" t="s">
        <v>505</v>
      </c>
      <c r="N346" s="22">
        <v>205200</v>
      </c>
      <c r="O346" s="22" t="s">
        <v>506</v>
      </c>
      <c r="P346" s="22" t="s">
        <v>507</v>
      </c>
      <c r="Q346" s="22" t="s">
        <v>188</v>
      </c>
      <c r="R346" s="21" t="s">
        <v>104</v>
      </c>
      <c r="S346" s="21" t="s">
        <v>104</v>
      </c>
      <c r="T346" s="21" t="s">
        <v>104</v>
      </c>
      <c r="U346" s="21" t="s">
        <v>104</v>
      </c>
      <c r="V346" s="21" t="s">
        <v>104</v>
      </c>
      <c r="W346" s="21" t="s">
        <v>104</v>
      </c>
      <c r="X346" s="21" t="s">
        <v>104</v>
      </c>
      <c r="Y346" s="21" t="s">
        <v>104</v>
      </c>
      <c r="Z346" s="21" t="s">
        <v>104</v>
      </c>
      <c r="AA346" s="21" t="s">
        <v>104</v>
      </c>
      <c r="AB346" s="21" t="s">
        <v>104</v>
      </c>
      <c r="AC346" s="21" t="s">
        <v>104</v>
      </c>
      <c r="AD346" s="21">
        <v>12</v>
      </c>
      <c r="AE346" s="22">
        <v>17100</v>
      </c>
      <c r="AF346" s="22">
        <v>17100</v>
      </c>
      <c r="AG346" s="22">
        <v>17100</v>
      </c>
      <c r="AH346" s="22">
        <v>17100</v>
      </c>
      <c r="AI346" s="22">
        <v>17100</v>
      </c>
      <c r="AJ346" s="22">
        <v>17100</v>
      </c>
      <c r="AK346" s="22">
        <v>17100</v>
      </c>
      <c r="AL346" s="22">
        <v>17100</v>
      </c>
      <c r="AM346" s="22">
        <v>17100</v>
      </c>
      <c r="AN346" s="22">
        <v>17100</v>
      </c>
      <c r="AO346" s="22">
        <v>17100</v>
      </c>
      <c r="AP346" s="22">
        <v>17100</v>
      </c>
      <c r="AQ346" s="22">
        <v>205200</v>
      </c>
      <c r="AR346" s="21" t="b">
        <v>1</v>
      </c>
    </row>
    <row r="347" spans="1:44" ht="65" x14ac:dyDescent="0.35">
      <c r="A347" s="14">
        <v>346</v>
      </c>
      <c r="B347" s="23" t="s">
        <v>171</v>
      </c>
      <c r="C347" s="23" t="s">
        <v>172</v>
      </c>
      <c r="D347" s="23" t="s">
        <v>93</v>
      </c>
      <c r="E347" s="23" t="s">
        <v>94</v>
      </c>
      <c r="F347" s="23" t="s">
        <v>116</v>
      </c>
      <c r="G347" s="23" t="s">
        <v>173</v>
      </c>
      <c r="H347" s="14"/>
      <c r="I347" s="14"/>
      <c r="J347" s="14"/>
      <c r="K347" s="14"/>
      <c r="L347" s="14"/>
      <c r="M347" s="27" t="s">
        <v>531</v>
      </c>
      <c r="N347" s="24">
        <v>365939.7</v>
      </c>
      <c r="O347" s="24" t="s">
        <v>101</v>
      </c>
      <c r="P347" s="24" t="s">
        <v>508</v>
      </c>
      <c r="Q347" s="24" t="s">
        <v>103</v>
      </c>
      <c r="R347" s="23"/>
      <c r="S347" s="23"/>
      <c r="T347" s="23"/>
      <c r="U347" s="23"/>
      <c r="V347" s="23"/>
      <c r="W347" s="23"/>
      <c r="X347" s="23" t="s">
        <v>104</v>
      </c>
      <c r="Y347" s="23" t="s">
        <v>104</v>
      </c>
      <c r="Z347" s="23" t="s">
        <v>104</v>
      </c>
      <c r="AA347" s="23" t="s">
        <v>104</v>
      </c>
      <c r="AB347" s="23" t="s">
        <v>104</v>
      </c>
      <c r="AC347" s="23" t="s">
        <v>104</v>
      </c>
      <c r="AD347" s="23">
        <v>6</v>
      </c>
      <c r="AE347" s="24">
        <v>0</v>
      </c>
      <c r="AF347" s="24">
        <v>0</v>
      </c>
      <c r="AG347" s="24">
        <v>0</v>
      </c>
      <c r="AH347" s="24">
        <v>0</v>
      </c>
      <c r="AI347" s="24">
        <v>0</v>
      </c>
      <c r="AJ347" s="24">
        <v>0</v>
      </c>
      <c r="AK347" s="24">
        <v>60989.950000000004</v>
      </c>
      <c r="AL347" s="24">
        <v>60989.950000000004</v>
      </c>
      <c r="AM347" s="24">
        <v>60989.950000000004</v>
      </c>
      <c r="AN347" s="24">
        <v>60989.950000000004</v>
      </c>
      <c r="AO347" s="24">
        <v>60989.950000000004</v>
      </c>
      <c r="AP347" s="24">
        <v>60989.950000000004</v>
      </c>
      <c r="AQ347" s="24">
        <v>365939.7</v>
      </c>
      <c r="AR347" s="23" t="b">
        <v>1</v>
      </c>
    </row>
    <row r="348" spans="1:44" ht="65" x14ac:dyDescent="0.35">
      <c r="A348" s="10">
        <v>347</v>
      </c>
      <c r="B348" s="21" t="s">
        <v>171</v>
      </c>
      <c r="C348" s="21" t="s">
        <v>172</v>
      </c>
      <c r="D348" s="21" t="s">
        <v>93</v>
      </c>
      <c r="E348" s="21" t="s">
        <v>94</v>
      </c>
      <c r="F348" s="21" t="s">
        <v>116</v>
      </c>
      <c r="G348" s="21" t="s">
        <v>173</v>
      </c>
      <c r="H348" s="10"/>
      <c r="I348" s="10"/>
      <c r="J348" s="10"/>
      <c r="K348" s="10"/>
      <c r="L348" s="10"/>
      <c r="M348" s="28" t="s">
        <v>509</v>
      </c>
      <c r="N348" s="22">
        <v>552468.20099999988</v>
      </c>
      <c r="O348" s="22" t="s">
        <v>101</v>
      </c>
      <c r="P348" s="22" t="s">
        <v>510</v>
      </c>
      <c r="Q348" s="22" t="s">
        <v>103</v>
      </c>
      <c r="R348" s="10"/>
      <c r="S348" s="10"/>
      <c r="T348" s="10"/>
      <c r="U348" s="10"/>
      <c r="V348" s="10"/>
      <c r="W348" s="10"/>
      <c r="X348" s="10" t="s">
        <v>104</v>
      </c>
      <c r="Y348" s="10" t="s">
        <v>104</v>
      </c>
      <c r="Z348" s="10" t="s">
        <v>104</v>
      </c>
      <c r="AA348" s="10" t="s">
        <v>104</v>
      </c>
      <c r="AB348" s="10" t="s">
        <v>104</v>
      </c>
      <c r="AC348" s="10" t="s">
        <v>104</v>
      </c>
      <c r="AD348" s="10">
        <v>6</v>
      </c>
      <c r="AE348" s="12">
        <v>0</v>
      </c>
      <c r="AF348" s="12">
        <v>0</v>
      </c>
      <c r="AG348" s="12">
        <v>0</v>
      </c>
      <c r="AH348" s="12">
        <v>0</v>
      </c>
      <c r="AI348" s="12">
        <v>0</v>
      </c>
      <c r="AJ348" s="12">
        <v>0</v>
      </c>
      <c r="AK348" s="12">
        <v>92078.033499999976</v>
      </c>
      <c r="AL348" s="12">
        <v>92078.033499999976</v>
      </c>
      <c r="AM348" s="12">
        <v>92078.033499999976</v>
      </c>
      <c r="AN348" s="12">
        <v>92078.033499999976</v>
      </c>
      <c r="AO348" s="12">
        <v>92078.033499999976</v>
      </c>
      <c r="AP348" s="12">
        <v>92078.033499999976</v>
      </c>
      <c r="AQ348" s="12">
        <v>552468.20099999988</v>
      </c>
      <c r="AR348" s="10" t="b">
        <v>1</v>
      </c>
    </row>
    <row r="349" spans="1:44" ht="65" x14ac:dyDescent="0.35">
      <c r="A349" s="14">
        <v>348</v>
      </c>
      <c r="B349" s="23" t="s">
        <v>171</v>
      </c>
      <c r="C349" s="23" t="s">
        <v>172</v>
      </c>
      <c r="D349" s="23" t="s">
        <v>93</v>
      </c>
      <c r="E349" s="23" t="s">
        <v>94</v>
      </c>
      <c r="F349" s="23" t="s">
        <v>116</v>
      </c>
      <c r="G349" s="23" t="s">
        <v>173</v>
      </c>
      <c r="H349" s="14"/>
      <c r="I349" s="14"/>
      <c r="J349" s="14"/>
      <c r="K349" s="14"/>
      <c r="L349" s="14"/>
      <c r="M349" s="29" t="s">
        <v>511</v>
      </c>
      <c r="N349" s="24">
        <v>9295</v>
      </c>
      <c r="O349" s="24" t="s">
        <v>101</v>
      </c>
      <c r="P349" s="24" t="s">
        <v>512</v>
      </c>
      <c r="Q349" s="24" t="s">
        <v>103</v>
      </c>
      <c r="R349" s="14"/>
      <c r="S349" s="14"/>
      <c r="T349" s="14"/>
      <c r="U349" s="14" t="s">
        <v>104</v>
      </c>
      <c r="V349" s="14"/>
      <c r="W349" s="14"/>
      <c r="X349" s="14"/>
      <c r="Y349" s="14"/>
      <c r="Z349" s="14"/>
      <c r="AA349" s="14"/>
      <c r="AB349" s="14"/>
      <c r="AC349" s="14"/>
      <c r="AD349" s="14">
        <v>1</v>
      </c>
      <c r="AE349" s="16">
        <v>0</v>
      </c>
      <c r="AF349" s="16">
        <v>0</v>
      </c>
      <c r="AG349" s="16">
        <v>0</v>
      </c>
      <c r="AH349" s="16">
        <v>9295</v>
      </c>
      <c r="AI349" s="16">
        <v>0</v>
      </c>
      <c r="AJ349" s="16">
        <v>0</v>
      </c>
      <c r="AK349" s="16">
        <v>0</v>
      </c>
      <c r="AL349" s="16">
        <v>0</v>
      </c>
      <c r="AM349" s="16">
        <v>0</v>
      </c>
      <c r="AN349" s="16">
        <v>0</v>
      </c>
      <c r="AO349" s="16">
        <v>0</v>
      </c>
      <c r="AP349" s="16">
        <v>0</v>
      </c>
      <c r="AQ349" s="16">
        <v>9295</v>
      </c>
      <c r="AR349" s="14" t="b">
        <v>1</v>
      </c>
    </row>
    <row r="350" spans="1:44" ht="65" x14ac:dyDescent="0.35">
      <c r="A350" s="19">
        <v>349</v>
      </c>
      <c r="B350" s="10" t="s">
        <v>171</v>
      </c>
      <c r="C350" s="10" t="s">
        <v>172</v>
      </c>
      <c r="D350" s="10" t="s">
        <v>93</v>
      </c>
      <c r="E350" s="10" t="s">
        <v>94</v>
      </c>
      <c r="F350" s="10" t="s">
        <v>116</v>
      </c>
      <c r="G350" s="10" t="s">
        <v>173</v>
      </c>
      <c r="H350" s="10"/>
      <c r="I350" s="10"/>
      <c r="J350" s="10"/>
      <c r="K350" s="10"/>
      <c r="L350" s="10"/>
      <c r="M350" s="11" t="s">
        <v>513</v>
      </c>
      <c r="N350" s="30">
        <v>0</v>
      </c>
      <c r="O350" s="12" t="s">
        <v>101</v>
      </c>
      <c r="P350" s="12" t="s">
        <v>512</v>
      </c>
      <c r="Q350" s="12" t="s">
        <v>103</v>
      </c>
      <c r="R350" s="10"/>
      <c r="S350" s="10"/>
      <c r="T350" s="10" t="s">
        <v>104</v>
      </c>
      <c r="U350" s="10"/>
      <c r="V350" s="10"/>
      <c r="W350" s="10"/>
      <c r="X350" s="10"/>
      <c r="Y350" s="10"/>
      <c r="Z350" s="10"/>
      <c r="AA350" s="10"/>
      <c r="AB350" s="10"/>
      <c r="AC350" s="10"/>
      <c r="AD350" s="10">
        <v>1</v>
      </c>
      <c r="AE350" s="12">
        <v>0</v>
      </c>
      <c r="AF350" s="12">
        <v>0</v>
      </c>
      <c r="AG350" s="12">
        <v>0</v>
      </c>
      <c r="AH350" s="12">
        <v>0</v>
      </c>
      <c r="AI350" s="12">
        <v>0</v>
      </c>
      <c r="AJ350" s="12">
        <v>0</v>
      </c>
      <c r="AK350" s="12">
        <v>0</v>
      </c>
      <c r="AL350" s="12">
        <v>0</v>
      </c>
      <c r="AM350" s="12">
        <v>0</v>
      </c>
      <c r="AN350" s="12">
        <v>0</v>
      </c>
      <c r="AO350" s="12">
        <v>0</v>
      </c>
      <c r="AP350" s="12">
        <v>0</v>
      </c>
      <c r="AQ350" s="12">
        <v>0</v>
      </c>
      <c r="AR350" s="10" t="b">
        <v>1</v>
      </c>
    </row>
    <row r="351" spans="1:44" ht="52" x14ac:dyDescent="0.35">
      <c r="A351" s="19">
        <v>350</v>
      </c>
      <c r="B351" s="10" t="s">
        <v>171</v>
      </c>
      <c r="C351" s="10" t="s">
        <v>176</v>
      </c>
      <c r="D351" s="10" t="s">
        <v>182</v>
      </c>
      <c r="E351" s="10" t="s">
        <v>191</v>
      </c>
      <c r="F351" s="10" t="s">
        <v>169</v>
      </c>
      <c r="G351" s="10" t="s">
        <v>170</v>
      </c>
      <c r="H351" s="10"/>
      <c r="I351" s="10"/>
      <c r="J351" s="10"/>
      <c r="K351" s="10"/>
      <c r="L351" s="10"/>
      <c r="M351" s="11" t="s">
        <v>532</v>
      </c>
      <c r="N351" s="30">
        <v>0</v>
      </c>
      <c r="O351" s="12" t="s">
        <v>186</v>
      </c>
      <c r="P351" s="12" t="s">
        <v>371</v>
      </c>
      <c r="Q351" s="12" t="s">
        <v>188</v>
      </c>
      <c r="R351" s="10" t="s">
        <v>104</v>
      </c>
      <c r="S351" s="10" t="s">
        <v>104</v>
      </c>
      <c r="T351" s="10" t="s">
        <v>104</v>
      </c>
      <c r="U351" s="10"/>
      <c r="V351" s="10"/>
      <c r="W351" s="10"/>
      <c r="X351" s="10"/>
      <c r="Y351" s="10"/>
      <c r="Z351" s="10"/>
      <c r="AA351" s="10"/>
      <c r="AB351" s="10"/>
      <c r="AC351" s="10"/>
      <c r="AD351" s="10">
        <v>3</v>
      </c>
      <c r="AE351" s="12">
        <v>0</v>
      </c>
      <c r="AF351" s="12">
        <v>0</v>
      </c>
      <c r="AG351" s="12">
        <v>0</v>
      </c>
      <c r="AH351" s="12">
        <v>0</v>
      </c>
      <c r="AI351" s="12">
        <v>0</v>
      </c>
      <c r="AJ351" s="12">
        <v>0</v>
      </c>
      <c r="AK351" s="12">
        <v>0</v>
      </c>
      <c r="AL351" s="12">
        <v>0</v>
      </c>
      <c r="AM351" s="12">
        <v>0</v>
      </c>
      <c r="AN351" s="12">
        <v>0</v>
      </c>
      <c r="AO351" s="12">
        <v>0</v>
      </c>
      <c r="AP351" s="12">
        <v>0</v>
      </c>
      <c r="AQ351" s="12">
        <v>0</v>
      </c>
      <c r="AR351" s="10" t="b">
        <v>1</v>
      </c>
    </row>
    <row r="352" spans="1:44" ht="52" x14ac:dyDescent="0.35">
      <c r="A352" s="19">
        <v>351</v>
      </c>
      <c r="B352" s="10" t="s">
        <v>171</v>
      </c>
      <c r="C352" s="10" t="s">
        <v>205</v>
      </c>
      <c r="D352" s="10" t="s">
        <v>182</v>
      </c>
      <c r="E352" s="10" t="s">
        <v>183</v>
      </c>
      <c r="F352" s="10" t="s">
        <v>169</v>
      </c>
      <c r="G352" s="10" t="s">
        <v>170</v>
      </c>
      <c r="H352" s="10"/>
      <c r="I352" s="10"/>
      <c r="J352" s="10"/>
      <c r="K352" s="10"/>
      <c r="L352" s="10"/>
      <c r="M352" s="11" t="s">
        <v>532</v>
      </c>
      <c r="N352" s="30">
        <v>0</v>
      </c>
      <c r="O352" s="12" t="s">
        <v>186</v>
      </c>
      <c r="P352" s="12" t="s">
        <v>371</v>
      </c>
      <c r="Q352" s="12" t="s">
        <v>188</v>
      </c>
      <c r="R352" s="10" t="s">
        <v>104</v>
      </c>
      <c r="S352" s="10" t="s">
        <v>104</v>
      </c>
      <c r="T352" s="10" t="s">
        <v>104</v>
      </c>
      <c r="U352" s="10"/>
      <c r="V352" s="10"/>
      <c r="W352" s="10"/>
      <c r="X352" s="10"/>
      <c r="Y352" s="10"/>
      <c r="Z352" s="10"/>
      <c r="AA352" s="10"/>
      <c r="AB352" s="10"/>
      <c r="AC352" s="10"/>
      <c r="AD352" s="10">
        <v>3</v>
      </c>
      <c r="AE352" s="12">
        <v>0</v>
      </c>
      <c r="AF352" s="12">
        <v>0</v>
      </c>
      <c r="AG352" s="12">
        <v>0</v>
      </c>
      <c r="AH352" s="12">
        <v>0</v>
      </c>
      <c r="AI352" s="12">
        <v>0</v>
      </c>
      <c r="AJ352" s="12">
        <v>0</v>
      </c>
      <c r="AK352" s="12">
        <v>0</v>
      </c>
      <c r="AL352" s="12">
        <v>0</v>
      </c>
      <c r="AM352" s="12">
        <v>0</v>
      </c>
      <c r="AN352" s="12">
        <v>0</v>
      </c>
      <c r="AO352" s="12">
        <v>0</v>
      </c>
      <c r="AP352" s="12">
        <v>0</v>
      </c>
      <c r="AQ352" s="12">
        <v>0</v>
      </c>
      <c r="AR352" s="10" t="b">
        <v>1</v>
      </c>
    </row>
    <row r="353" spans="1:44" ht="52" x14ac:dyDescent="0.35">
      <c r="A353" s="19">
        <v>352</v>
      </c>
      <c r="B353" s="10" t="s">
        <v>533</v>
      </c>
      <c r="C353" s="10" t="s">
        <v>534</v>
      </c>
      <c r="D353" s="10" t="s">
        <v>182</v>
      </c>
      <c r="E353" s="10" t="s">
        <v>191</v>
      </c>
      <c r="F353" s="10" t="s">
        <v>192</v>
      </c>
      <c r="G353" s="10" t="s">
        <v>217</v>
      </c>
      <c r="H353" s="10"/>
      <c r="I353" s="10"/>
      <c r="J353" s="10"/>
      <c r="K353" s="10"/>
      <c r="L353" s="10"/>
      <c r="M353" s="11" t="s">
        <v>535</v>
      </c>
      <c r="N353" s="30">
        <v>1500</v>
      </c>
      <c r="O353" s="12" t="s">
        <v>186</v>
      </c>
      <c r="P353" s="12" t="s">
        <v>500</v>
      </c>
      <c r="Q353" s="12" t="s">
        <v>188</v>
      </c>
      <c r="R353" s="10"/>
      <c r="S353" s="10" t="s">
        <v>104</v>
      </c>
      <c r="T353" s="10" t="s">
        <v>104</v>
      </c>
      <c r="U353" s="10" t="s">
        <v>104</v>
      </c>
      <c r="V353" s="10" t="s">
        <v>104</v>
      </c>
      <c r="W353" s="10" t="s">
        <v>104</v>
      </c>
      <c r="X353" s="10" t="s">
        <v>104</v>
      </c>
      <c r="Y353" s="10" t="s">
        <v>104</v>
      </c>
      <c r="Z353" s="10" t="s">
        <v>104</v>
      </c>
      <c r="AA353" s="10" t="s">
        <v>104</v>
      </c>
      <c r="AB353" s="10" t="s">
        <v>104</v>
      </c>
      <c r="AC353" s="10" t="s">
        <v>104</v>
      </c>
      <c r="AD353" s="10">
        <v>11</v>
      </c>
      <c r="AE353" s="12">
        <v>0</v>
      </c>
      <c r="AF353" s="12">
        <v>136.36363636363637</v>
      </c>
      <c r="AG353" s="12">
        <v>136.36363636363637</v>
      </c>
      <c r="AH353" s="12">
        <v>136.36363636363637</v>
      </c>
      <c r="AI353" s="12">
        <v>136.36363636363637</v>
      </c>
      <c r="AJ353" s="12">
        <v>136.36363636363637</v>
      </c>
      <c r="AK353" s="12">
        <v>136.36363636363637</v>
      </c>
      <c r="AL353" s="12">
        <v>136.36363636363637</v>
      </c>
      <c r="AM353" s="12">
        <v>136.36363636363637</v>
      </c>
      <c r="AN353" s="12">
        <v>136.36363636363637</v>
      </c>
      <c r="AO353" s="12">
        <v>136.36363636363637</v>
      </c>
      <c r="AP353" s="12">
        <v>136.36363636363637</v>
      </c>
      <c r="AQ353" s="12">
        <v>1500.0000000000005</v>
      </c>
      <c r="AR353" s="10" t="b">
        <v>1</v>
      </c>
    </row>
    <row r="354" spans="1:44" ht="52" x14ac:dyDescent="0.35">
      <c r="A354" s="19">
        <v>353</v>
      </c>
      <c r="B354" s="10" t="s">
        <v>533</v>
      </c>
      <c r="C354" s="10" t="s">
        <v>534</v>
      </c>
      <c r="D354" s="10" t="s">
        <v>182</v>
      </c>
      <c r="E354" s="10" t="s">
        <v>191</v>
      </c>
      <c r="F354" s="10" t="s">
        <v>192</v>
      </c>
      <c r="G354" s="10" t="s">
        <v>217</v>
      </c>
      <c r="H354" s="10"/>
      <c r="I354" s="10"/>
      <c r="J354" s="10"/>
      <c r="K354" s="10"/>
      <c r="L354" s="10"/>
      <c r="M354" s="11" t="s">
        <v>536</v>
      </c>
      <c r="N354" s="30">
        <v>95000</v>
      </c>
      <c r="O354" s="12" t="s">
        <v>186</v>
      </c>
      <c r="P354" s="12" t="s">
        <v>500</v>
      </c>
      <c r="Q354" s="12" t="s">
        <v>188</v>
      </c>
      <c r="R354" s="10"/>
      <c r="S354" s="10" t="s">
        <v>104</v>
      </c>
      <c r="T354" s="10" t="s">
        <v>104</v>
      </c>
      <c r="U354" s="10" t="s">
        <v>104</v>
      </c>
      <c r="V354" s="10" t="s">
        <v>104</v>
      </c>
      <c r="W354" s="10" t="s">
        <v>104</v>
      </c>
      <c r="X354" s="10" t="s">
        <v>104</v>
      </c>
      <c r="Y354" s="10" t="s">
        <v>104</v>
      </c>
      <c r="Z354" s="10" t="s">
        <v>104</v>
      </c>
      <c r="AA354" s="10" t="s">
        <v>104</v>
      </c>
      <c r="AB354" s="10" t="s">
        <v>104</v>
      </c>
      <c r="AC354" s="10" t="s">
        <v>104</v>
      </c>
      <c r="AD354" s="10">
        <v>11</v>
      </c>
      <c r="AE354" s="12">
        <v>0</v>
      </c>
      <c r="AF354" s="12">
        <v>8636.363636363636</v>
      </c>
      <c r="AG354" s="12">
        <v>8636.363636363636</v>
      </c>
      <c r="AH354" s="12">
        <v>8636.363636363636</v>
      </c>
      <c r="AI354" s="12">
        <v>8636.363636363636</v>
      </c>
      <c r="AJ354" s="12">
        <v>8636.363636363636</v>
      </c>
      <c r="AK354" s="12">
        <v>8636.363636363636</v>
      </c>
      <c r="AL354" s="12">
        <v>8636.363636363636</v>
      </c>
      <c r="AM354" s="12">
        <v>8636.363636363636</v>
      </c>
      <c r="AN354" s="12">
        <v>8636.363636363636</v>
      </c>
      <c r="AO354" s="12">
        <v>8636.363636363636</v>
      </c>
      <c r="AP354" s="12">
        <v>8636.363636363636</v>
      </c>
      <c r="AQ354" s="12">
        <v>94999.999999999971</v>
      </c>
      <c r="AR354" s="10" t="b">
        <v>1</v>
      </c>
    </row>
    <row r="355" spans="1:44" ht="65" x14ac:dyDescent="0.35">
      <c r="A355" s="19">
        <v>354</v>
      </c>
      <c r="B355" s="10" t="s">
        <v>91</v>
      </c>
      <c r="C355" s="10" t="s">
        <v>115</v>
      </c>
      <c r="D355" s="10" t="s">
        <v>93</v>
      </c>
      <c r="E355" s="10" t="s">
        <v>565</v>
      </c>
      <c r="F355" s="10" t="s">
        <v>566</v>
      </c>
      <c r="G355" s="10" t="s">
        <v>567</v>
      </c>
      <c r="H355" s="10"/>
      <c r="I355" s="10"/>
      <c r="J355" s="10"/>
      <c r="K355" s="10"/>
      <c r="L355" s="10"/>
      <c r="M355" s="11" t="s">
        <v>568</v>
      </c>
      <c r="N355" s="30">
        <v>2520000</v>
      </c>
      <c r="O355" s="12" t="s">
        <v>201</v>
      </c>
      <c r="P355" s="12" t="s">
        <v>569</v>
      </c>
      <c r="Q355" s="12" t="s">
        <v>103</v>
      </c>
      <c r="R355" s="10"/>
      <c r="S355" s="10"/>
      <c r="T355" s="10"/>
      <c r="U355" s="10" t="s">
        <v>104</v>
      </c>
      <c r="V355" s="10"/>
      <c r="W355" s="10"/>
      <c r="X355" s="10"/>
      <c r="Y355" s="10"/>
      <c r="Z355" s="10"/>
      <c r="AA355" s="10"/>
      <c r="AB355" s="10"/>
      <c r="AC355" s="10" t="s">
        <v>104</v>
      </c>
      <c r="AD355" s="10">
        <v>2</v>
      </c>
      <c r="AE355" s="12">
        <v>0</v>
      </c>
      <c r="AF355" s="12">
        <v>0</v>
      </c>
      <c r="AG355" s="12">
        <v>0</v>
      </c>
      <c r="AH355" s="12">
        <v>1260000</v>
      </c>
      <c r="AI355" s="12">
        <v>0</v>
      </c>
      <c r="AJ355" s="12">
        <v>0</v>
      </c>
      <c r="AK355" s="12">
        <v>0</v>
      </c>
      <c r="AL355" s="12">
        <v>0</v>
      </c>
      <c r="AM355" s="12">
        <v>0</v>
      </c>
      <c r="AN355" s="12">
        <v>0</v>
      </c>
      <c r="AO355" s="12">
        <v>0</v>
      </c>
      <c r="AP355" s="12">
        <v>1260000</v>
      </c>
      <c r="AQ355" s="12">
        <v>2520000</v>
      </c>
      <c r="AR355" s="10" t="b">
        <v>1</v>
      </c>
    </row>
    <row r="356" spans="1:44" ht="65" x14ac:dyDescent="0.35">
      <c r="A356" s="19">
        <v>355</v>
      </c>
      <c r="B356" s="10" t="s">
        <v>212</v>
      </c>
      <c r="C356" s="10" t="s">
        <v>223</v>
      </c>
      <c r="D356" s="10" t="s">
        <v>93</v>
      </c>
      <c r="E356" s="10" t="s">
        <v>565</v>
      </c>
      <c r="F356" s="10" t="s">
        <v>566</v>
      </c>
      <c r="G356" s="10" t="s">
        <v>567</v>
      </c>
      <c r="H356" s="10"/>
      <c r="I356" s="10"/>
      <c r="J356" s="10"/>
      <c r="K356" s="10"/>
      <c r="L356" s="10"/>
      <c r="M356" s="11" t="s">
        <v>570</v>
      </c>
      <c r="N356" s="30">
        <v>525000</v>
      </c>
      <c r="O356" s="12" t="s">
        <v>101</v>
      </c>
      <c r="P356" s="12" t="s">
        <v>107</v>
      </c>
      <c r="Q356" s="12" t="s">
        <v>103</v>
      </c>
      <c r="R356" s="10"/>
      <c r="S356" s="10"/>
      <c r="T356" s="10"/>
      <c r="U356" s="10" t="s">
        <v>104</v>
      </c>
      <c r="V356" s="10"/>
      <c r="W356" s="10"/>
      <c r="X356" s="10"/>
      <c r="Y356" s="10"/>
      <c r="Z356" s="10"/>
      <c r="AA356" s="10"/>
      <c r="AB356" s="10"/>
      <c r="AC356" s="10" t="s">
        <v>104</v>
      </c>
      <c r="AD356" s="10">
        <v>2</v>
      </c>
      <c r="AE356" s="12">
        <v>0</v>
      </c>
      <c r="AF356" s="12">
        <v>0</v>
      </c>
      <c r="AG356" s="12">
        <v>0</v>
      </c>
      <c r="AH356" s="12">
        <v>262500</v>
      </c>
      <c r="AI356" s="12">
        <v>0</v>
      </c>
      <c r="AJ356" s="12">
        <v>0</v>
      </c>
      <c r="AK356" s="12">
        <v>0</v>
      </c>
      <c r="AL356" s="12">
        <v>0</v>
      </c>
      <c r="AM356" s="12">
        <v>0</v>
      </c>
      <c r="AN356" s="12">
        <v>0</v>
      </c>
      <c r="AO356" s="12">
        <v>0</v>
      </c>
      <c r="AP356" s="12">
        <v>262500</v>
      </c>
      <c r="AQ356" s="12">
        <v>525000</v>
      </c>
      <c r="AR356" s="10" t="b">
        <v>1</v>
      </c>
    </row>
    <row r="357" spans="1:44" ht="65" x14ac:dyDescent="0.35">
      <c r="A357" s="19">
        <v>356</v>
      </c>
      <c r="B357" s="10" t="s">
        <v>91</v>
      </c>
      <c r="C357" s="10" t="s">
        <v>92</v>
      </c>
      <c r="D357" s="10" t="s">
        <v>93</v>
      </c>
      <c r="E357" s="10" t="s">
        <v>565</v>
      </c>
      <c r="F357" s="10" t="s">
        <v>566</v>
      </c>
      <c r="G357" s="10" t="s">
        <v>567</v>
      </c>
      <c r="H357" s="10"/>
      <c r="I357" s="10"/>
      <c r="J357" s="10"/>
      <c r="K357" s="10"/>
      <c r="L357" s="10"/>
      <c r="M357" s="11" t="s">
        <v>571</v>
      </c>
      <c r="N357" s="30">
        <v>495000</v>
      </c>
      <c r="O357" s="12" t="s">
        <v>101</v>
      </c>
      <c r="P357" s="12" t="s">
        <v>107</v>
      </c>
      <c r="Q357" s="12" t="s">
        <v>103</v>
      </c>
      <c r="R357" s="10"/>
      <c r="S357" s="10"/>
      <c r="T357" s="10"/>
      <c r="U357" s="10" t="s">
        <v>104</v>
      </c>
      <c r="V357" s="10"/>
      <c r="W357" s="10"/>
      <c r="X357" s="10"/>
      <c r="Y357" s="10"/>
      <c r="Z357" s="10"/>
      <c r="AA357" s="10"/>
      <c r="AB357" s="10"/>
      <c r="AC357" s="10" t="s">
        <v>104</v>
      </c>
      <c r="AD357" s="10">
        <v>2</v>
      </c>
      <c r="AE357" s="12">
        <v>0</v>
      </c>
      <c r="AF357" s="12">
        <v>0</v>
      </c>
      <c r="AG357" s="12">
        <v>0</v>
      </c>
      <c r="AH357" s="12">
        <v>247500</v>
      </c>
      <c r="AI357" s="12">
        <v>0</v>
      </c>
      <c r="AJ357" s="12">
        <v>0</v>
      </c>
      <c r="AK357" s="12">
        <v>0</v>
      </c>
      <c r="AL357" s="12">
        <v>0</v>
      </c>
      <c r="AM357" s="12">
        <v>0</v>
      </c>
      <c r="AN357" s="12">
        <v>0</v>
      </c>
      <c r="AO357" s="12">
        <v>0</v>
      </c>
      <c r="AP357" s="12">
        <v>247500</v>
      </c>
      <c r="AQ357" s="12">
        <v>495000</v>
      </c>
      <c r="AR357" s="10" t="b">
        <v>1</v>
      </c>
    </row>
    <row r="358" spans="1:44" ht="65" x14ac:dyDescent="0.35">
      <c r="A358" s="19">
        <v>357</v>
      </c>
      <c r="B358" s="10" t="s">
        <v>196</v>
      </c>
      <c r="C358" s="10" t="s">
        <v>207</v>
      </c>
      <c r="D358" s="10" t="s">
        <v>93</v>
      </c>
      <c r="E358" s="10" t="s">
        <v>565</v>
      </c>
      <c r="F358" s="10" t="s">
        <v>572</v>
      </c>
      <c r="G358" s="10" t="s">
        <v>572</v>
      </c>
      <c r="H358" s="10"/>
      <c r="I358" s="10"/>
      <c r="J358" s="10"/>
      <c r="K358" s="10"/>
      <c r="L358" s="10"/>
      <c r="M358" s="11" t="s">
        <v>573</v>
      </c>
      <c r="N358" s="30">
        <v>1800000</v>
      </c>
      <c r="O358" s="12" t="s">
        <v>101</v>
      </c>
      <c r="P358" s="12" t="s">
        <v>574</v>
      </c>
      <c r="Q358" s="12" t="s">
        <v>103</v>
      </c>
      <c r="R358" s="10"/>
      <c r="S358" s="10"/>
      <c r="T358" s="10"/>
      <c r="U358" s="10"/>
      <c r="V358" s="10"/>
      <c r="W358" s="10"/>
      <c r="X358" s="10"/>
      <c r="Y358" s="10"/>
      <c r="Z358" s="10"/>
      <c r="AA358" s="10" t="s">
        <v>104</v>
      </c>
      <c r="AB358" s="10"/>
      <c r="AC358" s="10"/>
      <c r="AD358" s="10">
        <v>1</v>
      </c>
      <c r="AE358" s="12">
        <v>0</v>
      </c>
      <c r="AF358" s="12">
        <v>0</v>
      </c>
      <c r="AG358" s="12">
        <v>0</v>
      </c>
      <c r="AH358" s="12">
        <v>0</v>
      </c>
      <c r="AI358" s="12">
        <v>0</v>
      </c>
      <c r="AJ358" s="12">
        <v>0</v>
      </c>
      <c r="AK358" s="12">
        <v>0</v>
      </c>
      <c r="AL358" s="12">
        <v>0</v>
      </c>
      <c r="AM358" s="12">
        <v>0</v>
      </c>
      <c r="AN358" s="12">
        <v>1800000</v>
      </c>
      <c r="AO358" s="12">
        <v>0</v>
      </c>
      <c r="AP358" s="12">
        <v>0</v>
      </c>
      <c r="AQ358" s="12">
        <v>1800000</v>
      </c>
      <c r="AR358" s="10" t="b">
        <v>1</v>
      </c>
    </row>
  </sheetData>
  <autoFilter ref="A1:AS358" xr:uid="{62D8F7FF-0999-4461-B336-E3F6C5418570}"/>
  <conditionalFormatting sqref="M2:M5 M347:M348 M350">
    <cfRule type="cellIs" dxfId="310" priority="56" operator="greaterThan">
      <formula>0</formula>
    </cfRule>
  </conditionalFormatting>
  <conditionalFormatting sqref="R2:AC279 R313:AC350">
    <cfRule type="cellIs" dxfId="309" priority="55" operator="equal">
      <formula>"X"</formula>
    </cfRule>
  </conditionalFormatting>
  <conditionalFormatting sqref="AD313:AD350 AD2:AD279">
    <cfRule type="dataBar" priority="54">
      <dataBar>
        <cfvo type="min"/>
        <cfvo type="max"/>
        <color rgb="FF638EC6"/>
      </dataBar>
      <extLst>
        <ext xmlns:x14="http://schemas.microsoft.com/office/spreadsheetml/2009/9/main" uri="{B025F937-C7B1-47D3-B67F-A62EFF666E3E}">
          <x14:id>{DAD8A4DC-7C2E-4533-85D9-4207DC71F1D6}</x14:id>
        </ext>
      </extLst>
    </cfRule>
  </conditionalFormatting>
  <conditionalFormatting sqref="AE2:AP279 AE313:AP350">
    <cfRule type="cellIs" dxfId="308" priority="53" operator="greaterThan">
      <formula>0</formula>
    </cfRule>
  </conditionalFormatting>
  <conditionalFormatting sqref="AQ2:AQ279 AQ313:AQ350">
    <cfRule type="cellIs" dxfId="307" priority="52" operator="greaterThan">
      <formula>0</formula>
    </cfRule>
  </conditionalFormatting>
  <conditionalFormatting sqref="AD2:AD279 P2:Q279">
    <cfRule type="cellIs" dxfId="306" priority="51" operator="equal">
      <formula>0</formula>
    </cfRule>
  </conditionalFormatting>
  <conditionalFormatting sqref="R280:AC312">
    <cfRule type="cellIs" dxfId="305" priority="50" operator="equal">
      <formula>"X"</formula>
    </cfRule>
  </conditionalFormatting>
  <conditionalFormatting sqref="AE280:AP312">
    <cfRule type="cellIs" dxfId="304" priority="49" operator="greaterThan">
      <formula>0</formula>
    </cfRule>
  </conditionalFormatting>
  <conditionalFormatting sqref="AQ280:AQ312">
    <cfRule type="cellIs" dxfId="303" priority="48" operator="greaterThan">
      <formula>0</formula>
    </cfRule>
  </conditionalFormatting>
  <conditionalFormatting sqref="AD280:AD312 P310 P280:P308">
    <cfRule type="cellIs" dxfId="302" priority="47" operator="equal">
      <formula>0</formula>
    </cfRule>
  </conditionalFormatting>
  <conditionalFormatting sqref="AD280:AD312">
    <cfRule type="dataBar" priority="57">
      <dataBar>
        <cfvo type="min"/>
        <cfvo type="max"/>
        <color rgb="FF638EC6"/>
      </dataBar>
      <extLst>
        <ext xmlns:x14="http://schemas.microsoft.com/office/spreadsheetml/2009/9/main" uri="{B025F937-C7B1-47D3-B67F-A62EFF666E3E}">
          <x14:id>{64E352AD-45BF-40A1-9D5D-A037FA3EF402}</x14:id>
        </ext>
      </extLst>
    </cfRule>
  </conditionalFormatting>
  <conditionalFormatting sqref="P317">
    <cfRule type="cellIs" dxfId="301" priority="46" operator="equal">
      <formula>0</formula>
    </cfRule>
  </conditionalFormatting>
  <conditionalFormatting sqref="P309">
    <cfRule type="cellIs" dxfId="300" priority="45" operator="equal">
      <formula>0</formula>
    </cfRule>
  </conditionalFormatting>
  <conditionalFormatting sqref="P311">
    <cfRule type="cellIs" dxfId="299" priority="44" operator="equal">
      <formula>0</formula>
    </cfRule>
  </conditionalFormatting>
  <conditionalFormatting sqref="P312">
    <cfRule type="cellIs" dxfId="298" priority="43" operator="equal">
      <formula>0</formula>
    </cfRule>
  </conditionalFormatting>
  <conditionalFormatting sqref="Q280:Q291">
    <cfRule type="cellIs" dxfId="297" priority="42" operator="equal">
      <formula>0</formula>
    </cfRule>
  </conditionalFormatting>
  <conditionalFormatting sqref="Q293:Q296">
    <cfRule type="cellIs" dxfId="296" priority="41" operator="equal">
      <formula>0</formula>
    </cfRule>
  </conditionalFormatting>
  <conditionalFormatting sqref="Q302">
    <cfRule type="cellIs" dxfId="295" priority="40" operator="equal">
      <formula>0</formula>
    </cfRule>
  </conditionalFormatting>
  <conditionalFormatting sqref="Q304">
    <cfRule type="cellIs" dxfId="294" priority="39" operator="equal">
      <formula>0</formula>
    </cfRule>
  </conditionalFormatting>
  <conditionalFormatting sqref="Q305:Q311">
    <cfRule type="cellIs" dxfId="293" priority="38" operator="equal">
      <formula>0</formula>
    </cfRule>
  </conditionalFormatting>
  <conditionalFormatting sqref="Q314">
    <cfRule type="cellIs" dxfId="292" priority="37" operator="equal">
      <formula>0</formula>
    </cfRule>
  </conditionalFormatting>
  <conditionalFormatting sqref="Q315">
    <cfRule type="cellIs" dxfId="291" priority="36" operator="equal">
      <formula>0</formula>
    </cfRule>
  </conditionalFormatting>
  <conditionalFormatting sqref="Q316">
    <cfRule type="cellIs" dxfId="290" priority="35" operator="equal">
      <formula>0</formula>
    </cfRule>
  </conditionalFormatting>
  <conditionalFormatting sqref="Q317">
    <cfRule type="cellIs" dxfId="289" priority="34" operator="equal">
      <formula>0</formula>
    </cfRule>
  </conditionalFormatting>
  <conditionalFormatting sqref="Q318:Q328">
    <cfRule type="cellIs" dxfId="288" priority="33" operator="equal">
      <formula>0</formula>
    </cfRule>
  </conditionalFormatting>
  <conditionalFormatting sqref="Q329">
    <cfRule type="cellIs" dxfId="287" priority="32" operator="equal">
      <formula>0</formula>
    </cfRule>
  </conditionalFormatting>
  <conditionalFormatting sqref="Q330:Q336">
    <cfRule type="cellIs" dxfId="286" priority="31" operator="equal">
      <formula>0</formula>
    </cfRule>
  </conditionalFormatting>
  <conditionalFormatting sqref="Q338:Q343">
    <cfRule type="cellIs" dxfId="285" priority="30" operator="equal">
      <formula>0</formula>
    </cfRule>
  </conditionalFormatting>
  <conditionalFormatting sqref="Q345">
    <cfRule type="cellIs" dxfId="284" priority="29" operator="equal">
      <formula>0</formula>
    </cfRule>
  </conditionalFormatting>
  <conditionalFormatting sqref="Q346">
    <cfRule type="cellIs" dxfId="283" priority="28" operator="equal">
      <formula>0</formula>
    </cfRule>
  </conditionalFormatting>
  <conditionalFormatting sqref="Q297:Q298">
    <cfRule type="cellIs" dxfId="282" priority="27" operator="equal">
      <formula>0</formula>
    </cfRule>
  </conditionalFormatting>
  <conditionalFormatting sqref="Q300:Q301">
    <cfRule type="cellIs" dxfId="281" priority="26" operator="equal">
      <formula>0</formula>
    </cfRule>
  </conditionalFormatting>
  <conditionalFormatting sqref="Q303">
    <cfRule type="cellIs" dxfId="280" priority="25" operator="equal">
      <formula>0</formula>
    </cfRule>
  </conditionalFormatting>
  <conditionalFormatting sqref="Q312">
    <cfRule type="cellIs" dxfId="279" priority="24" operator="equal">
      <formula>0</formula>
    </cfRule>
  </conditionalFormatting>
  <conditionalFormatting sqref="Q313">
    <cfRule type="cellIs" dxfId="278" priority="23" operator="equal">
      <formula>0</formula>
    </cfRule>
  </conditionalFormatting>
  <conditionalFormatting sqref="Q292">
    <cfRule type="cellIs" dxfId="277" priority="22" operator="equal">
      <formula>0</formula>
    </cfRule>
  </conditionalFormatting>
  <conditionalFormatting sqref="Q299">
    <cfRule type="cellIs" dxfId="276" priority="21" operator="equal">
      <formula>0</formula>
    </cfRule>
  </conditionalFormatting>
  <conditionalFormatting sqref="Q337">
    <cfRule type="cellIs" dxfId="275" priority="20" operator="equal">
      <formula>0</formula>
    </cfRule>
  </conditionalFormatting>
  <conditionalFormatting sqref="Q344">
    <cfRule type="cellIs" dxfId="274" priority="19" operator="equal">
      <formula>0</formula>
    </cfRule>
  </conditionalFormatting>
  <conditionalFormatting sqref="Q1:Q350">
    <cfRule type="containsText" dxfId="273" priority="18" operator="containsText" text="MUNICIPALES">
      <formula>NOT(ISERROR(SEARCH("MUNICIPALES",Q1)))</formula>
    </cfRule>
  </conditionalFormatting>
  <conditionalFormatting sqref="Q2:Q350">
    <cfRule type="containsText" dxfId="272" priority="17" operator="containsText" text="PROPIOS">
      <formula>NOT(ISERROR(SEARCH("PROPIOS",Q2)))</formula>
    </cfRule>
  </conditionalFormatting>
  <conditionalFormatting sqref="M349">
    <cfRule type="cellIs" dxfId="271" priority="16" operator="greaterThan">
      <formula>0</formula>
    </cfRule>
  </conditionalFormatting>
  <conditionalFormatting sqref="M6:M346">
    <cfRule type="cellIs" dxfId="270" priority="15" operator="greaterThan">
      <formula>0</formula>
    </cfRule>
  </conditionalFormatting>
  <conditionalFormatting sqref="M351:M354">
    <cfRule type="cellIs" dxfId="269" priority="14" operator="greaterThan">
      <formula>0</formula>
    </cfRule>
  </conditionalFormatting>
  <conditionalFormatting sqref="R351:AC354">
    <cfRule type="cellIs" dxfId="268" priority="13" operator="equal">
      <formula>"X"</formula>
    </cfRule>
  </conditionalFormatting>
  <conditionalFormatting sqref="AD351:AD354">
    <cfRule type="dataBar" priority="12">
      <dataBar>
        <cfvo type="min"/>
        <cfvo type="max"/>
        <color rgb="FF638EC6"/>
      </dataBar>
      <extLst>
        <ext xmlns:x14="http://schemas.microsoft.com/office/spreadsheetml/2009/9/main" uri="{B025F937-C7B1-47D3-B67F-A62EFF666E3E}">
          <x14:id>{DBCC1D71-F77F-49CE-9290-5E270FD61C1B}</x14:id>
        </ext>
      </extLst>
    </cfRule>
  </conditionalFormatting>
  <conditionalFormatting sqref="AE351:AP354">
    <cfRule type="cellIs" dxfId="267" priority="11" operator="greaterThan">
      <formula>0</formula>
    </cfRule>
  </conditionalFormatting>
  <conditionalFormatting sqref="AQ351:AQ354">
    <cfRule type="cellIs" dxfId="266" priority="10" operator="greaterThan">
      <formula>0</formula>
    </cfRule>
  </conditionalFormatting>
  <conditionalFormatting sqref="Q351:Q354">
    <cfRule type="containsText" dxfId="265" priority="9" operator="containsText" text="MUNICIPALES">
      <formula>NOT(ISERROR(SEARCH("MUNICIPALES",Q351)))</formula>
    </cfRule>
  </conditionalFormatting>
  <conditionalFormatting sqref="Q351:Q354">
    <cfRule type="containsText" dxfId="264" priority="8" operator="containsText" text="PROPIOS">
      <formula>NOT(ISERROR(SEARCH("PROPIOS",Q351)))</formula>
    </cfRule>
  </conditionalFormatting>
  <conditionalFormatting sqref="M355:M358">
    <cfRule type="cellIs" dxfId="263" priority="7" operator="greaterThan">
      <formula>0</formula>
    </cfRule>
  </conditionalFormatting>
  <conditionalFormatting sqref="R355:AC358">
    <cfRule type="cellIs" dxfId="262" priority="6" operator="equal">
      <formula>"X"</formula>
    </cfRule>
  </conditionalFormatting>
  <conditionalFormatting sqref="AD355:AD358">
    <cfRule type="dataBar" priority="5">
      <dataBar>
        <cfvo type="min"/>
        <cfvo type="max"/>
        <color rgb="FF638EC6"/>
      </dataBar>
      <extLst>
        <ext xmlns:x14="http://schemas.microsoft.com/office/spreadsheetml/2009/9/main" uri="{B025F937-C7B1-47D3-B67F-A62EFF666E3E}">
          <x14:id>{8986D5A2-3DAB-42EB-8FB3-438E64CC679C}</x14:id>
        </ext>
      </extLst>
    </cfRule>
  </conditionalFormatting>
  <conditionalFormatting sqref="AE355:AP358">
    <cfRule type="cellIs" dxfId="261" priority="4" operator="greaterThan">
      <formula>0</formula>
    </cfRule>
  </conditionalFormatting>
  <conditionalFormatting sqref="AQ355:AQ358">
    <cfRule type="cellIs" dxfId="260" priority="3" operator="greaterThan">
      <formula>0</formula>
    </cfRule>
  </conditionalFormatting>
  <conditionalFormatting sqref="Q355:Q358">
    <cfRule type="containsText" dxfId="259" priority="2" operator="containsText" text="MUNICIPALES">
      <formula>NOT(ISERROR(SEARCH("MUNICIPALES",Q355)))</formula>
    </cfRule>
  </conditionalFormatting>
  <conditionalFormatting sqref="Q355:Q358">
    <cfRule type="containsText" dxfId="258" priority="1" operator="containsText" text="PROPIOS">
      <formula>NOT(ISERROR(SEARCH("PROPIOS",Q355)))</formula>
    </cfRule>
  </conditionalFormatting>
  <dataValidations count="7">
    <dataValidation type="list" allowBlank="1" showInputMessage="1" showErrorMessage="1" sqref="L2:L350" xr:uid="{F69B6536-4BEE-46B2-BB1C-5ADDBBE082B2}">
      <formula1>MES</formula1>
    </dataValidation>
    <dataValidation type="list" allowBlank="1" showInputMessage="1" showErrorMessage="1" sqref="K2:K350" xr:uid="{CD3AC3F3-498E-4197-BC38-52054379BD8B}">
      <formula1>TIPO_COMPRA</formula1>
    </dataValidation>
    <dataValidation type="list" allowBlank="1" showInputMessage="1" showErrorMessage="1" sqref="J2:J350" xr:uid="{4034D808-206C-483E-B49E-6F99B7418BF0}">
      <formula1>TIPOS_CONTRATACION</formula1>
    </dataValidation>
    <dataValidation type="list" allowBlank="1" showInputMessage="1" showErrorMessage="1" sqref="H2:H350" xr:uid="{2E931776-D0AD-4AAA-B463-5714E0DAE153}">
      <formula1>PAC</formula1>
    </dataValidation>
    <dataValidation type="list" allowBlank="1" showInputMessage="1" showErrorMessage="1" sqref="C2:C350 E2:G350" xr:uid="{686F3E39-DB42-4643-89A9-EEEFBF0CC360}">
      <formula1>INDIRECT(B2)</formula1>
    </dataValidation>
    <dataValidation type="list" allowBlank="1" showInputMessage="1" showErrorMessage="1" sqref="B2:B350" xr:uid="{2F68130C-F496-40AA-BDB4-67C7F8CF8A5D}">
      <formula1>GERENCIAS</formula1>
    </dataValidation>
    <dataValidation type="list" allowBlank="1" showInputMessage="1" showErrorMessage="1" sqref="D2:D350" xr:uid="{E78B14D0-209D-438D-B705-D1FE6D81C3E3}">
      <formula1>PROGRAMAS</formula1>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dataBar" id="{DAD8A4DC-7C2E-4533-85D9-4207DC71F1D6}">
            <x14:dataBar minLength="0" maxLength="100" gradient="0">
              <x14:cfvo type="autoMin"/>
              <x14:cfvo type="autoMax"/>
              <x14:negativeFillColor rgb="FFFF0000"/>
              <x14:axisColor rgb="FF000000"/>
            </x14:dataBar>
          </x14:cfRule>
          <xm:sqref>AD313:AD350 AD2:AD279</xm:sqref>
        </x14:conditionalFormatting>
        <x14:conditionalFormatting xmlns:xm="http://schemas.microsoft.com/office/excel/2006/main">
          <x14:cfRule type="dataBar" id="{64E352AD-45BF-40A1-9D5D-A037FA3EF402}">
            <x14:dataBar minLength="0" maxLength="100" gradient="0">
              <x14:cfvo type="autoMin"/>
              <x14:cfvo type="autoMax"/>
              <x14:negativeFillColor rgb="FFFF0000"/>
              <x14:axisColor rgb="FF000000"/>
            </x14:dataBar>
          </x14:cfRule>
          <xm:sqref>AD280:AD312</xm:sqref>
        </x14:conditionalFormatting>
        <x14:conditionalFormatting xmlns:xm="http://schemas.microsoft.com/office/excel/2006/main">
          <x14:cfRule type="dataBar" id="{DBCC1D71-F77F-49CE-9290-5E270FD61C1B}">
            <x14:dataBar minLength="0" maxLength="100" gradient="0">
              <x14:cfvo type="autoMin"/>
              <x14:cfvo type="autoMax"/>
              <x14:negativeFillColor rgb="FFFF0000"/>
              <x14:axisColor rgb="FF000000"/>
            </x14:dataBar>
          </x14:cfRule>
          <xm:sqref>AD351:AD354</xm:sqref>
        </x14:conditionalFormatting>
        <x14:conditionalFormatting xmlns:xm="http://schemas.microsoft.com/office/excel/2006/main">
          <x14:cfRule type="dataBar" id="{8986D5A2-3DAB-42EB-8FB3-438E64CC679C}">
            <x14:dataBar minLength="0" maxLength="100" gradient="0">
              <x14:cfvo type="autoMin"/>
              <x14:cfvo type="autoMax"/>
              <x14:negativeFillColor rgb="FFFF0000"/>
              <x14:axisColor rgb="FF000000"/>
            </x14:dataBar>
          </x14:cfRule>
          <xm:sqref>AD355:AD358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F7A2-F3F2-4533-8BB5-AF016BFD3430}">
  <dimension ref="A1:F29"/>
  <sheetViews>
    <sheetView showGridLines="0" zoomScale="110" zoomScaleNormal="110" workbookViewId="0">
      <selection activeCell="C7" sqref="C7:F7"/>
    </sheetView>
  </sheetViews>
  <sheetFormatPr baseColWidth="10" defaultRowHeight="14.5" x14ac:dyDescent="0.35"/>
  <cols>
    <col min="3" max="3" width="21.453125" customWidth="1"/>
    <col min="6" max="6" width="35" customWidth="1"/>
  </cols>
  <sheetData>
    <row r="1" spans="1:6" x14ac:dyDescent="0.35">
      <c r="A1" s="94" t="s">
        <v>20</v>
      </c>
      <c r="B1" s="94"/>
      <c r="C1" s="94"/>
      <c r="D1" s="94"/>
      <c r="E1" s="94"/>
      <c r="F1" s="94"/>
    </row>
    <row r="2" spans="1:6" ht="31.5" x14ac:dyDescent="0.35">
      <c r="A2" s="2" t="s">
        <v>21</v>
      </c>
      <c r="B2" s="95">
        <v>44442</v>
      </c>
      <c r="C2" s="96"/>
      <c r="D2" s="2" t="s">
        <v>22</v>
      </c>
      <c r="E2" s="97" t="s">
        <v>578</v>
      </c>
      <c r="F2" s="98"/>
    </row>
    <row r="3" spans="1:6" ht="21" x14ac:dyDescent="0.35">
      <c r="A3" s="2" t="s">
        <v>23</v>
      </c>
      <c r="B3" s="99" t="s">
        <v>591</v>
      </c>
      <c r="C3" s="99"/>
      <c r="D3" s="2" t="s">
        <v>24</v>
      </c>
      <c r="E3" s="100" t="s">
        <v>580</v>
      </c>
      <c r="F3" s="100"/>
    </row>
    <row r="4" spans="1:6" x14ac:dyDescent="0.35">
      <c r="A4" s="94" t="s">
        <v>52</v>
      </c>
      <c r="B4" s="94"/>
      <c r="C4" s="94"/>
      <c r="D4" s="94"/>
      <c r="E4" s="94"/>
      <c r="F4" s="94"/>
    </row>
    <row r="5" spans="1:6" ht="45" customHeight="1" x14ac:dyDescent="0.35">
      <c r="A5" s="98" t="s">
        <v>49</v>
      </c>
      <c r="B5" s="98"/>
      <c r="C5" s="104" t="s">
        <v>592</v>
      </c>
      <c r="D5" s="98"/>
      <c r="E5" s="98"/>
      <c r="F5" s="98"/>
    </row>
    <row r="6" spans="1:6" ht="36.75" customHeight="1" x14ac:dyDescent="0.35">
      <c r="A6" s="98" t="s">
        <v>25</v>
      </c>
      <c r="B6" s="98"/>
      <c r="C6" s="98" t="s">
        <v>593</v>
      </c>
      <c r="D6" s="98"/>
      <c r="E6" s="98"/>
      <c r="F6" s="98"/>
    </row>
    <row r="7" spans="1:6" ht="118.5" customHeight="1" x14ac:dyDescent="0.35">
      <c r="A7" s="98" t="s">
        <v>26</v>
      </c>
      <c r="B7" s="98"/>
      <c r="C7" s="105" t="s">
        <v>594</v>
      </c>
      <c r="D7" s="105"/>
      <c r="E7" s="105"/>
      <c r="F7" s="105"/>
    </row>
    <row r="8" spans="1:6" x14ac:dyDescent="0.35">
      <c r="A8" s="98" t="s">
        <v>27</v>
      </c>
      <c r="B8" s="98"/>
      <c r="C8" s="98" t="s">
        <v>595</v>
      </c>
      <c r="D8" s="98"/>
      <c r="E8" s="98"/>
      <c r="F8" s="98"/>
    </row>
    <row r="9" spans="1:6" ht="27" customHeight="1" x14ac:dyDescent="0.35">
      <c r="A9" s="98" t="s">
        <v>28</v>
      </c>
      <c r="B9" s="98"/>
      <c r="C9" s="98" t="s">
        <v>596</v>
      </c>
      <c r="D9" s="98"/>
      <c r="E9" s="98"/>
      <c r="F9" s="98"/>
    </row>
    <row r="10" spans="1:6" x14ac:dyDescent="0.35">
      <c r="A10" s="94" t="s">
        <v>53</v>
      </c>
      <c r="B10" s="94"/>
      <c r="C10" s="94"/>
      <c r="D10" s="94"/>
      <c r="E10" s="94"/>
      <c r="F10" s="94"/>
    </row>
    <row r="11" spans="1:6" x14ac:dyDescent="0.35">
      <c r="A11" s="101" t="s">
        <v>50</v>
      </c>
      <c r="B11" s="102"/>
      <c r="C11" s="103" t="s">
        <v>597</v>
      </c>
      <c r="D11" s="98"/>
      <c r="E11" s="98"/>
      <c r="F11" s="98"/>
    </row>
    <row r="12" spans="1:6" x14ac:dyDescent="0.35">
      <c r="A12" s="98" t="s">
        <v>29</v>
      </c>
      <c r="B12" s="98"/>
      <c r="C12" s="35" t="s">
        <v>598</v>
      </c>
      <c r="D12" s="109" t="s">
        <v>56</v>
      </c>
      <c r="E12" s="110"/>
      <c r="F12" s="36" t="s">
        <v>587</v>
      </c>
    </row>
    <row r="13" spans="1:6" x14ac:dyDescent="0.35">
      <c r="A13" s="98" t="s">
        <v>54</v>
      </c>
      <c r="B13" s="98"/>
      <c r="C13" s="37" t="s">
        <v>599</v>
      </c>
      <c r="D13" s="98" t="s">
        <v>55</v>
      </c>
      <c r="E13" s="98"/>
      <c r="F13" s="37" t="s">
        <v>600</v>
      </c>
    </row>
    <row r="14" spans="1:6" x14ac:dyDescent="0.35">
      <c r="A14" s="98" t="s">
        <v>30</v>
      </c>
      <c r="B14" s="98"/>
      <c r="C14" s="38" t="s">
        <v>590</v>
      </c>
      <c r="D14" s="98" t="s">
        <v>31</v>
      </c>
      <c r="E14" s="98"/>
      <c r="F14" s="5">
        <v>2020</v>
      </c>
    </row>
    <row r="15" spans="1:6" x14ac:dyDescent="0.35">
      <c r="A15" s="111" t="s">
        <v>51</v>
      </c>
      <c r="B15" s="111"/>
      <c r="C15" s="94" t="s">
        <v>32</v>
      </c>
      <c r="D15" s="94"/>
      <c r="E15" s="94"/>
      <c r="F15" s="94"/>
    </row>
    <row r="16" spans="1:6" x14ac:dyDescent="0.35">
      <c r="A16" s="111"/>
      <c r="B16" s="111"/>
      <c r="C16" s="112" t="s">
        <v>33</v>
      </c>
      <c r="D16" s="113"/>
      <c r="E16" s="113"/>
      <c r="F16" s="114"/>
    </row>
    <row r="17" spans="1:6" x14ac:dyDescent="0.35">
      <c r="A17" s="106" t="s">
        <v>34</v>
      </c>
      <c r="B17" s="107"/>
      <c r="C17" s="108"/>
      <c r="D17" s="108"/>
      <c r="E17" s="108" t="e">
        <f>+C17/D17</f>
        <v>#DIV/0!</v>
      </c>
      <c r="F17" s="108"/>
    </row>
    <row r="18" spans="1:6" x14ac:dyDescent="0.35">
      <c r="A18" s="106" t="s">
        <v>35</v>
      </c>
      <c r="B18" s="107"/>
      <c r="C18" s="108"/>
      <c r="D18" s="108"/>
      <c r="E18" s="108"/>
      <c r="F18" s="108"/>
    </row>
    <row r="19" spans="1:6" x14ac:dyDescent="0.35">
      <c r="A19" s="105" t="s">
        <v>36</v>
      </c>
      <c r="B19" s="115"/>
      <c r="C19" s="108"/>
      <c r="D19" s="108"/>
      <c r="E19" s="108"/>
      <c r="F19" s="108"/>
    </row>
    <row r="20" spans="1:6" x14ac:dyDescent="0.35">
      <c r="A20" s="105" t="s">
        <v>37</v>
      </c>
      <c r="B20" s="115"/>
      <c r="C20" s="108"/>
      <c r="D20" s="108"/>
      <c r="E20" s="108"/>
      <c r="F20" s="108"/>
    </row>
    <row r="21" spans="1:6" x14ac:dyDescent="0.35">
      <c r="A21" s="105" t="s">
        <v>38</v>
      </c>
      <c r="B21" s="115"/>
      <c r="C21" s="108"/>
      <c r="D21" s="108"/>
      <c r="E21" s="108"/>
      <c r="F21" s="108"/>
    </row>
    <row r="22" spans="1:6" x14ac:dyDescent="0.35">
      <c r="A22" s="105" t="s">
        <v>39</v>
      </c>
      <c r="B22" s="115"/>
      <c r="C22" s="108"/>
      <c r="D22" s="108"/>
      <c r="E22" s="108"/>
      <c r="F22" s="108"/>
    </row>
    <row r="23" spans="1:6" x14ac:dyDescent="0.35">
      <c r="A23" s="105" t="s">
        <v>40</v>
      </c>
      <c r="B23" s="115"/>
      <c r="C23" s="108"/>
      <c r="D23" s="108"/>
      <c r="E23" s="108"/>
      <c r="F23" s="108"/>
    </row>
    <row r="24" spans="1:6" x14ac:dyDescent="0.35">
      <c r="A24" s="105" t="s">
        <v>41</v>
      </c>
      <c r="B24" s="115"/>
      <c r="C24" s="108"/>
      <c r="D24" s="108"/>
      <c r="E24" s="108"/>
      <c r="F24" s="108"/>
    </row>
    <row r="25" spans="1:6" x14ac:dyDescent="0.35">
      <c r="A25" s="105" t="s">
        <v>42</v>
      </c>
      <c r="B25" s="115"/>
      <c r="C25" s="108"/>
      <c r="D25" s="108"/>
      <c r="E25" s="108"/>
      <c r="F25" s="108"/>
    </row>
    <row r="26" spans="1:6" x14ac:dyDescent="0.35">
      <c r="A26" s="105" t="s">
        <v>43</v>
      </c>
      <c r="B26" s="115"/>
      <c r="C26" s="108"/>
      <c r="D26" s="108"/>
      <c r="E26" s="108"/>
      <c r="F26" s="108"/>
    </row>
    <row r="27" spans="1:6" x14ac:dyDescent="0.35">
      <c r="A27" s="105" t="s">
        <v>44</v>
      </c>
      <c r="B27" s="115"/>
      <c r="C27" s="108"/>
      <c r="D27" s="108"/>
      <c r="E27" s="108"/>
      <c r="F27" s="108"/>
    </row>
    <row r="28" spans="1:6" x14ac:dyDescent="0.35">
      <c r="A28" s="105" t="s">
        <v>45</v>
      </c>
      <c r="B28" s="115"/>
      <c r="C28" s="116">
        <v>0.02</v>
      </c>
      <c r="D28" s="108"/>
      <c r="E28" s="108"/>
      <c r="F28" s="108"/>
    </row>
    <row r="29" spans="1:6" x14ac:dyDescent="0.35">
      <c r="A29" s="98" t="s">
        <v>46</v>
      </c>
      <c r="B29" s="117"/>
      <c r="C29" s="118">
        <f>SUM(C28)</f>
        <v>0.02</v>
      </c>
      <c r="D29" s="119"/>
      <c r="E29" s="119"/>
      <c r="F29" s="119"/>
    </row>
  </sheetData>
  <mergeCells count="54">
    <mergeCell ref="A28:B28"/>
    <mergeCell ref="C28:F28"/>
    <mergeCell ref="A29:B29"/>
    <mergeCell ref="C29:F29"/>
    <mergeCell ref="A25:B25"/>
    <mergeCell ref="C25:F25"/>
    <mergeCell ref="A26:B26"/>
    <mergeCell ref="C26:F26"/>
    <mergeCell ref="A27:B27"/>
    <mergeCell ref="C27:F27"/>
    <mergeCell ref="A22:B22"/>
    <mergeCell ref="C22:F22"/>
    <mergeCell ref="A23:B23"/>
    <mergeCell ref="C23:F23"/>
    <mergeCell ref="A24:B24"/>
    <mergeCell ref="C24:F24"/>
    <mergeCell ref="A19:B19"/>
    <mergeCell ref="C19:F19"/>
    <mergeCell ref="A20:B20"/>
    <mergeCell ref="C20:F20"/>
    <mergeCell ref="A21:B21"/>
    <mergeCell ref="C21:F21"/>
    <mergeCell ref="A18:B18"/>
    <mergeCell ref="C18:F18"/>
    <mergeCell ref="A12:B12"/>
    <mergeCell ref="D12:E12"/>
    <mergeCell ref="A13:B13"/>
    <mergeCell ref="D13:E13"/>
    <mergeCell ref="A14:B14"/>
    <mergeCell ref="D14:E14"/>
    <mergeCell ref="A15:B16"/>
    <mergeCell ref="C15:F15"/>
    <mergeCell ref="C16:F16"/>
    <mergeCell ref="A17:B17"/>
    <mergeCell ref="C17:F17"/>
    <mergeCell ref="A11:B11"/>
    <mergeCell ref="C11:F11"/>
    <mergeCell ref="A5:B5"/>
    <mergeCell ref="C5:F5"/>
    <mergeCell ref="A6:B6"/>
    <mergeCell ref="C6:F6"/>
    <mergeCell ref="A7:B7"/>
    <mergeCell ref="C7:F7"/>
    <mergeCell ref="A8:B8"/>
    <mergeCell ref="C8:F8"/>
    <mergeCell ref="A9:B9"/>
    <mergeCell ref="C9:F9"/>
    <mergeCell ref="A10:F10"/>
    <mergeCell ref="A4:F4"/>
    <mergeCell ref="A1:F1"/>
    <mergeCell ref="B2:C2"/>
    <mergeCell ref="E2:F2"/>
    <mergeCell ref="B3:C3"/>
    <mergeCell ref="E3:F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A4EE8-DFE1-48F8-9F05-AC2264688DD7}">
  <dimension ref="A1:F29"/>
  <sheetViews>
    <sheetView showGridLines="0" workbookViewId="0">
      <selection activeCell="C7" sqref="C7:F7"/>
    </sheetView>
  </sheetViews>
  <sheetFormatPr baseColWidth="10" defaultRowHeight="14.5" x14ac:dyDescent="0.35"/>
  <cols>
    <col min="1" max="1" width="18.26953125" customWidth="1"/>
    <col min="3" max="3" width="18.7265625" customWidth="1"/>
    <col min="6" max="6" width="33.453125" customWidth="1"/>
  </cols>
  <sheetData>
    <row r="1" spans="1:6" x14ac:dyDescent="0.35">
      <c r="A1" s="94" t="s">
        <v>20</v>
      </c>
      <c r="B1" s="94"/>
      <c r="C1" s="94"/>
      <c r="D1" s="94"/>
      <c r="E1" s="94"/>
      <c r="F1" s="94"/>
    </row>
    <row r="2" spans="1:6" ht="21" x14ac:dyDescent="0.35">
      <c r="A2" s="2" t="s">
        <v>21</v>
      </c>
      <c r="B2" s="95">
        <v>44442</v>
      </c>
      <c r="C2" s="96"/>
      <c r="D2" s="2" t="s">
        <v>22</v>
      </c>
      <c r="E2" s="97" t="s">
        <v>578</v>
      </c>
      <c r="F2" s="98"/>
    </row>
    <row r="3" spans="1:6" ht="21" x14ac:dyDescent="0.35">
      <c r="A3" s="2" t="s">
        <v>23</v>
      </c>
      <c r="B3" s="99" t="s">
        <v>601</v>
      </c>
      <c r="C3" s="99"/>
      <c r="D3" s="2" t="s">
        <v>24</v>
      </c>
      <c r="E3" s="100" t="s">
        <v>580</v>
      </c>
      <c r="F3" s="100"/>
    </row>
    <row r="4" spans="1:6" x14ac:dyDescent="0.35">
      <c r="A4" s="94" t="s">
        <v>52</v>
      </c>
      <c r="B4" s="94"/>
      <c r="C4" s="94"/>
      <c r="D4" s="94"/>
      <c r="E4" s="94"/>
      <c r="F4" s="94"/>
    </row>
    <row r="5" spans="1:6" ht="48.75" customHeight="1" x14ac:dyDescent="0.35">
      <c r="A5" s="98" t="s">
        <v>49</v>
      </c>
      <c r="B5" s="98"/>
      <c r="C5" s="104" t="s">
        <v>602</v>
      </c>
      <c r="D5" s="98"/>
      <c r="E5" s="98"/>
      <c r="F5" s="98"/>
    </row>
    <row r="6" spans="1:6" ht="33" customHeight="1" x14ac:dyDescent="0.35">
      <c r="A6" s="98" t="s">
        <v>25</v>
      </c>
      <c r="B6" s="98"/>
      <c r="C6" s="98" t="s">
        <v>603</v>
      </c>
      <c r="D6" s="98"/>
      <c r="E6" s="98"/>
      <c r="F6" s="98"/>
    </row>
    <row r="7" spans="1:6" ht="109.5" customHeight="1" x14ac:dyDescent="0.35">
      <c r="A7" s="98" t="s">
        <v>26</v>
      </c>
      <c r="B7" s="98"/>
      <c r="C7" s="105" t="s">
        <v>604</v>
      </c>
      <c r="D7" s="105"/>
      <c r="E7" s="105"/>
      <c r="F7" s="105"/>
    </row>
    <row r="8" spans="1:6" x14ac:dyDescent="0.35">
      <c r="A8" s="98" t="s">
        <v>27</v>
      </c>
      <c r="B8" s="98"/>
      <c r="C8" s="98" t="s">
        <v>605</v>
      </c>
      <c r="D8" s="98"/>
      <c r="E8" s="98"/>
      <c r="F8" s="98"/>
    </row>
    <row r="9" spans="1:6" x14ac:dyDescent="0.35">
      <c r="A9" s="98" t="s">
        <v>28</v>
      </c>
      <c r="B9" s="98"/>
      <c r="C9" s="98" t="s">
        <v>606</v>
      </c>
      <c r="D9" s="98"/>
      <c r="E9" s="98"/>
      <c r="F9" s="98"/>
    </row>
    <row r="10" spans="1:6" x14ac:dyDescent="0.35">
      <c r="A10" s="94" t="s">
        <v>53</v>
      </c>
      <c r="B10" s="94"/>
      <c r="C10" s="94"/>
      <c r="D10" s="94"/>
      <c r="E10" s="94"/>
      <c r="F10" s="94"/>
    </row>
    <row r="11" spans="1:6" ht="36.75" customHeight="1" x14ac:dyDescent="0.35">
      <c r="A11" s="101" t="s">
        <v>50</v>
      </c>
      <c r="B11" s="102"/>
      <c r="C11" s="103" t="s">
        <v>607</v>
      </c>
      <c r="D11" s="98"/>
      <c r="E11" s="98"/>
      <c r="F11" s="98"/>
    </row>
    <row r="12" spans="1:6" x14ac:dyDescent="0.35">
      <c r="A12" s="98" t="s">
        <v>29</v>
      </c>
      <c r="B12" s="98"/>
      <c r="C12" s="35" t="s">
        <v>598</v>
      </c>
      <c r="D12" s="109" t="s">
        <v>56</v>
      </c>
      <c r="E12" s="110"/>
      <c r="F12" s="36" t="s">
        <v>587</v>
      </c>
    </row>
    <row r="13" spans="1:6" x14ac:dyDescent="0.35">
      <c r="A13" s="98" t="s">
        <v>54</v>
      </c>
      <c r="B13" s="98"/>
      <c r="C13" s="37" t="s">
        <v>588</v>
      </c>
      <c r="D13" s="98" t="s">
        <v>55</v>
      </c>
      <c r="E13" s="98"/>
      <c r="F13" s="39">
        <v>0.65</v>
      </c>
    </row>
    <row r="14" spans="1:6" x14ac:dyDescent="0.35">
      <c r="A14" s="98" t="s">
        <v>30</v>
      </c>
      <c r="B14" s="98"/>
      <c r="C14" s="38" t="s">
        <v>590</v>
      </c>
      <c r="D14" s="98" t="s">
        <v>31</v>
      </c>
      <c r="E14" s="98"/>
      <c r="F14" s="5">
        <v>2020</v>
      </c>
    </row>
    <row r="15" spans="1:6" x14ac:dyDescent="0.35">
      <c r="A15" s="111" t="s">
        <v>51</v>
      </c>
      <c r="B15" s="111"/>
      <c r="C15" s="94" t="s">
        <v>32</v>
      </c>
      <c r="D15" s="94"/>
      <c r="E15" s="94"/>
      <c r="F15" s="94"/>
    </row>
    <row r="16" spans="1:6" x14ac:dyDescent="0.35">
      <c r="A16" s="111"/>
      <c r="B16" s="111"/>
      <c r="C16" s="112" t="s">
        <v>33</v>
      </c>
      <c r="D16" s="113"/>
      <c r="E16" s="113"/>
      <c r="F16" s="114"/>
    </row>
    <row r="17" spans="1:6" x14ac:dyDescent="0.35">
      <c r="A17" s="106" t="s">
        <v>34</v>
      </c>
      <c r="B17" s="107"/>
      <c r="C17" s="108"/>
      <c r="D17" s="108"/>
      <c r="E17" s="108" t="e">
        <f>+C17/D17</f>
        <v>#DIV/0!</v>
      </c>
      <c r="F17" s="108"/>
    </row>
    <row r="18" spans="1:6" x14ac:dyDescent="0.35">
      <c r="A18" s="106" t="s">
        <v>35</v>
      </c>
      <c r="B18" s="107"/>
      <c r="C18" s="108"/>
      <c r="D18" s="108"/>
      <c r="E18" s="108"/>
      <c r="F18" s="108"/>
    </row>
    <row r="19" spans="1:6" x14ac:dyDescent="0.35">
      <c r="A19" s="105" t="s">
        <v>36</v>
      </c>
      <c r="B19" s="115"/>
      <c r="C19" s="108"/>
      <c r="D19" s="108"/>
      <c r="E19" s="108"/>
      <c r="F19" s="108"/>
    </row>
    <row r="20" spans="1:6" x14ac:dyDescent="0.35">
      <c r="A20" s="105" t="s">
        <v>37</v>
      </c>
      <c r="B20" s="115"/>
      <c r="C20" s="108"/>
      <c r="D20" s="108"/>
      <c r="E20" s="108"/>
      <c r="F20" s="108"/>
    </row>
    <row r="21" spans="1:6" x14ac:dyDescent="0.35">
      <c r="A21" s="105" t="s">
        <v>38</v>
      </c>
      <c r="B21" s="115"/>
      <c r="C21" s="108"/>
      <c r="D21" s="108"/>
      <c r="E21" s="108"/>
      <c r="F21" s="108"/>
    </row>
    <row r="22" spans="1:6" x14ac:dyDescent="0.35">
      <c r="A22" s="105" t="s">
        <v>39</v>
      </c>
      <c r="B22" s="115"/>
      <c r="C22" s="108"/>
      <c r="D22" s="108"/>
      <c r="E22" s="108"/>
      <c r="F22" s="108"/>
    </row>
    <row r="23" spans="1:6" x14ac:dyDescent="0.35">
      <c r="A23" s="105" t="s">
        <v>40</v>
      </c>
      <c r="B23" s="115"/>
      <c r="C23" s="108"/>
      <c r="D23" s="108"/>
      <c r="E23" s="108"/>
      <c r="F23" s="108"/>
    </row>
    <row r="24" spans="1:6" x14ac:dyDescent="0.35">
      <c r="A24" s="105" t="s">
        <v>41</v>
      </c>
      <c r="B24" s="115"/>
      <c r="C24" s="108"/>
      <c r="D24" s="108"/>
      <c r="E24" s="108"/>
      <c r="F24" s="108"/>
    </row>
    <row r="25" spans="1:6" x14ac:dyDescent="0.35">
      <c r="A25" s="105" t="s">
        <v>42</v>
      </c>
      <c r="B25" s="115"/>
      <c r="C25" s="108"/>
      <c r="D25" s="108"/>
      <c r="E25" s="108"/>
      <c r="F25" s="108"/>
    </row>
    <row r="26" spans="1:6" x14ac:dyDescent="0.35">
      <c r="A26" s="105" t="s">
        <v>43</v>
      </c>
      <c r="B26" s="115"/>
      <c r="C26" s="108"/>
      <c r="D26" s="108"/>
      <c r="E26" s="108"/>
      <c r="F26" s="108"/>
    </row>
    <row r="27" spans="1:6" x14ac:dyDescent="0.35">
      <c r="A27" s="105" t="s">
        <v>44</v>
      </c>
      <c r="B27" s="115"/>
      <c r="C27" s="108"/>
      <c r="D27" s="108"/>
      <c r="E27" s="108"/>
      <c r="F27" s="108"/>
    </row>
    <row r="28" spans="1:6" x14ac:dyDescent="0.35">
      <c r="A28" s="105" t="s">
        <v>45</v>
      </c>
      <c r="B28" s="115"/>
      <c r="C28" s="116">
        <v>0.8</v>
      </c>
      <c r="D28" s="108"/>
      <c r="E28" s="108"/>
      <c r="F28" s="108"/>
    </row>
    <row r="29" spans="1:6" x14ac:dyDescent="0.35">
      <c r="A29" s="98" t="s">
        <v>46</v>
      </c>
      <c r="B29" s="117"/>
      <c r="C29" s="118">
        <f>SUM(C28)</f>
        <v>0.8</v>
      </c>
      <c r="D29" s="119"/>
      <c r="E29" s="119"/>
      <c r="F29" s="119"/>
    </row>
  </sheetData>
  <mergeCells count="54">
    <mergeCell ref="A28:B28"/>
    <mergeCell ref="C28:F28"/>
    <mergeCell ref="A29:B29"/>
    <mergeCell ref="C29:F29"/>
    <mergeCell ref="A25:B25"/>
    <mergeCell ref="C25:F25"/>
    <mergeCell ref="A26:B26"/>
    <mergeCell ref="C26:F26"/>
    <mergeCell ref="A27:B27"/>
    <mergeCell ref="C27:F27"/>
    <mergeCell ref="A22:B22"/>
    <mergeCell ref="C22:F22"/>
    <mergeCell ref="A23:B23"/>
    <mergeCell ref="C23:F23"/>
    <mergeCell ref="A24:B24"/>
    <mergeCell ref="C24:F24"/>
    <mergeCell ref="A19:B19"/>
    <mergeCell ref="C19:F19"/>
    <mergeCell ref="A20:B20"/>
    <mergeCell ref="C20:F20"/>
    <mergeCell ref="A21:B21"/>
    <mergeCell ref="C21:F21"/>
    <mergeCell ref="A18:B18"/>
    <mergeCell ref="C18:F18"/>
    <mergeCell ref="A12:B12"/>
    <mergeCell ref="D12:E12"/>
    <mergeCell ref="A13:B13"/>
    <mergeCell ref="D13:E13"/>
    <mergeCell ref="A14:B14"/>
    <mergeCell ref="D14:E14"/>
    <mergeCell ref="A15:B16"/>
    <mergeCell ref="C15:F15"/>
    <mergeCell ref="C16:F16"/>
    <mergeCell ref="A17:B17"/>
    <mergeCell ref="C17:F17"/>
    <mergeCell ref="A11:B11"/>
    <mergeCell ref="C11:F11"/>
    <mergeCell ref="A5:B5"/>
    <mergeCell ref="C5:F5"/>
    <mergeCell ref="A6:B6"/>
    <mergeCell ref="C6:F6"/>
    <mergeCell ref="A7:B7"/>
    <mergeCell ref="C7:F7"/>
    <mergeCell ref="A8:B8"/>
    <mergeCell ref="C8:F8"/>
    <mergeCell ref="A9:B9"/>
    <mergeCell ref="C9:F9"/>
    <mergeCell ref="A10:F10"/>
    <mergeCell ref="A4:F4"/>
    <mergeCell ref="A1:F1"/>
    <mergeCell ref="B2:C2"/>
    <mergeCell ref="E2:F2"/>
    <mergeCell ref="B3:C3"/>
    <mergeCell ref="E3:F3"/>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41031-6D79-4D2E-B239-1FD127EBA096}">
  <dimension ref="B1:G34"/>
  <sheetViews>
    <sheetView showGridLines="0" topLeftCell="A13" zoomScale="120" zoomScaleNormal="120" workbookViewId="0">
      <selection activeCell="D7" sqref="D7:G7"/>
    </sheetView>
  </sheetViews>
  <sheetFormatPr baseColWidth="10" defaultRowHeight="14.5" x14ac:dyDescent="0.35"/>
  <cols>
    <col min="1" max="1" width="1.1796875" customWidth="1"/>
    <col min="2" max="2" width="19.7265625" customWidth="1"/>
    <col min="3" max="3" width="13.26953125" customWidth="1"/>
    <col min="4" max="4" width="23.7265625" customWidth="1"/>
    <col min="5" max="5" width="19.1796875" customWidth="1"/>
    <col min="6" max="6" width="11.1796875" customWidth="1"/>
    <col min="7" max="7" width="22.81640625" customWidth="1"/>
    <col min="250" max="250" width="1.1796875" customWidth="1"/>
    <col min="251" max="251" width="15.26953125" customWidth="1"/>
    <col min="252" max="252" width="13.26953125" customWidth="1"/>
    <col min="253" max="253" width="18.1796875" customWidth="1"/>
    <col min="254" max="255" width="16.26953125" customWidth="1"/>
    <col min="256" max="256" width="18.453125" customWidth="1"/>
    <col min="506" max="506" width="1.1796875" customWidth="1"/>
    <col min="507" max="507" width="15.26953125" customWidth="1"/>
    <col min="508" max="508" width="13.26953125" customWidth="1"/>
    <col min="509" max="509" width="18.1796875" customWidth="1"/>
    <col min="510" max="511" width="16.26953125" customWidth="1"/>
    <col min="512" max="512" width="18.453125" customWidth="1"/>
    <col min="762" max="762" width="1.1796875" customWidth="1"/>
    <col min="763" max="763" width="15.26953125" customWidth="1"/>
    <col min="764" max="764" width="13.26953125" customWidth="1"/>
    <col min="765" max="765" width="18.1796875" customWidth="1"/>
    <col min="766" max="767" width="16.26953125" customWidth="1"/>
    <col min="768" max="768" width="18.453125" customWidth="1"/>
    <col min="1018" max="1018" width="1.1796875" customWidth="1"/>
    <col min="1019" max="1019" width="15.26953125" customWidth="1"/>
    <col min="1020" max="1020" width="13.26953125" customWidth="1"/>
    <col min="1021" max="1021" width="18.1796875" customWidth="1"/>
    <col min="1022" max="1023" width="16.26953125" customWidth="1"/>
    <col min="1024" max="1024" width="18.453125" customWidth="1"/>
    <col min="1274" max="1274" width="1.1796875" customWidth="1"/>
    <col min="1275" max="1275" width="15.26953125" customWidth="1"/>
    <col min="1276" max="1276" width="13.26953125" customWidth="1"/>
    <col min="1277" max="1277" width="18.1796875" customWidth="1"/>
    <col min="1278" max="1279" width="16.26953125" customWidth="1"/>
    <col min="1280" max="1280" width="18.453125" customWidth="1"/>
    <col min="1530" max="1530" width="1.1796875" customWidth="1"/>
    <col min="1531" max="1531" width="15.26953125" customWidth="1"/>
    <col min="1532" max="1532" width="13.26953125" customWidth="1"/>
    <col min="1533" max="1533" width="18.1796875" customWidth="1"/>
    <col min="1534" max="1535" width="16.26953125" customWidth="1"/>
    <col min="1536" max="1536" width="18.453125" customWidth="1"/>
    <col min="1786" max="1786" width="1.1796875" customWidth="1"/>
    <col min="1787" max="1787" width="15.26953125" customWidth="1"/>
    <col min="1788" max="1788" width="13.26953125" customWidth="1"/>
    <col min="1789" max="1789" width="18.1796875" customWidth="1"/>
    <col min="1790" max="1791" width="16.26953125" customWidth="1"/>
    <col min="1792" max="1792" width="18.453125" customWidth="1"/>
    <col min="2042" max="2042" width="1.1796875" customWidth="1"/>
    <col min="2043" max="2043" width="15.26953125" customWidth="1"/>
    <col min="2044" max="2044" width="13.26953125" customWidth="1"/>
    <col min="2045" max="2045" width="18.1796875" customWidth="1"/>
    <col min="2046" max="2047" width="16.26953125" customWidth="1"/>
    <col min="2048" max="2048" width="18.453125" customWidth="1"/>
    <col min="2298" max="2298" width="1.1796875" customWidth="1"/>
    <col min="2299" max="2299" width="15.26953125" customWidth="1"/>
    <col min="2300" max="2300" width="13.26953125" customWidth="1"/>
    <col min="2301" max="2301" width="18.1796875" customWidth="1"/>
    <col min="2302" max="2303" width="16.26953125" customWidth="1"/>
    <col min="2304" max="2304" width="18.453125" customWidth="1"/>
    <col min="2554" max="2554" width="1.1796875" customWidth="1"/>
    <col min="2555" max="2555" width="15.26953125" customWidth="1"/>
    <col min="2556" max="2556" width="13.26953125" customWidth="1"/>
    <col min="2557" max="2557" width="18.1796875" customWidth="1"/>
    <col min="2558" max="2559" width="16.26953125" customWidth="1"/>
    <col min="2560" max="2560" width="18.453125" customWidth="1"/>
    <col min="2810" max="2810" width="1.1796875" customWidth="1"/>
    <col min="2811" max="2811" width="15.26953125" customWidth="1"/>
    <col min="2812" max="2812" width="13.26953125" customWidth="1"/>
    <col min="2813" max="2813" width="18.1796875" customWidth="1"/>
    <col min="2814" max="2815" width="16.26953125" customWidth="1"/>
    <col min="2816" max="2816" width="18.453125" customWidth="1"/>
    <col min="3066" max="3066" width="1.1796875" customWidth="1"/>
    <col min="3067" max="3067" width="15.26953125" customWidth="1"/>
    <col min="3068" max="3068" width="13.26953125" customWidth="1"/>
    <col min="3069" max="3069" width="18.1796875" customWidth="1"/>
    <col min="3070" max="3071" width="16.26953125" customWidth="1"/>
    <col min="3072" max="3072" width="18.453125" customWidth="1"/>
    <col min="3322" max="3322" width="1.1796875" customWidth="1"/>
    <col min="3323" max="3323" width="15.26953125" customWidth="1"/>
    <col min="3324" max="3324" width="13.26953125" customWidth="1"/>
    <col min="3325" max="3325" width="18.1796875" customWidth="1"/>
    <col min="3326" max="3327" width="16.26953125" customWidth="1"/>
    <col min="3328" max="3328" width="18.453125" customWidth="1"/>
    <col min="3578" max="3578" width="1.1796875" customWidth="1"/>
    <col min="3579" max="3579" width="15.26953125" customWidth="1"/>
    <col min="3580" max="3580" width="13.26953125" customWidth="1"/>
    <col min="3581" max="3581" width="18.1796875" customWidth="1"/>
    <col min="3582" max="3583" width="16.26953125" customWidth="1"/>
    <col min="3584" max="3584" width="18.453125" customWidth="1"/>
    <col min="3834" max="3834" width="1.1796875" customWidth="1"/>
    <col min="3835" max="3835" width="15.26953125" customWidth="1"/>
    <col min="3836" max="3836" width="13.26953125" customWidth="1"/>
    <col min="3837" max="3837" width="18.1796875" customWidth="1"/>
    <col min="3838" max="3839" width="16.26953125" customWidth="1"/>
    <col min="3840" max="3840" width="18.453125" customWidth="1"/>
    <col min="4090" max="4090" width="1.1796875" customWidth="1"/>
    <col min="4091" max="4091" width="15.26953125" customWidth="1"/>
    <col min="4092" max="4092" width="13.26953125" customWidth="1"/>
    <col min="4093" max="4093" width="18.1796875" customWidth="1"/>
    <col min="4094" max="4095" width="16.26953125" customWidth="1"/>
    <col min="4096" max="4096" width="18.453125" customWidth="1"/>
    <col min="4346" max="4346" width="1.1796875" customWidth="1"/>
    <col min="4347" max="4347" width="15.26953125" customWidth="1"/>
    <col min="4348" max="4348" width="13.26953125" customWidth="1"/>
    <col min="4349" max="4349" width="18.1796875" customWidth="1"/>
    <col min="4350" max="4351" width="16.26953125" customWidth="1"/>
    <col min="4352" max="4352" width="18.453125" customWidth="1"/>
    <col min="4602" max="4602" width="1.1796875" customWidth="1"/>
    <col min="4603" max="4603" width="15.26953125" customWidth="1"/>
    <col min="4604" max="4604" width="13.26953125" customWidth="1"/>
    <col min="4605" max="4605" width="18.1796875" customWidth="1"/>
    <col min="4606" max="4607" width="16.26953125" customWidth="1"/>
    <col min="4608" max="4608" width="18.453125" customWidth="1"/>
    <col min="4858" max="4858" width="1.1796875" customWidth="1"/>
    <col min="4859" max="4859" width="15.26953125" customWidth="1"/>
    <col min="4860" max="4860" width="13.26953125" customWidth="1"/>
    <col min="4861" max="4861" width="18.1796875" customWidth="1"/>
    <col min="4862" max="4863" width="16.26953125" customWidth="1"/>
    <col min="4864" max="4864" width="18.453125" customWidth="1"/>
    <col min="5114" max="5114" width="1.1796875" customWidth="1"/>
    <col min="5115" max="5115" width="15.26953125" customWidth="1"/>
    <col min="5116" max="5116" width="13.26953125" customWidth="1"/>
    <col min="5117" max="5117" width="18.1796875" customWidth="1"/>
    <col min="5118" max="5119" width="16.26953125" customWidth="1"/>
    <col min="5120" max="5120" width="18.453125" customWidth="1"/>
    <col min="5370" max="5370" width="1.1796875" customWidth="1"/>
    <col min="5371" max="5371" width="15.26953125" customWidth="1"/>
    <col min="5372" max="5372" width="13.26953125" customWidth="1"/>
    <col min="5373" max="5373" width="18.1796875" customWidth="1"/>
    <col min="5374" max="5375" width="16.26953125" customWidth="1"/>
    <col min="5376" max="5376" width="18.453125" customWidth="1"/>
    <col min="5626" max="5626" width="1.1796875" customWidth="1"/>
    <col min="5627" max="5627" width="15.26953125" customWidth="1"/>
    <col min="5628" max="5628" width="13.26953125" customWidth="1"/>
    <col min="5629" max="5629" width="18.1796875" customWidth="1"/>
    <col min="5630" max="5631" width="16.26953125" customWidth="1"/>
    <col min="5632" max="5632" width="18.453125" customWidth="1"/>
    <col min="5882" max="5882" width="1.1796875" customWidth="1"/>
    <col min="5883" max="5883" width="15.26953125" customWidth="1"/>
    <col min="5884" max="5884" width="13.26953125" customWidth="1"/>
    <col min="5885" max="5885" width="18.1796875" customWidth="1"/>
    <col min="5886" max="5887" width="16.26953125" customWidth="1"/>
    <col min="5888" max="5888" width="18.453125" customWidth="1"/>
    <col min="6138" max="6138" width="1.1796875" customWidth="1"/>
    <col min="6139" max="6139" width="15.26953125" customWidth="1"/>
    <col min="6140" max="6140" width="13.26953125" customWidth="1"/>
    <col min="6141" max="6141" width="18.1796875" customWidth="1"/>
    <col min="6142" max="6143" width="16.26953125" customWidth="1"/>
    <col min="6144" max="6144" width="18.453125" customWidth="1"/>
    <col min="6394" max="6394" width="1.1796875" customWidth="1"/>
    <col min="6395" max="6395" width="15.26953125" customWidth="1"/>
    <col min="6396" max="6396" width="13.26953125" customWidth="1"/>
    <col min="6397" max="6397" width="18.1796875" customWidth="1"/>
    <col min="6398" max="6399" width="16.26953125" customWidth="1"/>
    <col min="6400" max="6400" width="18.453125" customWidth="1"/>
    <col min="6650" max="6650" width="1.1796875" customWidth="1"/>
    <col min="6651" max="6651" width="15.26953125" customWidth="1"/>
    <col min="6652" max="6652" width="13.26953125" customWidth="1"/>
    <col min="6653" max="6653" width="18.1796875" customWidth="1"/>
    <col min="6654" max="6655" width="16.26953125" customWidth="1"/>
    <col min="6656" max="6656" width="18.453125" customWidth="1"/>
    <col min="6906" max="6906" width="1.1796875" customWidth="1"/>
    <col min="6907" max="6907" width="15.26953125" customWidth="1"/>
    <col min="6908" max="6908" width="13.26953125" customWidth="1"/>
    <col min="6909" max="6909" width="18.1796875" customWidth="1"/>
    <col min="6910" max="6911" width="16.26953125" customWidth="1"/>
    <col min="6912" max="6912" width="18.453125" customWidth="1"/>
    <col min="7162" max="7162" width="1.1796875" customWidth="1"/>
    <col min="7163" max="7163" width="15.26953125" customWidth="1"/>
    <col min="7164" max="7164" width="13.26953125" customWidth="1"/>
    <col min="7165" max="7165" width="18.1796875" customWidth="1"/>
    <col min="7166" max="7167" width="16.26953125" customWidth="1"/>
    <col min="7168" max="7168" width="18.453125" customWidth="1"/>
    <col min="7418" max="7418" width="1.1796875" customWidth="1"/>
    <col min="7419" max="7419" width="15.26953125" customWidth="1"/>
    <col min="7420" max="7420" width="13.26953125" customWidth="1"/>
    <col min="7421" max="7421" width="18.1796875" customWidth="1"/>
    <col min="7422" max="7423" width="16.26953125" customWidth="1"/>
    <col min="7424" max="7424" width="18.453125" customWidth="1"/>
    <col min="7674" max="7674" width="1.1796875" customWidth="1"/>
    <col min="7675" max="7675" width="15.26953125" customWidth="1"/>
    <col min="7676" max="7676" width="13.26953125" customWidth="1"/>
    <col min="7677" max="7677" width="18.1796875" customWidth="1"/>
    <col min="7678" max="7679" width="16.26953125" customWidth="1"/>
    <col min="7680" max="7680" width="18.453125" customWidth="1"/>
    <col min="7930" max="7930" width="1.1796875" customWidth="1"/>
    <col min="7931" max="7931" width="15.26953125" customWidth="1"/>
    <col min="7932" max="7932" width="13.26953125" customWidth="1"/>
    <col min="7933" max="7933" width="18.1796875" customWidth="1"/>
    <col min="7934" max="7935" width="16.26953125" customWidth="1"/>
    <col min="7936" max="7936" width="18.453125" customWidth="1"/>
    <col min="8186" max="8186" width="1.1796875" customWidth="1"/>
    <col min="8187" max="8187" width="15.26953125" customWidth="1"/>
    <col min="8188" max="8188" width="13.26953125" customWidth="1"/>
    <col min="8189" max="8189" width="18.1796875" customWidth="1"/>
    <col min="8190" max="8191" width="16.26953125" customWidth="1"/>
    <col min="8192" max="8192" width="18.453125" customWidth="1"/>
    <col min="8442" max="8442" width="1.1796875" customWidth="1"/>
    <col min="8443" max="8443" width="15.26953125" customWidth="1"/>
    <col min="8444" max="8444" width="13.26953125" customWidth="1"/>
    <col min="8445" max="8445" width="18.1796875" customWidth="1"/>
    <col min="8446" max="8447" width="16.26953125" customWidth="1"/>
    <col min="8448" max="8448" width="18.453125" customWidth="1"/>
    <col min="8698" max="8698" width="1.1796875" customWidth="1"/>
    <col min="8699" max="8699" width="15.26953125" customWidth="1"/>
    <col min="8700" max="8700" width="13.26953125" customWidth="1"/>
    <col min="8701" max="8701" width="18.1796875" customWidth="1"/>
    <col min="8702" max="8703" width="16.26953125" customWidth="1"/>
    <col min="8704" max="8704" width="18.453125" customWidth="1"/>
    <col min="8954" max="8954" width="1.1796875" customWidth="1"/>
    <col min="8955" max="8955" width="15.26953125" customWidth="1"/>
    <col min="8956" max="8956" width="13.26953125" customWidth="1"/>
    <col min="8957" max="8957" width="18.1796875" customWidth="1"/>
    <col min="8958" max="8959" width="16.26953125" customWidth="1"/>
    <col min="8960" max="8960" width="18.453125" customWidth="1"/>
    <col min="9210" max="9210" width="1.1796875" customWidth="1"/>
    <col min="9211" max="9211" width="15.26953125" customWidth="1"/>
    <col min="9212" max="9212" width="13.26953125" customWidth="1"/>
    <col min="9213" max="9213" width="18.1796875" customWidth="1"/>
    <col min="9214" max="9215" width="16.26953125" customWidth="1"/>
    <col min="9216" max="9216" width="18.453125" customWidth="1"/>
    <col min="9466" max="9466" width="1.1796875" customWidth="1"/>
    <col min="9467" max="9467" width="15.26953125" customWidth="1"/>
    <col min="9468" max="9468" width="13.26953125" customWidth="1"/>
    <col min="9469" max="9469" width="18.1796875" customWidth="1"/>
    <col min="9470" max="9471" width="16.26953125" customWidth="1"/>
    <col min="9472" max="9472" width="18.453125" customWidth="1"/>
    <col min="9722" max="9722" width="1.1796875" customWidth="1"/>
    <col min="9723" max="9723" width="15.26953125" customWidth="1"/>
    <col min="9724" max="9724" width="13.26953125" customWidth="1"/>
    <col min="9725" max="9725" width="18.1796875" customWidth="1"/>
    <col min="9726" max="9727" width="16.26953125" customWidth="1"/>
    <col min="9728" max="9728" width="18.453125" customWidth="1"/>
    <col min="9978" max="9978" width="1.1796875" customWidth="1"/>
    <col min="9979" max="9979" width="15.26953125" customWidth="1"/>
    <col min="9980" max="9980" width="13.26953125" customWidth="1"/>
    <col min="9981" max="9981" width="18.1796875" customWidth="1"/>
    <col min="9982" max="9983" width="16.26953125" customWidth="1"/>
    <col min="9984" max="9984" width="18.453125" customWidth="1"/>
    <col min="10234" max="10234" width="1.1796875" customWidth="1"/>
    <col min="10235" max="10235" width="15.26953125" customWidth="1"/>
    <col min="10236" max="10236" width="13.26953125" customWidth="1"/>
    <col min="10237" max="10237" width="18.1796875" customWidth="1"/>
    <col min="10238" max="10239" width="16.26953125" customWidth="1"/>
    <col min="10240" max="10240" width="18.453125" customWidth="1"/>
    <col min="10490" max="10490" width="1.1796875" customWidth="1"/>
    <col min="10491" max="10491" width="15.26953125" customWidth="1"/>
    <col min="10492" max="10492" width="13.26953125" customWidth="1"/>
    <col min="10493" max="10493" width="18.1796875" customWidth="1"/>
    <col min="10494" max="10495" width="16.26953125" customWidth="1"/>
    <col min="10496" max="10496" width="18.453125" customWidth="1"/>
    <col min="10746" max="10746" width="1.1796875" customWidth="1"/>
    <col min="10747" max="10747" width="15.26953125" customWidth="1"/>
    <col min="10748" max="10748" width="13.26953125" customWidth="1"/>
    <col min="10749" max="10749" width="18.1796875" customWidth="1"/>
    <col min="10750" max="10751" width="16.26953125" customWidth="1"/>
    <col min="10752" max="10752" width="18.453125" customWidth="1"/>
    <col min="11002" max="11002" width="1.1796875" customWidth="1"/>
    <col min="11003" max="11003" width="15.26953125" customWidth="1"/>
    <col min="11004" max="11004" width="13.26953125" customWidth="1"/>
    <col min="11005" max="11005" width="18.1796875" customWidth="1"/>
    <col min="11006" max="11007" width="16.26953125" customWidth="1"/>
    <col min="11008" max="11008" width="18.453125" customWidth="1"/>
    <col min="11258" max="11258" width="1.1796875" customWidth="1"/>
    <col min="11259" max="11259" width="15.26953125" customWidth="1"/>
    <col min="11260" max="11260" width="13.26953125" customWidth="1"/>
    <col min="11261" max="11261" width="18.1796875" customWidth="1"/>
    <col min="11262" max="11263" width="16.26953125" customWidth="1"/>
    <col min="11264" max="11264" width="18.453125" customWidth="1"/>
    <col min="11514" max="11514" width="1.1796875" customWidth="1"/>
    <col min="11515" max="11515" width="15.26953125" customWidth="1"/>
    <col min="11516" max="11516" width="13.26953125" customWidth="1"/>
    <col min="11517" max="11517" width="18.1796875" customWidth="1"/>
    <col min="11518" max="11519" width="16.26953125" customWidth="1"/>
    <col min="11520" max="11520" width="18.453125" customWidth="1"/>
    <col min="11770" max="11770" width="1.1796875" customWidth="1"/>
    <col min="11771" max="11771" width="15.26953125" customWidth="1"/>
    <col min="11772" max="11772" width="13.26953125" customWidth="1"/>
    <col min="11773" max="11773" width="18.1796875" customWidth="1"/>
    <col min="11774" max="11775" width="16.26953125" customWidth="1"/>
    <col min="11776" max="11776" width="18.453125" customWidth="1"/>
    <col min="12026" max="12026" width="1.1796875" customWidth="1"/>
    <col min="12027" max="12027" width="15.26953125" customWidth="1"/>
    <col min="12028" max="12028" width="13.26953125" customWidth="1"/>
    <col min="12029" max="12029" width="18.1796875" customWidth="1"/>
    <col min="12030" max="12031" width="16.26953125" customWidth="1"/>
    <col min="12032" max="12032" width="18.453125" customWidth="1"/>
    <col min="12282" max="12282" width="1.1796875" customWidth="1"/>
    <col min="12283" max="12283" width="15.26953125" customWidth="1"/>
    <col min="12284" max="12284" width="13.26953125" customWidth="1"/>
    <col min="12285" max="12285" width="18.1796875" customWidth="1"/>
    <col min="12286" max="12287" width="16.26953125" customWidth="1"/>
    <col min="12288" max="12288" width="18.453125" customWidth="1"/>
    <col min="12538" max="12538" width="1.1796875" customWidth="1"/>
    <col min="12539" max="12539" width="15.26953125" customWidth="1"/>
    <col min="12540" max="12540" width="13.26953125" customWidth="1"/>
    <col min="12541" max="12541" width="18.1796875" customWidth="1"/>
    <col min="12542" max="12543" width="16.26953125" customWidth="1"/>
    <col min="12544" max="12544" width="18.453125" customWidth="1"/>
    <col min="12794" max="12794" width="1.1796875" customWidth="1"/>
    <col min="12795" max="12795" width="15.26953125" customWidth="1"/>
    <col min="12796" max="12796" width="13.26953125" customWidth="1"/>
    <col min="12797" max="12797" width="18.1796875" customWidth="1"/>
    <col min="12798" max="12799" width="16.26953125" customWidth="1"/>
    <col min="12800" max="12800" width="18.453125" customWidth="1"/>
    <col min="13050" max="13050" width="1.1796875" customWidth="1"/>
    <col min="13051" max="13051" width="15.26953125" customWidth="1"/>
    <col min="13052" max="13052" width="13.26953125" customWidth="1"/>
    <col min="13053" max="13053" width="18.1796875" customWidth="1"/>
    <col min="13054" max="13055" width="16.26953125" customWidth="1"/>
    <col min="13056" max="13056" width="18.453125" customWidth="1"/>
    <col min="13306" max="13306" width="1.1796875" customWidth="1"/>
    <col min="13307" max="13307" width="15.26953125" customWidth="1"/>
    <col min="13308" max="13308" width="13.26953125" customWidth="1"/>
    <col min="13309" max="13309" width="18.1796875" customWidth="1"/>
    <col min="13310" max="13311" width="16.26953125" customWidth="1"/>
    <col min="13312" max="13312" width="18.453125" customWidth="1"/>
    <col min="13562" max="13562" width="1.1796875" customWidth="1"/>
    <col min="13563" max="13563" width="15.26953125" customWidth="1"/>
    <col min="13564" max="13564" width="13.26953125" customWidth="1"/>
    <col min="13565" max="13565" width="18.1796875" customWidth="1"/>
    <col min="13566" max="13567" width="16.26953125" customWidth="1"/>
    <col min="13568" max="13568" width="18.453125" customWidth="1"/>
    <col min="13818" max="13818" width="1.1796875" customWidth="1"/>
    <col min="13819" max="13819" width="15.26953125" customWidth="1"/>
    <col min="13820" max="13820" width="13.26953125" customWidth="1"/>
    <col min="13821" max="13821" width="18.1796875" customWidth="1"/>
    <col min="13822" max="13823" width="16.26953125" customWidth="1"/>
    <col min="13824" max="13824" width="18.453125" customWidth="1"/>
    <col min="14074" max="14074" width="1.1796875" customWidth="1"/>
    <col min="14075" max="14075" width="15.26953125" customWidth="1"/>
    <col min="14076" max="14076" width="13.26953125" customWidth="1"/>
    <col min="14077" max="14077" width="18.1796875" customWidth="1"/>
    <col min="14078" max="14079" width="16.26953125" customWidth="1"/>
    <col min="14080" max="14080" width="18.453125" customWidth="1"/>
    <col min="14330" max="14330" width="1.1796875" customWidth="1"/>
    <col min="14331" max="14331" width="15.26953125" customWidth="1"/>
    <col min="14332" max="14332" width="13.26953125" customWidth="1"/>
    <col min="14333" max="14333" width="18.1796875" customWidth="1"/>
    <col min="14334" max="14335" width="16.26953125" customWidth="1"/>
    <col min="14336" max="14336" width="18.453125" customWidth="1"/>
    <col min="14586" max="14586" width="1.1796875" customWidth="1"/>
    <col min="14587" max="14587" width="15.26953125" customWidth="1"/>
    <col min="14588" max="14588" width="13.26953125" customWidth="1"/>
    <col min="14589" max="14589" width="18.1796875" customWidth="1"/>
    <col min="14590" max="14591" width="16.26953125" customWidth="1"/>
    <col min="14592" max="14592" width="18.453125" customWidth="1"/>
    <col min="14842" max="14842" width="1.1796875" customWidth="1"/>
    <col min="14843" max="14843" width="15.26953125" customWidth="1"/>
    <col min="14844" max="14844" width="13.26953125" customWidth="1"/>
    <col min="14845" max="14845" width="18.1796875" customWidth="1"/>
    <col min="14846" max="14847" width="16.26953125" customWidth="1"/>
    <col min="14848" max="14848" width="18.453125" customWidth="1"/>
    <col min="15098" max="15098" width="1.1796875" customWidth="1"/>
    <col min="15099" max="15099" width="15.26953125" customWidth="1"/>
    <col min="15100" max="15100" width="13.26953125" customWidth="1"/>
    <col min="15101" max="15101" width="18.1796875" customWidth="1"/>
    <col min="15102" max="15103" width="16.26953125" customWidth="1"/>
    <col min="15104" max="15104" width="18.453125" customWidth="1"/>
    <col min="15354" max="15354" width="1.1796875" customWidth="1"/>
    <col min="15355" max="15355" width="15.26953125" customWidth="1"/>
    <col min="15356" max="15356" width="13.26953125" customWidth="1"/>
    <col min="15357" max="15357" width="18.1796875" customWidth="1"/>
    <col min="15358" max="15359" width="16.26953125" customWidth="1"/>
    <col min="15360" max="15360" width="18.453125" customWidth="1"/>
    <col min="15610" max="15610" width="1.1796875" customWidth="1"/>
    <col min="15611" max="15611" width="15.26953125" customWidth="1"/>
    <col min="15612" max="15612" width="13.26953125" customWidth="1"/>
    <col min="15613" max="15613" width="18.1796875" customWidth="1"/>
    <col min="15614" max="15615" width="16.26953125" customWidth="1"/>
    <col min="15616" max="15616" width="18.453125" customWidth="1"/>
    <col min="15866" max="15866" width="1.1796875" customWidth="1"/>
    <col min="15867" max="15867" width="15.26953125" customWidth="1"/>
    <col min="15868" max="15868" width="13.26953125" customWidth="1"/>
    <col min="15869" max="15869" width="18.1796875" customWidth="1"/>
    <col min="15870" max="15871" width="16.26953125" customWidth="1"/>
    <col min="15872" max="15872" width="18.453125" customWidth="1"/>
    <col min="16122" max="16122" width="1.1796875" customWidth="1"/>
    <col min="16123" max="16123" width="15.26953125" customWidth="1"/>
    <col min="16124" max="16124" width="13.26953125" customWidth="1"/>
    <col min="16125" max="16125" width="18.1796875" customWidth="1"/>
    <col min="16126" max="16127" width="16.26953125" customWidth="1"/>
    <col min="16128" max="16128" width="18.453125" customWidth="1"/>
  </cols>
  <sheetData>
    <row r="1" spans="2:7" x14ac:dyDescent="0.35">
      <c r="B1" s="94" t="s">
        <v>20</v>
      </c>
      <c r="C1" s="94"/>
      <c r="D1" s="94"/>
      <c r="E1" s="94"/>
      <c r="F1" s="94"/>
      <c r="G1" s="94"/>
    </row>
    <row r="2" spans="2:7" ht="21" x14ac:dyDescent="0.35">
      <c r="B2" s="2" t="s">
        <v>21</v>
      </c>
      <c r="C2" s="95">
        <v>44442</v>
      </c>
      <c r="D2" s="96"/>
      <c r="E2" s="2" t="s">
        <v>22</v>
      </c>
      <c r="F2" s="97" t="s">
        <v>578</v>
      </c>
      <c r="G2" s="98"/>
    </row>
    <row r="3" spans="2:7" ht="27" customHeight="1" x14ac:dyDescent="0.35">
      <c r="B3" s="2" t="s">
        <v>23</v>
      </c>
      <c r="C3" s="99" t="s">
        <v>579</v>
      </c>
      <c r="D3" s="99"/>
      <c r="E3" s="2" t="s">
        <v>24</v>
      </c>
      <c r="F3" s="100" t="s">
        <v>580</v>
      </c>
      <c r="G3" s="100"/>
    </row>
    <row r="4" spans="2:7" x14ac:dyDescent="0.35">
      <c r="B4" s="94" t="s">
        <v>52</v>
      </c>
      <c r="C4" s="94"/>
      <c r="D4" s="94"/>
      <c r="E4" s="94"/>
      <c r="F4" s="94"/>
      <c r="G4" s="94"/>
    </row>
    <row r="5" spans="2:7" ht="66.75" customHeight="1" x14ac:dyDescent="0.35">
      <c r="B5" s="98" t="s">
        <v>49</v>
      </c>
      <c r="C5" s="98"/>
      <c r="D5" s="104" t="s">
        <v>581</v>
      </c>
      <c r="E5" s="98"/>
      <c r="F5" s="98"/>
      <c r="G5" s="98"/>
    </row>
    <row r="6" spans="2:7" ht="28.5" customHeight="1" x14ac:dyDescent="0.35">
      <c r="B6" s="98" t="s">
        <v>25</v>
      </c>
      <c r="C6" s="98"/>
      <c r="D6" s="98" t="s">
        <v>582</v>
      </c>
      <c r="E6" s="98"/>
      <c r="F6" s="98"/>
      <c r="G6" s="98"/>
    </row>
    <row r="7" spans="2:7" ht="76.5" customHeight="1" x14ac:dyDescent="0.35">
      <c r="B7" s="98" t="s">
        <v>26</v>
      </c>
      <c r="C7" s="98"/>
      <c r="D7" s="120" t="s">
        <v>583</v>
      </c>
      <c r="E7" s="120"/>
      <c r="F7" s="120"/>
      <c r="G7" s="120"/>
    </row>
    <row r="8" spans="2:7" x14ac:dyDescent="0.35">
      <c r="B8" s="98" t="s">
        <v>27</v>
      </c>
      <c r="C8" s="98"/>
      <c r="D8" s="98" t="s">
        <v>584</v>
      </c>
      <c r="E8" s="98"/>
      <c r="F8" s="98"/>
      <c r="G8" s="98"/>
    </row>
    <row r="9" spans="2:7" x14ac:dyDescent="0.35">
      <c r="B9" s="98" t="s">
        <v>28</v>
      </c>
      <c r="C9" s="98"/>
      <c r="D9" s="98" t="s">
        <v>585</v>
      </c>
      <c r="E9" s="98"/>
      <c r="F9" s="98"/>
      <c r="G9" s="98"/>
    </row>
    <row r="10" spans="2:7" ht="15" customHeight="1" x14ac:dyDescent="0.35">
      <c r="B10" s="94" t="s">
        <v>53</v>
      </c>
      <c r="C10" s="94"/>
      <c r="D10" s="94"/>
      <c r="E10" s="94"/>
      <c r="F10" s="94"/>
      <c r="G10" s="94"/>
    </row>
    <row r="11" spans="2:7" ht="15" customHeight="1" x14ac:dyDescent="0.35">
      <c r="B11" s="101" t="s">
        <v>50</v>
      </c>
      <c r="C11" s="102"/>
      <c r="D11" s="98" t="s">
        <v>586</v>
      </c>
      <c r="E11" s="98"/>
      <c r="F11" s="98"/>
      <c r="G11" s="98"/>
    </row>
    <row r="12" spans="2:7" x14ac:dyDescent="0.35">
      <c r="B12" s="98" t="s">
        <v>29</v>
      </c>
      <c r="C12" s="98"/>
      <c r="D12" s="35">
        <v>44454</v>
      </c>
      <c r="E12" s="109" t="s">
        <v>56</v>
      </c>
      <c r="F12" s="110"/>
      <c r="G12" s="36" t="s">
        <v>587</v>
      </c>
    </row>
    <row r="13" spans="2:7" ht="42" x14ac:dyDescent="0.35">
      <c r="B13" s="98" t="s">
        <v>54</v>
      </c>
      <c r="C13" s="98"/>
      <c r="D13" s="37" t="s">
        <v>588</v>
      </c>
      <c r="E13" s="98" t="s">
        <v>55</v>
      </c>
      <c r="F13" s="98"/>
      <c r="G13" s="37" t="s">
        <v>589</v>
      </c>
    </row>
    <row r="14" spans="2:7" x14ac:dyDescent="0.35">
      <c r="B14" s="98" t="s">
        <v>30</v>
      </c>
      <c r="C14" s="98"/>
      <c r="D14" s="38" t="s">
        <v>590</v>
      </c>
      <c r="E14" s="98" t="s">
        <v>31</v>
      </c>
      <c r="F14" s="98"/>
      <c r="G14" s="5">
        <v>2021</v>
      </c>
    </row>
    <row r="15" spans="2:7" ht="15" customHeight="1" x14ac:dyDescent="0.35">
      <c r="B15" s="111" t="s">
        <v>51</v>
      </c>
      <c r="C15" s="111"/>
      <c r="D15" s="94" t="s">
        <v>32</v>
      </c>
      <c r="E15" s="94"/>
      <c r="F15" s="94"/>
      <c r="G15" s="94"/>
    </row>
    <row r="16" spans="2:7" ht="15" customHeight="1" x14ac:dyDescent="0.35">
      <c r="B16" s="111"/>
      <c r="C16" s="111"/>
      <c r="D16" s="112" t="s">
        <v>33</v>
      </c>
      <c r="E16" s="113"/>
      <c r="F16" s="113"/>
      <c r="G16" s="114"/>
    </row>
    <row r="17" spans="2:7" x14ac:dyDescent="0.35">
      <c r="B17" s="106" t="s">
        <v>34</v>
      </c>
      <c r="C17" s="107"/>
      <c r="D17" s="108"/>
      <c r="E17" s="108"/>
      <c r="F17" s="108" t="e">
        <f>+D17/E17</f>
        <v>#DIV/0!</v>
      </c>
      <c r="G17" s="108"/>
    </row>
    <row r="18" spans="2:7" x14ac:dyDescent="0.35">
      <c r="B18" s="106" t="s">
        <v>35</v>
      </c>
      <c r="C18" s="107"/>
      <c r="D18" s="108"/>
      <c r="E18" s="108"/>
      <c r="F18" s="108"/>
      <c r="G18" s="108"/>
    </row>
    <row r="19" spans="2:7" x14ac:dyDescent="0.35">
      <c r="B19" s="105" t="s">
        <v>36</v>
      </c>
      <c r="C19" s="115"/>
      <c r="D19" s="108"/>
      <c r="E19" s="108"/>
      <c r="F19" s="108"/>
      <c r="G19" s="108"/>
    </row>
    <row r="20" spans="2:7" x14ac:dyDescent="0.35">
      <c r="B20" s="105" t="s">
        <v>37</v>
      </c>
      <c r="C20" s="115"/>
      <c r="D20" s="108"/>
      <c r="E20" s="108"/>
      <c r="F20" s="108"/>
      <c r="G20" s="108"/>
    </row>
    <row r="21" spans="2:7" x14ac:dyDescent="0.35">
      <c r="B21" s="105" t="s">
        <v>38</v>
      </c>
      <c r="C21" s="115"/>
      <c r="D21" s="108"/>
      <c r="E21" s="108"/>
      <c r="F21" s="108"/>
      <c r="G21" s="108"/>
    </row>
    <row r="22" spans="2:7" x14ac:dyDescent="0.35">
      <c r="B22" s="105" t="s">
        <v>39</v>
      </c>
      <c r="C22" s="115"/>
      <c r="D22" s="108"/>
      <c r="E22" s="108"/>
      <c r="F22" s="108"/>
      <c r="G22" s="108"/>
    </row>
    <row r="23" spans="2:7" x14ac:dyDescent="0.35">
      <c r="B23" s="105" t="s">
        <v>40</v>
      </c>
      <c r="C23" s="115"/>
      <c r="D23" s="108"/>
      <c r="E23" s="108"/>
      <c r="F23" s="108"/>
      <c r="G23" s="108"/>
    </row>
    <row r="24" spans="2:7" hidden="1" x14ac:dyDescent="0.35">
      <c r="B24" s="5"/>
      <c r="C24" s="6"/>
      <c r="D24" s="108"/>
      <c r="E24" s="108"/>
      <c r="F24" s="108"/>
      <c r="G24" s="108"/>
    </row>
    <row r="25" spans="2:7" x14ac:dyDescent="0.35">
      <c r="B25" s="105" t="s">
        <v>41</v>
      </c>
      <c r="C25" s="115"/>
      <c r="D25" s="108"/>
      <c r="E25" s="108"/>
      <c r="F25" s="108"/>
      <c r="G25" s="108"/>
    </row>
    <row r="26" spans="2:7" x14ac:dyDescent="0.35">
      <c r="B26" s="105" t="s">
        <v>42</v>
      </c>
      <c r="C26" s="115"/>
      <c r="D26" s="108"/>
      <c r="E26" s="108"/>
      <c r="F26" s="108"/>
      <c r="G26" s="108"/>
    </row>
    <row r="27" spans="2:7" x14ac:dyDescent="0.35">
      <c r="B27" s="105" t="s">
        <v>43</v>
      </c>
      <c r="C27" s="115"/>
      <c r="D27" s="108"/>
      <c r="E27" s="108"/>
      <c r="F27" s="108"/>
      <c r="G27" s="108"/>
    </row>
    <row r="28" spans="2:7" x14ac:dyDescent="0.35">
      <c r="B28" s="105" t="s">
        <v>44</v>
      </c>
      <c r="C28" s="115"/>
      <c r="D28" s="108"/>
      <c r="E28" s="108"/>
      <c r="F28" s="108"/>
      <c r="G28" s="108"/>
    </row>
    <row r="29" spans="2:7" x14ac:dyDescent="0.35">
      <c r="B29" s="105" t="s">
        <v>45</v>
      </c>
      <c r="C29" s="115"/>
      <c r="D29" s="108">
        <v>42</v>
      </c>
      <c r="E29" s="108"/>
      <c r="F29" s="108"/>
      <c r="G29" s="108"/>
    </row>
    <row r="30" spans="2:7" s="3" customFormat="1" x14ac:dyDescent="0.35">
      <c r="B30" s="98" t="s">
        <v>46</v>
      </c>
      <c r="C30" s="117"/>
      <c r="D30" s="119">
        <f>SUM(D29)</f>
        <v>42</v>
      </c>
      <c r="E30" s="119"/>
      <c r="F30" s="119"/>
      <c r="G30" s="119"/>
    </row>
    <row r="32" spans="2:7" x14ac:dyDescent="0.35">
      <c r="B32" s="122" t="s">
        <v>47</v>
      </c>
      <c r="C32" s="122"/>
      <c r="D32" s="122"/>
      <c r="E32" s="122"/>
      <c r="F32" s="122"/>
      <c r="G32" s="122"/>
    </row>
    <row r="33" spans="2:7" x14ac:dyDescent="0.35">
      <c r="B33" s="121" t="s">
        <v>48</v>
      </c>
      <c r="C33" s="121"/>
      <c r="D33" s="121"/>
      <c r="E33" s="121"/>
      <c r="F33" s="121"/>
      <c r="G33" s="121"/>
    </row>
    <row r="34" spans="2:7" x14ac:dyDescent="0.35">
      <c r="B34" s="121"/>
      <c r="C34" s="121"/>
      <c r="D34" s="121"/>
      <c r="E34" s="121"/>
      <c r="F34" s="121"/>
      <c r="G34" s="121"/>
    </row>
  </sheetData>
  <mergeCells count="57">
    <mergeCell ref="B33:G34"/>
    <mergeCell ref="B26:C26"/>
    <mergeCell ref="D26:G26"/>
    <mergeCell ref="B27:C27"/>
    <mergeCell ref="D27:G27"/>
    <mergeCell ref="B28:C28"/>
    <mergeCell ref="D28:G28"/>
    <mergeCell ref="B29:C29"/>
    <mergeCell ref="D29:G29"/>
    <mergeCell ref="B30:C30"/>
    <mergeCell ref="D30:G30"/>
    <mergeCell ref="B32:G32"/>
    <mergeCell ref="B25:C25"/>
    <mergeCell ref="D25:G25"/>
    <mergeCell ref="B19:C19"/>
    <mergeCell ref="D19:G19"/>
    <mergeCell ref="B20:C20"/>
    <mergeCell ref="D20:G20"/>
    <mergeCell ref="B21:C21"/>
    <mergeCell ref="D21:G21"/>
    <mergeCell ref="B22:C22"/>
    <mergeCell ref="D22:G22"/>
    <mergeCell ref="B23:C23"/>
    <mergeCell ref="D23:G23"/>
    <mergeCell ref="D24:G24"/>
    <mergeCell ref="B18:C18"/>
    <mergeCell ref="D18:G18"/>
    <mergeCell ref="B12:C12"/>
    <mergeCell ref="E12:F12"/>
    <mergeCell ref="B13:C13"/>
    <mergeCell ref="E13:F13"/>
    <mergeCell ref="B14:C14"/>
    <mergeCell ref="E14:F14"/>
    <mergeCell ref="B15:C16"/>
    <mergeCell ref="D15:G15"/>
    <mergeCell ref="D16:G16"/>
    <mergeCell ref="B17:C17"/>
    <mergeCell ref="D17:G17"/>
    <mergeCell ref="B11:C11"/>
    <mergeCell ref="D11:G11"/>
    <mergeCell ref="B5:C5"/>
    <mergeCell ref="D5:G5"/>
    <mergeCell ref="B6:C6"/>
    <mergeCell ref="D6:G6"/>
    <mergeCell ref="B7:C7"/>
    <mergeCell ref="D7:G7"/>
    <mergeCell ref="B8:C8"/>
    <mergeCell ref="D8:G8"/>
    <mergeCell ref="B9:C9"/>
    <mergeCell ref="D9:G9"/>
    <mergeCell ref="B10:G10"/>
    <mergeCell ref="B4:G4"/>
    <mergeCell ref="B1:G1"/>
    <mergeCell ref="C2:D2"/>
    <mergeCell ref="F2:G2"/>
    <mergeCell ref="C3:D3"/>
    <mergeCell ref="F3:G3"/>
  </mergeCells>
  <pageMargins left="0.7" right="0.7" top="0.75" bottom="0.75" header="0.3" footer="0.3"/>
  <pageSetup orientation="portrait" horizontalDpi="200" verticalDpi="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7"/>
  <sheetViews>
    <sheetView showGridLines="0" workbookViewId="0">
      <selection activeCell="B16" sqref="B16"/>
    </sheetView>
  </sheetViews>
  <sheetFormatPr baseColWidth="10" defaultRowHeight="14.5" x14ac:dyDescent="0.35"/>
  <cols>
    <col min="1" max="1" width="23.54296875" customWidth="1"/>
    <col min="2" max="2" width="25.453125" customWidth="1"/>
    <col min="3" max="3" width="30" customWidth="1"/>
    <col min="4" max="4" width="23.54296875" customWidth="1"/>
    <col min="5" max="5" width="28.1796875" bestFit="1" customWidth="1"/>
    <col min="6" max="6" width="19.453125" bestFit="1" customWidth="1"/>
    <col min="7" max="7" width="16.453125" bestFit="1" customWidth="1"/>
  </cols>
  <sheetData>
    <row r="2" spans="1:7" x14ac:dyDescent="0.35">
      <c r="A2" s="1" t="s">
        <v>57</v>
      </c>
      <c r="B2" s="1" t="s">
        <v>58</v>
      </c>
      <c r="C2" s="1" t="s">
        <v>0</v>
      </c>
      <c r="D2" s="1" t="s">
        <v>3</v>
      </c>
      <c r="E2" s="1" t="s">
        <v>59</v>
      </c>
      <c r="F2" s="1" t="s">
        <v>60</v>
      </c>
      <c r="G2" s="1" t="s">
        <v>61</v>
      </c>
    </row>
    <row r="3" spans="1:7" x14ac:dyDescent="0.35">
      <c r="A3" s="4" t="s">
        <v>577</v>
      </c>
      <c r="B3" s="4" t="s">
        <v>577</v>
      </c>
      <c r="C3" s="4" t="s">
        <v>577</v>
      </c>
      <c r="D3" s="4" t="s">
        <v>577</v>
      </c>
      <c r="E3" s="4" t="s">
        <v>577</v>
      </c>
      <c r="F3" s="4" t="s">
        <v>577</v>
      </c>
      <c r="G3" s="4" t="s">
        <v>577</v>
      </c>
    </row>
    <row r="4" spans="1:7" x14ac:dyDescent="0.35">
      <c r="A4" s="4" t="s">
        <v>577</v>
      </c>
      <c r="B4" s="4" t="s">
        <v>577</v>
      </c>
      <c r="C4" s="4" t="s">
        <v>577</v>
      </c>
      <c r="D4" s="4" t="s">
        <v>577</v>
      </c>
      <c r="E4" s="4" t="s">
        <v>577</v>
      </c>
      <c r="F4" s="4" t="s">
        <v>577</v>
      </c>
      <c r="G4" s="4" t="s">
        <v>577</v>
      </c>
    </row>
    <row r="5" spans="1:7" x14ac:dyDescent="0.35">
      <c r="A5" s="4" t="s">
        <v>577</v>
      </c>
      <c r="B5" s="4" t="s">
        <v>577</v>
      </c>
      <c r="C5" s="4" t="s">
        <v>577</v>
      </c>
      <c r="D5" s="4" t="s">
        <v>577</v>
      </c>
      <c r="E5" s="4" t="s">
        <v>577</v>
      </c>
      <c r="F5" s="4" t="s">
        <v>577</v>
      </c>
      <c r="G5" s="4" t="s">
        <v>577</v>
      </c>
    </row>
    <row r="6" spans="1:7" x14ac:dyDescent="0.35">
      <c r="A6" s="4" t="s">
        <v>577</v>
      </c>
      <c r="B6" s="4" t="s">
        <v>577</v>
      </c>
      <c r="C6" s="4" t="s">
        <v>577</v>
      </c>
      <c r="D6" s="4" t="s">
        <v>577</v>
      </c>
      <c r="E6" s="4" t="s">
        <v>577</v>
      </c>
      <c r="F6" s="4" t="s">
        <v>577</v>
      </c>
      <c r="G6" s="4" t="s">
        <v>577</v>
      </c>
    </row>
    <row r="7" spans="1:7" x14ac:dyDescent="0.35">
      <c r="A7" s="4" t="s">
        <v>577</v>
      </c>
      <c r="B7" s="4" t="s">
        <v>577</v>
      </c>
      <c r="C7" s="4" t="s">
        <v>577</v>
      </c>
      <c r="D7" s="4" t="s">
        <v>577</v>
      </c>
      <c r="E7" s="4" t="s">
        <v>577</v>
      </c>
      <c r="F7" s="4" t="s">
        <v>577</v>
      </c>
      <c r="G7" s="4" t="s">
        <v>577</v>
      </c>
    </row>
    <row r="8" spans="1:7" x14ac:dyDescent="0.35">
      <c r="A8" s="4" t="s">
        <v>577</v>
      </c>
      <c r="B8" s="4" t="s">
        <v>577</v>
      </c>
      <c r="C8" s="4" t="s">
        <v>577</v>
      </c>
      <c r="D8" s="4" t="s">
        <v>577</v>
      </c>
      <c r="E8" s="4" t="s">
        <v>577</v>
      </c>
      <c r="F8" s="4" t="s">
        <v>577</v>
      </c>
      <c r="G8" s="4" t="s">
        <v>577</v>
      </c>
    </row>
    <row r="9" spans="1:7" x14ac:dyDescent="0.35">
      <c r="A9" s="4" t="s">
        <v>577</v>
      </c>
      <c r="B9" s="4" t="s">
        <v>577</v>
      </c>
      <c r="C9" s="4" t="s">
        <v>577</v>
      </c>
      <c r="D9" s="4" t="s">
        <v>577</v>
      </c>
      <c r="E9" s="4" t="s">
        <v>577</v>
      </c>
      <c r="F9" s="4" t="s">
        <v>577</v>
      </c>
      <c r="G9" s="4" t="s">
        <v>577</v>
      </c>
    </row>
    <row r="10" spans="1:7" x14ac:dyDescent="0.35">
      <c r="A10" s="4" t="s">
        <v>577</v>
      </c>
      <c r="B10" s="4" t="s">
        <v>577</v>
      </c>
      <c r="C10" s="4" t="s">
        <v>577</v>
      </c>
      <c r="D10" s="4" t="s">
        <v>577</v>
      </c>
      <c r="E10" s="4" t="s">
        <v>577</v>
      </c>
      <c r="F10" s="4" t="s">
        <v>577</v>
      </c>
      <c r="G10" s="4" t="s">
        <v>577</v>
      </c>
    </row>
    <row r="11" spans="1:7" x14ac:dyDescent="0.35">
      <c r="A11" s="4" t="s">
        <v>577</v>
      </c>
      <c r="B11" s="4" t="s">
        <v>577</v>
      </c>
      <c r="C11" s="4" t="s">
        <v>577</v>
      </c>
      <c r="D11" s="4" t="s">
        <v>577</v>
      </c>
      <c r="E11" s="4" t="s">
        <v>577</v>
      </c>
      <c r="F11" s="4" t="s">
        <v>577</v>
      </c>
      <c r="G11" s="4" t="s">
        <v>577</v>
      </c>
    </row>
    <row r="12" spans="1:7" x14ac:dyDescent="0.35">
      <c r="A12" s="4" t="s">
        <v>577</v>
      </c>
      <c r="B12" s="4" t="s">
        <v>577</v>
      </c>
      <c r="C12" s="4" t="s">
        <v>577</v>
      </c>
      <c r="D12" s="4" t="s">
        <v>577</v>
      </c>
      <c r="E12" s="4" t="s">
        <v>577</v>
      </c>
      <c r="F12" s="4" t="s">
        <v>577</v>
      </c>
      <c r="G12" s="4" t="s">
        <v>577</v>
      </c>
    </row>
    <row r="13" spans="1:7" x14ac:dyDescent="0.35">
      <c r="A13" s="4" t="s">
        <v>577</v>
      </c>
      <c r="B13" s="4" t="s">
        <v>577</v>
      </c>
      <c r="C13" s="4" t="s">
        <v>577</v>
      </c>
      <c r="D13" s="4" t="s">
        <v>577</v>
      </c>
      <c r="E13" s="4" t="s">
        <v>577</v>
      </c>
      <c r="F13" s="4" t="s">
        <v>577</v>
      </c>
      <c r="G13" s="4" t="s">
        <v>577</v>
      </c>
    </row>
    <row r="14" spans="1:7" x14ac:dyDescent="0.35">
      <c r="A14" s="4" t="s">
        <v>577</v>
      </c>
      <c r="B14" s="4" t="s">
        <v>577</v>
      </c>
      <c r="C14" s="4" t="s">
        <v>577</v>
      </c>
      <c r="D14" s="4" t="s">
        <v>577</v>
      </c>
      <c r="E14" s="4" t="s">
        <v>577</v>
      </c>
      <c r="F14" s="4" t="s">
        <v>577</v>
      </c>
      <c r="G14" s="4" t="s">
        <v>577</v>
      </c>
    </row>
    <row r="15" spans="1:7" x14ac:dyDescent="0.35">
      <c r="A15" s="4" t="s">
        <v>577</v>
      </c>
      <c r="B15" s="4" t="s">
        <v>577</v>
      </c>
      <c r="C15" s="4" t="s">
        <v>577</v>
      </c>
      <c r="D15" s="4" t="s">
        <v>577</v>
      </c>
      <c r="E15" s="4" t="s">
        <v>577</v>
      </c>
      <c r="F15" s="4" t="s">
        <v>577</v>
      </c>
      <c r="G15" s="4" t="s">
        <v>577</v>
      </c>
    </row>
    <row r="16" spans="1:7" x14ac:dyDescent="0.35">
      <c r="A16" s="4" t="s">
        <v>577</v>
      </c>
      <c r="B16" s="4" t="s">
        <v>577</v>
      </c>
      <c r="C16" s="4" t="s">
        <v>577</v>
      </c>
      <c r="D16" s="4" t="s">
        <v>577</v>
      </c>
      <c r="E16" s="4" t="s">
        <v>577</v>
      </c>
      <c r="F16" s="4" t="s">
        <v>577</v>
      </c>
      <c r="G16" s="4" t="s">
        <v>577</v>
      </c>
    </row>
    <row r="17" spans="1:7" x14ac:dyDescent="0.35">
      <c r="A17" s="4" t="s">
        <v>577</v>
      </c>
      <c r="B17" s="4" t="s">
        <v>577</v>
      </c>
      <c r="C17" s="4" t="s">
        <v>577</v>
      </c>
      <c r="D17" s="4" t="s">
        <v>577</v>
      </c>
      <c r="E17" s="4" t="s">
        <v>577</v>
      </c>
      <c r="F17" s="4" t="s">
        <v>577</v>
      </c>
      <c r="G17" s="4" t="s">
        <v>577</v>
      </c>
    </row>
    <row r="18" spans="1:7" x14ac:dyDescent="0.35">
      <c r="A18" s="4" t="s">
        <v>577</v>
      </c>
      <c r="B18" s="4" t="s">
        <v>577</v>
      </c>
      <c r="C18" s="4" t="s">
        <v>577</v>
      </c>
      <c r="D18" s="4" t="s">
        <v>577</v>
      </c>
      <c r="E18" s="4" t="s">
        <v>577</v>
      </c>
      <c r="F18" s="4" t="s">
        <v>577</v>
      </c>
      <c r="G18" s="4" t="s">
        <v>577</v>
      </c>
    </row>
    <row r="19" spans="1:7" x14ac:dyDescent="0.35">
      <c r="A19" s="4" t="s">
        <v>577</v>
      </c>
      <c r="B19" s="4" t="s">
        <v>577</v>
      </c>
      <c r="C19" s="4" t="s">
        <v>577</v>
      </c>
      <c r="D19" s="4" t="s">
        <v>577</v>
      </c>
      <c r="E19" s="4" t="s">
        <v>577</v>
      </c>
      <c r="F19" s="4" t="s">
        <v>577</v>
      </c>
      <c r="G19" s="4" t="s">
        <v>577</v>
      </c>
    </row>
    <row r="20" spans="1:7" x14ac:dyDescent="0.35">
      <c r="A20" s="4" t="s">
        <v>577</v>
      </c>
      <c r="B20" s="4" t="s">
        <v>577</v>
      </c>
      <c r="C20" s="4" t="s">
        <v>577</v>
      </c>
      <c r="D20" s="4" t="s">
        <v>577</v>
      </c>
      <c r="E20" s="4" t="s">
        <v>577</v>
      </c>
      <c r="F20" s="4" t="s">
        <v>577</v>
      </c>
      <c r="G20" s="4" t="s">
        <v>577</v>
      </c>
    </row>
    <row r="21" spans="1:7" x14ac:dyDescent="0.35">
      <c r="A21" s="4" t="s">
        <v>577</v>
      </c>
      <c r="B21" s="4" t="s">
        <v>577</v>
      </c>
      <c r="C21" s="4" t="s">
        <v>577</v>
      </c>
      <c r="D21" s="4" t="s">
        <v>577</v>
      </c>
      <c r="E21" s="4" t="s">
        <v>577</v>
      </c>
      <c r="F21" s="4" t="s">
        <v>577</v>
      </c>
      <c r="G21" s="4" t="s">
        <v>577</v>
      </c>
    </row>
    <row r="22" spans="1:7" x14ac:dyDescent="0.35">
      <c r="A22" s="4" t="s">
        <v>577</v>
      </c>
      <c r="B22" s="4" t="s">
        <v>577</v>
      </c>
      <c r="C22" s="4" t="s">
        <v>577</v>
      </c>
      <c r="D22" s="4" t="s">
        <v>577</v>
      </c>
      <c r="E22" s="4" t="s">
        <v>577</v>
      </c>
      <c r="F22" s="4" t="s">
        <v>577</v>
      </c>
      <c r="G22" s="4" t="s">
        <v>577</v>
      </c>
    </row>
    <row r="23" spans="1:7" x14ac:dyDescent="0.35">
      <c r="A23" s="4" t="s">
        <v>577</v>
      </c>
      <c r="B23" s="4" t="s">
        <v>577</v>
      </c>
      <c r="C23" s="4" t="s">
        <v>577</v>
      </c>
      <c r="D23" s="4" t="s">
        <v>577</v>
      </c>
      <c r="E23" s="4" t="s">
        <v>577</v>
      </c>
      <c r="F23" s="4" t="s">
        <v>577</v>
      </c>
      <c r="G23" s="4" t="s">
        <v>577</v>
      </c>
    </row>
    <row r="24" spans="1:7" x14ac:dyDescent="0.35">
      <c r="A24" s="4" t="s">
        <v>577</v>
      </c>
      <c r="B24" s="4" t="s">
        <v>577</v>
      </c>
      <c r="C24" s="4" t="s">
        <v>577</v>
      </c>
      <c r="D24" s="4" t="s">
        <v>577</v>
      </c>
      <c r="E24" s="4" t="s">
        <v>577</v>
      </c>
      <c r="F24" s="4" t="s">
        <v>577</v>
      </c>
      <c r="G24" s="4" t="s">
        <v>577</v>
      </c>
    </row>
    <row r="25" spans="1:7" x14ac:dyDescent="0.35">
      <c r="A25" s="4" t="s">
        <v>577</v>
      </c>
      <c r="B25" s="4" t="s">
        <v>577</v>
      </c>
      <c r="C25" s="4" t="s">
        <v>577</v>
      </c>
      <c r="D25" s="4" t="s">
        <v>577</v>
      </c>
      <c r="E25" s="4" t="s">
        <v>577</v>
      </c>
      <c r="F25" s="4" t="s">
        <v>577</v>
      </c>
      <c r="G25" s="4" t="s">
        <v>577</v>
      </c>
    </row>
    <row r="26" spans="1:7" x14ac:dyDescent="0.35">
      <c r="A26" s="4" t="s">
        <v>577</v>
      </c>
      <c r="B26" s="4" t="s">
        <v>577</v>
      </c>
      <c r="C26" s="4" t="s">
        <v>577</v>
      </c>
      <c r="D26" s="4" t="s">
        <v>577</v>
      </c>
      <c r="E26" s="4" t="s">
        <v>577</v>
      </c>
      <c r="F26" s="4" t="s">
        <v>577</v>
      </c>
      <c r="G26" s="4" t="s">
        <v>577</v>
      </c>
    </row>
    <row r="27" spans="1:7" ht="30.75" customHeight="1" x14ac:dyDescent="0.35">
      <c r="A27" s="123" t="s">
        <v>62</v>
      </c>
      <c r="B27" s="123"/>
      <c r="C27" s="123"/>
      <c r="D27" s="123"/>
      <c r="E27" s="123"/>
      <c r="F27" s="123"/>
      <c r="G27" s="123"/>
    </row>
  </sheetData>
  <mergeCells count="1">
    <mergeCell ref="A27:G2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33956-1498-4ECC-A495-4CD1DBA3D427}">
  <dimension ref="A1:B61"/>
  <sheetViews>
    <sheetView topLeftCell="A40" zoomScale="80" zoomScaleNormal="80" workbookViewId="0">
      <selection sqref="A1:A1048576"/>
    </sheetView>
  </sheetViews>
  <sheetFormatPr baseColWidth="10" defaultRowHeight="14.5" x14ac:dyDescent="0.35"/>
  <cols>
    <col min="1" max="1" width="84.90625" style="173" customWidth="1"/>
    <col min="2" max="2" width="38.26953125" bestFit="1" customWidth="1"/>
  </cols>
  <sheetData>
    <row r="1" spans="1:2" x14ac:dyDescent="0.35">
      <c r="A1" s="171" t="s">
        <v>3</v>
      </c>
      <c r="B1" t="s">
        <v>191</v>
      </c>
    </row>
    <row r="3" spans="1:2" x14ac:dyDescent="0.35">
      <c r="A3" s="171" t="s">
        <v>514</v>
      </c>
      <c r="B3" s="169" t="s">
        <v>703</v>
      </c>
    </row>
    <row r="4" spans="1:2" x14ac:dyDescent="0.35">
      <c r="A4" s="172" t="s">
        <v>198</v>
      </c>
      <c r="B4" s="170">
        <v>944971.80999999994</v>
      </c>
    </row>
    <row r="5" spans="1:2" x14ac:dyDescent="0.35">
      <c r="A5" s="172" t="s">
        <v>199</v>
      </c>
      <c r="B5" s="170">
        <v>944971.80999999994</v>
      </c>
    </row>
    <row r="6" spans="1:2" x14ac:dyDescent="0.35">
      <c r="A6" s="172" t="s">
        <v>188</v>
      </c>
      <c r="B6" s="170">
        <v>944971.80999999994</v>
      </c>
    </row>
    <row r="7" spans="1:2" x14ac:dyDescent="0.35">
      <c r="A7" s="172" t="s">
        <v>186</v>
      </c>
      <c r="B7" s="170">
        <v>794971.80999999994</v>
      </c>
    </row>
    <row r="8" spans="1:2" x14ac:dyDescent="0.35">
      <c r="A8" s="172" t="s">
        <v>464</v>
      </c>
      <c r="B8" s="170">
        <v>20640</v>
      </c>
    </row>
    <row r="9" spans="1:2" x14ac:dyDescent="0.35">
      <c r="A9" s="172" t="s">
        <v>378</v>
      </c>
      <c r="B9" s="170">
        <v>8000</v>
      </c>
    </row>
    <row r="10" spans="1:2" ht="29" x14ac:dyDescent="0.35">
      <c r="A10" s="172" t="s">
        <v>396</v>
      </c>
      <c r="B10" s="170">
        <v>4717.8600000000006</v>
      </c>
    </row>
    <row r="11" spans="1:2" x14ac:dyDescent="0.35">
      <c r="A11" s="172" t="s">
        <v>373</v>
      </c>
      <c r="B11" s="170">
        <v>469000</v>
      </c>
    </row>
    <row r="12" spans="1:2" x14ac:dyDescent="0.35">
      <c r="A12" s="172" t="s">
        <v>377</v>
      </c>
      <c r="B12" s="170">
        <v>26409.63</v>
      </c>
    </row>
    <row r="13" spans="1:2" x14ac:dyDescent="0.35">
      <c r="A13" s="172" t="s">
        <v>371</v>
      </c>
      <c r="B13" s="170">
        <v>17604.32</v>
      </c>
    </row>
    <row r="14" spans="1:2" x14ac:dyDescent="0.35">
      <c r="A14" s="172" t="s">
        <v>204</v>
      </c>
      <c r="B14" s="170">
        <v>248600</v>
      </c>
    </row>
    <row r="15" spans="1:2" x14ac:dyDescent="0.35">
      <c r="A15" s="172" t="s">
        <v>201</v>
      </c>
      <c r="B15" s="170">
        <v>150000</v>
      </c>
    </row>
    <row r="16" spans="1:2" x14ac:dyDescent="0.35">
      <c r="A16" s="172" t="s">
        <v>202</v>
      </c>
      <c r="B16" s="170">
        <v>150000</v>
      </c>
    </row>
    <row r="17" spans="1:2" x14ac:dyDescent="0.35">
      <c r="A17" s="172" t="s">
        <v>192</v>
      </c>
      <c r="B17" s="170">
        <v>2123370.8152285712</v>
      </c>
    </row>
    <row r="18" spans="1:2" x14ac:dyDescent="0.35">
      <c r="A18" s="172" t="s">
        <v>217</v>
      </c>
      <c r="B18" s="170">
        <v>1503026.8152285714</v>
      </c>
    </row>
    <row r="19" spans="1:2" x14ac:dyDescent="0.35">
      <c r="A19" s="172" t="s">
        <v>188</v>
      </c>
      <c r="B19" s="170">
        <v>1503026.8152285714</v>
      </c>
    </row>
    <row r="20" spans="1:2" x14ac:dyDescent="0.35">
      <c r="A20" s="172" t="s">
        <v>186</v>
      </c>
      <c r="B20" s="170">
        <v>871828.81522857142</v>
      </c>
    </row>
    <row r="21" spans="1:2" x14ac:dyDescent="0.35">
      <c r="A21" s="172" t="s">
        <v>462</v>
      </c>
      <c r="B21" s="170">
        <v>65000</v>
      </c>
    </row>
    <row r="22" spans="1:2" x14ac:dyDescent="0.35">
      <c r="A22" s="172" t="s">
        <v>529</v>
      </c>
      <c r="B22" s="170">
        <v>540000</v>
      </c>
    </row>
    <row r="23" spans="1:2" x14ac:dyDescent="0.35">
      <c r="A23" s="172" t="s">
        <v>464</v>
      </c>
      <c r="B23" s="170">
        <v>13200</v>
      </c>
    </row>
    <row r="24" spans="1:2" ht="29" x14ac:dyDescent="0.35">
      <c r="A24" s="172" t="s">
        <v>357</v>
      </c>
      <c r="B24" s="170">
        <v>25000</v>
      </c>
    </row>
    <row r="25" spans="1:2" ht="43.5" x14ac:dyDescent="0.35">
      <c r="A25" s="172" t="s">
        <v>187</v>
      </c>
      <c r="B25" s="170">
        <v>24549.39</v>
      </c>
    </row>
    <row r="26" spans="1:2" x14ac:dyDescent="0.35">
      <c r="A26" s="172" t="s">
        <v>378</v>
      </c>
      <c r="B26" s="170">
        <v>15000</v>
      </c>
    </row>
    <row r="27" spans="1:2" x14ac:dyDescent="0.35">
      <c r="A27" s="172" t="s">
        <v>500</v>
      </c>
      <c r="B27" s="170">
        <v>96500</v>
      </c>
    </row>
    <row r="28" spans="1:2" x14ac:dyDescent="0.35">
      <c r="A28" s="172" t="s">
        <v>469</v>
      </c>
      <c r="B28" s="170">
        <v>6600</v>
      </c>
    </row>
    <row r="29" spans="1:2" x14ac:dyDescent="0.35">
      <c r="A29" s="172" t="s">
        <v>471</v>
      </c>
      <c r="B29" s="170">
        <v>85979.425228571432</v>
      </c>
    </row>
    <row r="30" spans="1:2" x14ac:dyDescent="0.35">
      <c r="A30" s="172" t="s">
        <v>227</v>
      </c>
      <c r="B30" s="170">
        <v>630398</v>
      </c>
    </row>
    <row r="31" spans="1:2" x14ac:dyDescent="0.35">
      <c r="A31" s="172" t="s">
        <v>477</v>
      </c>
      <c r="B31" s="170">
        <v>81500</v>
      </c>
    </row>
    <row r="32" spans="1:2" x14ac:dyDescent="0.35">
      <c r="A32" s="172" t="s">
        <v>228</v>
      </c>
      <c r="B32" s="170">
        <v>524898</v>
      </c>
    </row>
    <row r="33" spans="1:2" ht="29" x14ac:dyDescent="0.35">
      <c r="A33" s="172" t="s">
        <v>366</v>
      </c>
      <c r="B33" s="170">
        <v>24000</v>
      </c>
    </row>
    <row r="34" spans="1:2" x14ac:dyDescent="0.35">
      <c r="A34" s="172" t="s">
        <v>201</v>
      </c>
      <c r="B34" s="170">
        <v>800</v>
      </c>
    </row>
    <row r="35" spans="1:2" x14ac:dyDescent="0.35">
      <c r="A35" s="172" t="s">
        <v>202</v>
      </c>
      <c r="B35" s="170">
        <v>800</v>
      </c>
    </row>
    <row r="36" spans="1:2" x14ac:dyDescent="0.35">
      <c r="A36" s="172" t="s">
        <v>193</v>
      </c>
      <c r="B36" s="170">
        <v>308208</v>
      </c>
    </row>
    <row r="37" spans="1:2" x14ac:dyDescent="0.35">
      <c r="A37" s="172" t="s">
        <v>188</v>
      </c>
      <c r="B37" s="170">
        <v>308208</v>
      </c>
    </row>
    <row r="38" spans="1:2" x14ac:dyDescent="0.35">
      <c r="A38" s="172" t="s">
        <v>186</v>
      </c>
      <c r="B38" s="170">
        <v>308208</v>
      </c>
    </row>
    <row r="39" spans="1:2" ht="29" x14ac:dyDescent="0.35">
      <c r="A39" s="172" t="s">
        <v>357</v>
      </c>
      <c r="B39" s="170">
        <v>300000</v>
      </c>
    </row>
    <row r="40" spans="1:2" ht="29" x14ac:dyDescent="0.35">
      <c r="A40" s="172" t="s">
        <v>195</v>
      </c>
      <c r="B40" s="170">
        <v>8208</v>
      </c>
    </row>
    <row r="41" spans="1:2" x14ac:dyDescent="0.35">
      <c r="A41" s="172" t="s">
        <v>479</v>
      </c>
      <c r="B41" s="170">
        <v>312136</v>
      </c>
    </row>
    <row r="42" spans="1:2" x14ac:dyDescent="0.35">
      <c r="A42" s="172" t="s">
        <v>188</v>
      </c>
      <c r="B42" s="170">
        <v>312136</v>
      </c>
    </row>
    <row r="43" spans="1:2" x14ac:dyDescent="0.35">
      <c r="A43" s="172" t="s">
        <v>186</v>
      </c>
      <c r="B43" s="170">
        <v>55700</v>
      </c>
    </row>
    <row r="44" spans="1:2" x14ac:dyDescent="0.35">
      <c r="A44" s="172" t="s">
        <v>498</v>
      </c>
      <c r="B44" s="170">
        <v>960</v>
      </c>
    </row>
    <row r="45" spans="1:2" x14ac:dyDescent="0.35">
      <c r="A45" s="172" t="s">
        <v>500</v>
      </c>
      <c r="B45" s="170">
        <v>44800</v>
      </c>
    </row>
    <row r="46" spans="1:2" x14ac:dyDescent="0.35">
      <c r="A46" s="172" t="s">
        <v>442</v>
      </c>
      <c r="B46" s="170">
        <v>780</v>
      </c>
    </row>
    <row r="47" spans="1:2" x14ac:dyDescent="0.35">
      <c r="A47" s="172" t="s">
        <v>469</v>
      </c>
      <c r="B47" s="170">
        <v>40</v>
      </c>
    </row>
    <row r="48" spans="1:2" ht="29" x14ac:dyDescent="0.35">
      <c r="A48" s="172" t="s">
        <v>457</v>
      </c>
      <c r="B48" s="170">
        <v>4320</v>
      </c>
    </row>
    <row r="49" spans="1:2" x14ac:dyDescent="0.35">
      <c r="A49" s="172" t="s">
        <v>371</v>
      </c>
      <c r="B49" s="170">
        <v>4800</v>
      </c>
    </row>
    <row r="50" spans="1:2" x14ac:dyDescent="0.35">
      <c r="A50" s="172" t="s">
        <v>227</v>
      </c>
      <c r="B50" s="170">
        <v>51236</v>
      </c>
    </row>
    <row r="51" spans="1:2" x14ac:dyDescent="0.35">
      <c r="A51" s="172" t="s">
        <v>477</v>
      </c>
      <c r="B51" s="170">
        <v>10000</v>
      </c>
    </row>
    <row r="52" spans="1:2" x14ac:dyDescent="0.35">
      <c r="A52" s="172" t="s">
        <v>228</v>
      </c>
      <c r="B52" s="170">
        <v>40000</v>
      </c>
    </row>
    <row r="53" spans="1:2" x14ac:dyDescent="0.35">
      <c r="A53" s="172" t="s">
        <v>504</v>
      </c>
      <c r="B53" s="170">
        <v>1236</v>
      </c>
    </row>
    <row r="54" spans="1:2" x14ac:dyDescent="0.35">
      <c r="A54" s="172" t="s">
        <v>506</v>
      </c>
      <c r="B54" s="170">
        <v>205200</v>
      </c>
    </row>
    <row r="55" spans="1:2" x14ac:dyDescent="0.35">
      <c r="A55" s="172" t="s">
        <v>507</v>
      </c>
      <c r="B55" s="170">
        <v>205200</v>
      </c>
    </row>
    <row r="56" spans="1:2" x14ac:dyDescent="0.35">
      <c r="A56" s="172" t="s">
        <v>169</v>
      </c>
      <c r="B56" s="170">
        <v>0</v>
      </c>
    </row>
    <row r="57" spans="1:2" x14ac:dyDescent="0.35">
      <c r="A57" s="172" t="s">
        <v>170</v>
      </c>
      <c r="B57" s="170">
        <v>0</v>
      </c>
    </row>
    <row r="58" spans="1:2" x14ac:dyDescent="0.35">
      <c r="A58" s="172" t="s">
        <v>188</v>
      </c>
      <c r="B58" s="170">
        <v>0</v>
      </c>
    </row>
    <row r="59" spans="1:2" x14ac:dyDescent="0.35">
      <c r="A59" s="172" t="s">
        <v>186</v>
      </c>
      <c r="B59" s="170">
        <v>0</v>
      </c>
    </row>
    <row r="60" spans="1:2" x14ac:dyDescent="0.35">
      <c r="A60" s="172" t="s">
        <v>477</v>
      </c>
      <c r="B60" s="170">
        <v>0</v>
      </c>
    </row>
    <row r="61" spans="1:2" x14ac:dyDescent="0.35">
      <c r="A61" s="172" t="s">
        <v>515</v>
      </c>
      <c r="B61" s="170">
        <v>3068342.6252285717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C143A-4C9F-4937-B3E9-ED411581F595}">
  <dimension ref="A1:B101"/>
  <sheetViews>
    <sheetView zoomScale="80" zoomScaleNormal="80" workbookViewId="0">
      <selection activeCell="A14" sqref="A14:XFD58"/>
    </sheetView>
  </sheetViews>
  <sheetFormatPr baseColWidth="10" defaultRowHeight="14.5" x14ac:dyDescent="0.35"/>
  <cols>
    <col min="1" max="1" width="81.81640625" style="173" customWidth="1"/>
    <col min="2" max="2" width="44.7265625" bestFit="1" customWidth="1"/>
  </cols>
  <sheetData>
    <row r="1" spans="1:2" x14ac:dyDescent="0.35">
      <c r="A1" s="171" t="s">
        <v>3</v>
      </c>
      <c r="B1" t="s">
        <v>183</v>
      </c>
    </row>
    <row r="3" spans="1:2" x14ac:dyDescent="0.35">
      <c r="A3" s="171" t="s">
        <v>514</v>
      </c>
      <c r="B3" s="169" t="s">
        <v>703</v>
      </c>
    </row>
    <row r="4" spans="1:2" x14ac:dyDescent="0.35">
      <c r="A4" s="172" t="s">
        <v>169</v>
      </c>
      <c r="B4" s="170">
        <v>0</v>
      </c>
    </row>
    <row r="5" spans="1:2" ht="49" customHeight="1" x14ac:dyDescent="0.35">
      <c r="A5" s="172" t="s">
        <v>170</v>
      </c>
      <c r="B5" s="170">
        <v>0</v>
      </c>
    </row>
    <row r="6" spans="1:2" x14ac:dyDescent="0.35">
      <c r="A6" s="172" t="s">
        <v>188</v>
      </c>
      <c r="B6" s="170">
        <v>0</v>
      </c>
    </row>
    <row r="7" spans="1:2" x14ac:dyDescent="0.35">
      <c r="A7" s="172" t="s">
        <v>186</v>
      </c>
      <c r="B7" s="170">
        <v>0</v>
      </c>
    </row>
    <row r="8" spans="1:2" ht="43.5" x14ac:dyDescent="0.35">
      <c r="A8" s="172" t="s">
        <v>187</v>
      </c>
      <c r="B8" s="170">
        <v>0</v>
      </c>
    </row>
    <row r="9" spans="1:2" x14ac:dyDescent="0.35">
      <c r="A9" s="172" t="s">
        <v>184</v>
      </c>
      <c r="B9" s="170">
        <v>29088137.912385296</v>
      </c>
    </row>
    <row r="10" spans="1:2" x14ac:dyDescent="0.35">
      <c r="A10" s="172" t="s">
        <v>544</v>
      </c>
      <c r="B10" s="170">
        <v>800000</v>
      </c>
    </row>
    <row r="11" spans="1:2" x14ac:dyDescent="0.35">
      <c r="A11" s="172" t="s">
        <v>188</v>
      </c>
      <c r="B11" s="170">
        <v>800000</v>
      </c>
    </row>
    <row r="12" spans="1:2" x14ac:dyDescent="0.35">
      <c r="A12" s="172" t="s">
        <v>407</v>
      </c>
      <c r="B12" s="170">
        <v>800000</v>
      </c>
    </row>
    <row r="13" spans="1:2" x14ac:dyDescent="0.35">
      <c r="A13" s="172" t="s">
        <v>408</v>
      </c>
      <c r="B13" s="170">
        <v>800000</v>
      </c>
    </row>
    <row r="14" spans="1:2" x14ac:dyDescent="0.35">
      <c r="A14" s="172" t="s">
        <v>543</v>
      </c>
      <c r="B14" s="170">
        <v>152956.74</v>
      </c>
    </row>
    <row r="15" spans="1:2" x14ac:dyDescent="0.35">
      <c r="A15" s="172" t="s">
        <v>188</v>
      </c>
      <c r="B15" s="170">
        <v>152956.74</v>
      </c>
    </row>
    <row r="16" spans="1:2" x14ac:dyDescent="0.35">
      <c r="A16" s="172" t="s">
        <v>186</v>
      </c>
      <c r="B16" s="170">
        <v>152956.74</v>
      </c>
    </row>
    <row r="17" spans="1:2" x14ac:dyDescent="0.35">
      <c r="A17" s="172" t="s">
        <v>405</v>
      </c>
      <c r="B17" s="170">
        <v>152956.74</v>
      </c>
    </row>
    <row r="18" spans="1:2" x14ac:dyDescent="0.35">
      <c r="A18" s="172" t="s">
        <v>546</v>
      </c>
      <c r="B18" s="170">
        <v>306929.95200000005</v>
      </c>
    </row>
    <row r="19" spans="1:2" x14ac:dyDescent="0.35">
      <c r="A19" s="172" t="s">
        <v>188</v>
      </c>
      <c r="B19" s="170">
        <v>306929.95200000005</v>
      </c>
    </row>
    <row r="20" spans="1:2" x14ac:dyDescent="0.35">
      <c r="A20" s="172" t="s">
        <v>186</v>
      </c>
      <c r="B20" s="170">
        <v>306929.95200000005</v>
      </c>
    </row>
    <row r="21" spans="1:2" x14ac:dyDescent="0.35">
      <c r="A21" s="172" t="s">
        <v>436</v>
      </c>
      <c r="B21" s="170">
        <v>7280.3360000000002</v>
      </c>
    </row>
    <row r="22" spans="1:2" x14ac:dyDescent="0.35">
      <c r="A22" s="172" t="s">
        <v>438</v>
      </c>
      <c r="B22" s="170">
        <v>299649.61600000004</v>
      </c>
    </row>
    <row r="23" spans="1:2" x14ac:dyDescent="0.35">
      <c r="A23" s="172" t="s">
        <v>545</v>
      </c>
      <c r="B23" s="170">
        <v>26058660.622785296</v>
      </c>
    </row>
    <row r="24" spans="1:2" x14ac:dyDescent="0.35">
      <c r="A24" s="172" t="s">
        <v>188</v>
      </c>
      <c r="B24" s="170">
        <v>26058660.622785296</v>
      </c>
    </row>
    <row r="25" spans="1:2" x14ac:dyDescent="0.35">
      <c r="A25" s="172" t="s">
        <v>407</v>
      </c>
      <c r="B25" s="170">
        <v>26058660.622785296</v>
      </c>
    </row>
    <row r="26" spans="1:2" x14ac:dyDescent="0.35">
      <c r="A26" s="172" t="s">
        <v>424</v>
      </c>
      <c r="B26" s="170">
        <v>3385320</v>
      </c>
    </row>
    <row r="27" spans="1:2" x14ac:dyDescent="0.35">
      <c r="A27" s="172" t="s">
        <v>422</v>
      </c>
      <c r="B27" s="170">
        <v>13023937.439999999</v>
      </c>
    </row>
    <row r="28" spans="1:2" x14ac:dyDescent="0.35">
      <c r="A28" s="172" t="s">
        <v>410</v>
      </c>
      <c r="B28" s="170">
        <v>1533910.56</v>
      </c>
    </row>
    <row r="29" spans="1:2" x14ac:dyDescent="0.35">
      <c r="A29" s="172" t="s">
        <v>412</v>
      </c>
      <c r="B29" s="170">
        <v>714000</v>
      </c>
    </row>
    <row r="30" spans="1:2" x14ac:dyDescent="0.35">
      <c r="A30" s="172" t="s">
        <v>414</v>
      </c>
      <c r="B30" s="170">
        <v>187080</v>
      </c>
    </row>
    <row r="31" spans="1:2" x14ac:dyDescent="0.35">
      <c r="A31" s="172" t="s">
        <v>430</v>
      </c>
      <c r="B31" s="170">
        <v>1500000</v>
      </c>
    </row>
    <row r="32" spans="1:2" x14ac:dyDescent="0.35">
      <c r="A32" s="172" t="s">
        <v>426</v>
      </c>
      <c r="B32" s="170">
        <v>15312.000000000002</v>
      </c>
    </row>
    <row r="33" spans="1:2" x14ac:dyDescent="0.35">
      <c r="A33" s="172" t="s">
        <v>428</v>
      </c>
      <c r="B33" s="170">
        <v>331910.80050000153</v>
      </c>
    </row>
    <row r="34" spans="1:2" x14ac:dyDescent="0.35">
      <c r="A34" s="172" t="s">
        <v>416</v>
      </c>
      <c r="B34" s="170">
        <v>800000</v>
      </c>
    </row>
    <row r="35" spans="1:2" x14ac:dyDescent="0.35">
      <c r="A35" s="172" t="s">
        <v>432</v>
      </c>
      <c r="B35" s="170">
        <v>168540</v>
      </c>
    </row>
    <row r="36" spans="1:2" x14ac:dyDescent="0.35">
      <c r="A36" s="172" t="s">
        <v>434</v>
      </c>
      <c r="B36" s="170">
        <v>168540</v>
      </c>
    </row>
    <row r="37" spans="1:2" x14ac:dyDescent="0.35">
      <c r="A37" s="172" t="s">
        <v>418</v>
      </c>
      <c r="B37" s="170">
        <v>2145497.0499999998</v>
      </c>
    </row>
    <row r="38" spans="1:2" x14ac:dyDescent="0.35">
      <c r="A38" s="172" t="s">
        <v>420</v>
      </c>
      <c r="B38" s="170">
        <v>1533297</v>
      </c>
    </row>
    <row r="39" spans="1:2" x14ac:dyDescent="0.35">
      <c r="A39" s="172" t="s">
        <v>440</v>
      </c>
      <c r="B39" s="170">
        <v>551315.77228529495</v>
      </c>
    </row>
    <row r="40" spans="1:2" x14ac:dyDescent="0.35">
      <c r="A40" s="172" t="s">
        <v>547</v>
      </c>
      <c r="B40" s="170">
        <v>801837.6</v>
      </c>
    </row>
    <row r="41" spans="1:2" x14ac:dyDescent="0.35">
      <c r="A41" s="172" t="s">
        <v>188</v>
      </c>
      <c r="B41" s="170">
        <v>801837.6</v>
      </c>
    </row>
    <row r="42" spans="1:2" x14ac:dyDescent="0.35">
      <c r="A42" s="172" t="s">
        <v>186</v>
      </c>
      <c r="B42" s="170">
        <v>801837.6</v>
      </c>
    </row>
    <row r="43" spans="1:2" x14ac:dyDescent="0.35">
      <c r="A43" s="172" t="s">
        <v>444</v>
      </c>
      <c r="B43" s="170">
        <v>712440</v>
      </c>
    </row>
    <row r="44" spans="1:2" x14ac:dyDescent="0.35">
      <c r="A44" s="172" t="s">
        <v>442</v>
      </c>
      <c r="B44" s="170">
        <v>49397.600000000006</v>
      </c>
    </row>
    <row r="45" spans="1:2" ht="29" x14ac:dyDescent="0.35">
      <c r="A45" s="172" t="s">
        <v>446</v>
      </c>
      <c r="B45" s="170">
        <v>40000</v>
      </c>
    </row>
    <row r="46" spans="1:2" x14ac:dyDescent="0.35">
      <c r="A46" s="172" t="s">
        <v>185</v>
      </c>
      <c r="B46" s="170">
        <v>967752.9976</v>
      </c>
    </row>
    <row r="47" spans="1:2" x14ac:dyDescent="0.35">
      <c r="A47" s="172" t="s">
        <v>188</v>
      </c>
      <c r="B47" s="170">
        <v>967752.9976</v>
      </c>
    </row>
    <row r="48" spans="1:2" x14ac:dyDescent="0.35">
      <c r="A48" s="172" t="s">
        <v>186</v>
      </c>
      <c r="B48" s="170">
        <v>697752.9976</v>
      </c>
    </row>
    <row r="49" spans="1:2" x14ac:dyDescent="0.35">
      <c r="A49" s="172" t="s">
        <v>452</v>
      </c>
      <c r="B49" s="170">
        <v>11898.460000000001</v>
      </c>
    </row>
    <row r="50" spans="1:2" ht="43.5" x14ac:dyDescent="0.35">
      <c r="A50" s="172" t="s">
        <v>187</v>
      </c>
      <c r="B50" s="170">
        <v>24074.400000000001</v>
      </c>
    </row>
    <row r="51" spans="1:2" x14ac:dyDescent="0.35">
      <c r="A51" s="172" t="s">
        <v>527</v>
      </c>
      <c r="B51" s="170">
        <v>58500</v>
      </c>
    </row>
    <row r="52" spans="1:2" ht="29" x14ac:dyDescent="0.35">
      <c r="A52" s="172" t="s">
        <v>526</v>
      </c>
      <c r="B52" s="170">
        <v>33600</v>
      </c>
    </row>
    <row r="53" spans="1:2" ht="29" x14ac:dyDescent="0.35">
      <c r="A53" s="172" t="s">
        <v>446</v>
      </c>
      <c r="B53" s="170">
        <v>543572.93760000006</v>
      </c>
    </row>
    <row r="54" spans="1:2" ht="29" x14ac:dyDescent="0.35">
      <c r="A54" s="172" t="s">
        <v>457</v>
      </c>
      <c r="B54" s="170">
        <v>6675.2000000000007</v>
      </c>
    </row>
    <row r="55" spans="1:2" x14ac:dyDescent="0.35">
      <c r="A55" s="172" t="s">
        <v>204</v>
      </c>
      <c r="B55" s="170">
        <v>19432</v>
      </c>
    </row>
    <row r="56" spans="1:2" x14ac:dyDescent="0.35">
      <c r="A56" s="172" t="s">
        <v>201</v>
      </c>
      <c r="B56" s="170">
        <v>270000</v>
      </c>
    </row>
    <row r="57" spans="1:2" x14ac:dyDescent="0.35">
      <c r="A57" s="172" t="s">
        <v>450</v>
      </c>
      <c r="B57" s="170">
        <v>270000</v>
      </c>
    </row>
    <row r="58" spans="1:2" x14ac:dyDescent="0.35">
      <c r="A58" s="172" t="s">
        <v>515</v>
      </c>
      <c r="B58" s="170">
        <v>29088137.912385296</v>
      </c>
    </row>
    <row r="59" spans="1:2" ht="49" customHeight="1" x14ac:dyDescent="0.35"/>
    <row r="60" spans="1:2" ht="49" customHeight="1" x14ac:dyDescent="0.35"/>
    <row r="61" spans="1:2" ht="49" customHeight="1" x14ac:dyDescent="0.35"/>
    <row r="62" spans="1:2" ht="49" customHeight="1" x14ac:dyDescent="0.35"/>
    <row r="63" spans="1:2" ht="49" customHeight="1" x14ac:dyDescent="0.35"/>
    <row r="64" spans="1:2" ht="49" customHeight="1" x14ac:dyDescent="0.35"/>
    <row r="65" ht="49" customHeight="1" x14ac:dyDescent="0.35"/>
    <row r="66" ht="49" customHeight="1" x14ac:dyDescent="0.35"/>
    <row r="67" ht="49" customHeight="1" x14ac:dyDescent="0.35"/>
    <row r="68" ht="49" customHeight="1" x14ac:dyDescent="0.35"/>
    <row r="69" ht="49" customHeight="1" x14ac:dyDescent="0.35"/>
    <row r="70" ht="49" customHeight="1" x14ac:dyDescent="0.35"/>
    <row r="71" ht="49" customHeight="1" x14ac:dyDescent="0.35"/>
    <row r="72" ht="49" customHeight="1" x14ac:dyDescent="0.35"/>
    <row r="73" ht="49" customHeight="1" x14ac:dyDescent="0.35"/>
    <row r="74" ht="49" customHeight="1" x14ac:dyDescent="0.35"/>
    <row r="75" ht="49" customHeight="1" x14ac:dyDescent="0.35"/>
    <row r="76" ht="49" customHeight="1" x14ac:dyDescent="0.35"/>
    <row r="77" ht="49" customHeight="1" x14ac:dyDescent="0.35"/>
    <row r="78" ht="49" customHeight="1" x14ac:dyDescent="0.35"/>
    <row r="79" ht="49" customHeight="1" x14ac:dyDescent="0.35"/>
    <row r="80" ht="49" customHeight="1" x14ac:dyDescent="0.35"/>
    <row r="81" ht="49" customHeight="1" x14ac:dyDescent="0.35"/>
    <row r="82" ht="49" customHeight="1" x14ac:dyDescent="0.35"/>
    <row r="83" ht="49" customHeight="1" x14ac:dyDescent="0.35"/>
    <row r="84" ht="49" customHeight="1" x14ac:dyDescent="0.35"/>
    <row r="85" ht="49" customHeight="1" x14ac:dyDescent="0.35"/>
    <row r="86" ht="49" customHeight="1" x14ac:dyDescent="0.35"/>
    <row r="87" ht="49" customHeight="1" x14ac:dyDescent="0.35"/>
    <row r="88" ht="49" customHeight="1" x14ac:dyDescent="0.35"/>
    <row r="89" ht="49" customHeight="1" x14ac:dyDescent="0.35"/>
    <row r="90" ht="49" customHeight="1" x14ac:dyDescent="0.35"/>
    <row r="91" ht="49" customHeight="1" x14ac:dyDescent="0.35"/>
    <row r="92" ht="49" customHeight="1" x14ac:dyDescent="0.35"/>
    <row r="93" ht="49" customHeight="1" x14ac:dyDescent="0.35"/>
    <row r="94" ht="49" customHeight="1" x14ac:dyDescent="0.35"/>
    <row r="95" ht="49" customHeight="1" x14ac:dyDescent="0.35"/>
    <row r="96" ht="49" customHeight="1" x14ac:dyDescent="0.35"/>
    <row r="97" ht="49" customHeight="1" x14ac:dyDescent="0.35"/>
    <row r="98" ht="49" customHeight="1" x14ac:dyDescent="0.35"/>
    <row r="99" ht="49" customHeight="1" x14ac:dyDescent="0.35"/>
    <row r="100" ht="49" customHeight="1" x14ac:dyDescent="0.35"/>
    <row r="101" ht="49"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POA 2022 - EPMTPQ</vt:lpstr>
      <vt:lpstr>Hoja2</vt:lpstr>
      <vt:lpstr>EPMTPQ MN</vt:lpstr>
      <vt:lpstr>FICHA INDICADOR2</vt:lpstr>
      <vt:lpstr>FICHA INDICADOR3</vt:lpstr>
      <vt:lpstr>FICHA INDICADOR - PROYECTO 4</vt:lpstr>
      <vt:lpstr>GRUPOS DE ATENCIÓN PRIORITARIA</vt:lpstr>
      <vt:lpstr> Gestión Administrativa</vt:lpstr>
      <vt:lpstr>Gestión del Talento Humano</vt:lpstr>
      <vt:lpstr>Operación de los corredores</vt:lpstr>
      <vt:lpstr>Modernización del STPM</vt:lpstr>
      <vt:lpstr>Tabla Proyectos</vt:lpstr>
      <vt:lpstr>POA 2022 10 NOV</vt:lpstr>
      <vt:lpstr>'POA 2022 - EPMTPQ'!Área_de_impresión</vt:lpstr>
      <vt:lpstr>'POA 2022 - EPMTPQ'!Títulos_a_imprimir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Unda Laso</dc:creator>
  <cp:lastModifiedBy>MARCELO PAZMIÑO</cp:lastModifiedBy>
  <cp:lastPrinted>2021-11-11T15:22:44Z</cp:lastPrinted>
  <dcterms:created xsi:type="dcterms:W3CDTF">2013-12-04T19:29:01Z</dcterms:created>
  <dcterms:modified xsi:type="dcterms:W3CDTF">2021-11-22T13:55:05Z</dcterms:modified>
</cp:coreProperties>
</file>