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allan\Desktop\Glenda DMQ\1. Comisión_Ordenamiento Territorial\Resoluciones\2021\Res 016-COT-2021\Respuesta\DMGR\"/>
    </mc:Choice>
  </mc:AlternateContent>
  <bookViews>
    <workbookView xWindow="-120" yWindow="-120" windowWidth="20730" windowHeight="11160"/>
  </bookViews>
  <sheets>
    <sheet name="CALDERÓN" sheetId="3" r:id="rId1"/>
    <sheet name="MANUELA SAENZ " sheetId="4" r:id="rId2"/>
    <sheet name="EUGENIO ESPEJO" sheetId="5" r:id="rId3"/>
    <sheet name="QUITUMBE" sheetId="6" r:id="rId4"/>
    <sheet name="LA DELICIA" sheetId="7" r:id="rId5"/>
    <sheet name=" TUMBACO" sheetId="8" r:id="rId6"/>
    <sheet name="LOS CHILLOS" sheetId="9" r:id="rId7"/>
    <sheet name="ELOY ALFARO" sheetId="10" r:id="rId8"/>
  </sheets>
  <definedNames>
    <definedName name="_xlnm._FilterDatabase" localSheetId="5" hidden="1">' TUMBACO'!$B$1:$N$48</definedName>
    <definedName name="_xlnm._FilterDatabase" localSheetId="0" hidden="1">CALDERÓN!$B$1:$M$170</definedName>
    <definedName name="_xlnm._FilterDatabase" localSheetId="2" hidden="1">'EUGENIO ESPEJO'!$B$3:$M$32</definedName>
    <definedName name="_xlnm._FilterDatabase" localSheetId="6" hidden="1">'LOS CHILLOS'!$B$1:$M$40</definedName>
    <definedName name="_xlnm._FilterDatabase" localSheetId="1" hidden="1">'MANUELA SAENZ '!$B$1:$M$39</definedName>
    <definedName name="_xlnm._FilterDatabase" localSheetId="3" hidden="1">QUITUMBE!$A$1:$P$250</definedName>
    <definedName name="_xlnm.Print_Area" localSheetId="5">' TUMBACO'!$B$1:$M$49</definedName>
    <definedName name="_xlnm.Print_Area" localSheetId="0">CALDERÓN!$B$1:$L$171</definedName>
    <definedName name="_xlnm.Print_Area" localSheetId="2">'EUGENIO ESPEJO'!$A$1:$O$34</definedName>
    <definedName name="_xlnm.Print_Area" localSheetId="6">'LOS CHILLOS'!$B$1:$L$41</definedName>
    <definedName name="_xlnm.Print_Area" localSheetId="1">'MANUELA SAENZ '!$B$1:$L$40</definedName>
    <definedName name="_xlnm.Print_Area" localSheetId="3">QUITUMBE!$B$1:$M$41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8" i="9" l="1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8" i="9"/>
  <c r="H7" i="9"/>
  <c r="H6" i="9"/>
  <c r="J6" i="9" s="1"/>
  <c r="J5" i="9"/>
  <c r="H5" i="9"/>
  <c r="H4" i="9"/>
  <c r="H3" i="9"/>
  <c r="J3" i="9" s="1"/>
  <c r="I32" i="8" l="1"/>
  <c r="I31" i="8"/>
  <c r="I30" i="8"/>
  <c r="I29" i="8"/>
  <c r="I28" i="8"/>
  <c r="I27" i="8"/>
  <c r="I25" i="8"/>
  <c r="I24" i="8"/>
  <c r="I23" i="8"/>
  <c r="I22" i="8"/>
  <c r="I21" i="8"/>
  <c r="I20" i="8"/>
  <c r="I19" i="8"/>
  <c r="I16" i="8"/>
  <c r="I14" i="8"/>
  <c r="I11" i="8"/>
  <c r="I8" i="8"/>
  <c r="K250" i="6" l="1"/>
  <c r="I250" i="6"/>
  <c r="K249" i="6"/>
  <c r="I249" i="6"/>
  <c r="K248" i="6"/>
  <c r="I248" i="6"/>
  <c r="K247" i="6"/>
  <c r="I247" i="6"/>
  <c r="K246" i="6"/>
  <c r="I246" i="6"/>
  <c r="K245" i="6"/>
  <c r="I245" i="6"/>
  <c r="K244" i="6"/>
  <c r="I244" i="6"/>
  <c r="K243" i="6"/>
  <c r="I243" i="6"/>
  <c r="K242" i="6"/>
  <c r="I242" i="6"/>
  <c r="K241" i="6"/>
  <c r="I241" i="6"/>
  <c r="K240" i="6"/>
  <c r="I240" i="6"/>
  <c r="K239" i="6"/>
  <c r="I239" i="6"/>
  <c r="K238" i="6"/>
  <c r="I238" i="6"/>
  <c r="K237" i="6"/>
  <c r="I237" i="6"/>
  <c r="K236" i="6"/>
  <c r="I236" i="6"/>
  <c r="K235" i="6"/>
  <c r="I235" i="6"/>
  <c r="K234" i="6"/>
  <c r="K233" i="6"/>
  <c r="I233" i="6"/>
  <c r="K232" i="6"/>
  <c r="I232" i="6"/>
  <c r="K231" i="6"/>
  <c r="I231" i="6"/>
  <c r="K230" i="6"/>
  <c r="I230" i="6"/>
  <c r="K229" i="6"/>
  <c r="I229" i="6"/>
  <c r="K228" i="6"/>
  <c r="I228" i="6"/>
  <c r="K227" i="6"/>
  <c r="I227" i="6"/>
  <c r="K226" i="6"/>
  <c r="I226" i="6"/>
  <c r="K225" i="6"/>
  <c r="I225" i="6"/>
  <c r="K224" i="6"/>
  <c r="I224" i="6"/>
  <c r="K223" i="6"/>
  <c r="I223" i="6"/>
  <c r="K222" i="6"/>
  <c r="I222" i="6"/>
  <c r="K221" i="6"/>
  <c r="I221" i="6"/>
  <c r="K220" i="6"/>
  <c r="I220" i="6"/>
  <c r="K219" i="6"/>
  <c r="I219" i="6"/>
  <c r="K218" i="6"/>
  <c r="I218" i="6"/>
  <c r="K217" i="6"/>
  <c r="I217" i="6"/>
  <c r="K216" i="6"/>
  <c r="I216" i="6"/>
  <c r="K215" i="6"/>
  <c r="I215" i="6"/>
  <c r="K214" i="6"/>
  <c r="I214" i="6"/>
  <c r="K213" i="6"/>
  <c r="I213" i="6"/>
  <c r="K212" i="6"/>
  <c r="I212" i="6"/>
  <c r="K211" i="6"/>
  <c r="I211" i="6"/>
  <c r="K210" i="6"/>
  <c r="I210" i="6"/>
  <c r="K209" i="6"/>
  <c r="I209" i="6"/>
  <c r="K208" i="6"/>
  <c r="K207" i="6"/>
  <c r="I207" i="6"/>
  <c r="K206" i="6"/>
  <c r="I206" i="6"/>
  <c r="K205" i="6"/>
  <c r="I205" i="6"/>
  <c r="K204" i="6"/>
  <c r="I204" i="6"/>
  <c r="K203" i="6"/>
  <c r="I203" i="6"/>
  <c r="K202" i="6"/>
  <c r="I202" i="6"/>
  <c r="K201" i="6"/>
  <c r="I201" i="6"/>
  <c r="K200" i="6"/>
  <c r="K199" i="6"/>
  <c r="I199" i="6"/>
  <c r="K198" i="6"/>
  <c r="I198" i="6"/>
  <c r="K197" i="6"/>
  <c r="I197" i="6"/>
  <c r="K196" i="6"/>
  <c r="I196" i="6"/>
  <c r="K195" i="6"/>
  <c r="I195" i="6"/>
  <c r="K194" i="6"/>
  <c r="I194" i="6"/>
  <c r="K193" i="6"/>
  <c r="I193" i="6"/>
  <c r="K192" i="6"/>
  <c r="I192" i="6"/>
  <c r="K191" i="6"/>
  <c r="I191" i="6"/>
  <c r="K190" i="6"/>
  <c r="I190" i="6"/>
  <c r="K189" i="6"/>
  <c r="K188" i="6"/>
  <c r="I187" i="6"/>
  <c r="K187" i="6" s="1"/>
  <c r="K186" i="6"/>
  <c r="K185" i="6"/>
  <c r="I185" i="6"/>
  <c r="K184" i="6"/>
  <c r="I184" i="6"/>
  <c r="K183" i="6"/>
  <c r="I183" i="6"/>
  <c r="K182" i="6"/>
  <c r="I182" i="6"/>
  <c r="K181" i="6"/>
  <c r="I181" i="6"/>
  <c r="K180" i="6"/>
  <c r="I180" i="6"/>
  <c r="K179" i="6"/>
  <c r="I179" i="6"/>
  <c r="K178" i="6"/>
  <c r="I178" i="6"/>
  <c r="K177" i="6"/>
  <c r="I177" i="6"/>
  <c r="K176" i="6"/>
  <c r="I176" i="6"/>
  <c r="K175" i="6"/>
  <c r="I175" i="6"/>
  <c r="K174" i="6"/>
  <c r="I174" i="6"/>
  <c r="K173" i="6"/>
  <c r="I173" i="6"/>
  <c r="K172" i="6"/>
  <c r="I172" i="6"/>
  <c r="K171" i="6"/>
  <c r="I171" i="6"/>
  <c r="K170" i="6"/>
  <c r="I170" i="6"/>
  <c r="K169" i="6"/>
  <c r="I169" i="6"/>
  <c r="K168" i="6"/>
  <c r="I168" i="6"/>
  <c r="K167" i="6"/>
  <c r="I167" i="6"/>
  <c r="K166" i="6"/>
  <c r="K165" i="6"/>
  <c r="I165" i="6"/>
  <c r="K164" i="6"/>
  <c r="I164" i="6"/>
  <c r="K163" i="6"/>
  <c r="I163" i="6"/>
  <c r="K162" i="6"/>
  <c r="I162" i="6"/>
  <c r="K161" i="6"/>
  <c r="I161" i="6"/>
  <c r="K160" i="6"/>
  <c r="I160" i="6"/>
  <c r="K159" i="6"/>
  <c r="I159" i="6"/>
  <c r="K158" i="6"/>
  <c r="I158" i="6"/>
  <c r="K157" i="6"/>
  <c r="I157" i="6"/>
  <c r="K156" i="6"/>
  <c r="I156" i="6"/>
  <c r="K155" i="6"/>
  <c r="I155" i="6"/>
  <c r="I154" i="6"/>
  <c r="K154" i="6" s="1"/>
  <c r="K153" i="6"/>
  <c r="K152" i="6"/>
  <c r="I152" i="6"/>
  <c r="K151" i="6"/>
  <c r="I151" i="6"/>
  <c r="K150" i="6"/>
  <c r="I150" i="6"/>
  <c r="K149" i="6"/>
  <c r="I149" i="6"/>
  <c r="K148" i="6"/>
  <c r="I148" i="6"/>
  <c r="K147" i="6"/>
  <c r="I147" i="6"/>
  <c r="K146" i="6"/>
  <c r="I146" i="6"/>
  <c r="K145" i="6"/>
  <c r="I145" i="6"/>
  <c r="K144" i="6"/>
  <c r="I144" i="6"/>
  <c r="K143" i="6"/>
  <c r="I143" i="6"/>
  <c r="K142" i="6"/>
  <c r="I142" i="6"/>
  <c r="K141" i="6"/>
  <c r="I141" i="6"/>
  <c r="K140" i="6"/>
  <c r="I140" i="6"/>
  <c r="K139" i="6"/>
  <c r="I139" i="6"/>
  <c r="K138" i="6"/>
  <c r="I138" i="6"/>
  <c r="K137" i="6"/>
  <c r="I137" i="6"/>
  <c r="K136" i="6"/>
  <c r="I136" i="6"/>
  <c r="K135" i="6"/>
  <c r="I135" i="6"/>
  <c r="K134" i="6"/>
  <c r="I134" i="6"/>
  <c r="K133" i="6"/>
  <c r="I133" i="6"/>
  <c r="K132" i="6"/>
  <c r="K131" i="6"/>
  <c r="I131" i="6"/>
  <c r="I130" i="6"/>
  <c r="K130" i="6" s="1"/>
  <c r="K129" i="6"/>
  <c r="K128" i="6"/>
  <c r="I128" i="6"/>
  <c r="K127" i="6"/>
  <c r="K126" i="6"/>
  <c r="I126" i="6"/>
  <c r="K125" i="6"/>
  <c r="I125" i="6"/>
  <c r="K124" i="6"/>
  <c r="K123" i="6"/>
  <c r="K122" i="6"/>
  <c r="K121" i="6"/>
  <c r="K120" i="6"/>
  <c r="I120" i="6"/>
  <c r="I119" i="6"/>
  <c r="K119" i="6" s="1"/>
  <c r="K118" i="6"/>
  <c r="K117" i="6"/>
  <c r="I117" i="6"/>
  <c r="K116" i="6"/>
  <c r="I116" i="6"/>
  <c r="K115" i="6"/>
  <c r="I115" i="6"/>
  <c r="K114" i="6"/>
  <c r="I114" i="6"/>
  <c r="K113" i="6"/>
  <c r="I113" i="6"/>
  <c r="K112" i="6"/>
  <c r="K111" i="6"/>
  <c r="I111" i="6"/>
  <c r="K110" i="6"/>
  <c r="K109" i="6"/>
  <c r="I109" i="6"/>
  <c r="K108" i="6"/>
  <c r="I108" i="6"/>
  <c r="K107" i="6"/>
  <c r="I107" i="6"/>
  <c r="K106" i="6"/>
  <c r="K105" i="6"/>
  <c r="I105" i="6"/>
  <c r="K104" i="6"/>
  <c r="I104" i="6"/>
  <c r="K103" i="6"/>
  <c r="I103" i="6"/>
  <c r="I102" i="6"/>
  <c r="K102" i="6" s="1"/>
  <c r="K101" i="6"/>
  <c r="K100" i="6"/>
  <c r="I100" i="6"/>
  <c r="K99" i="6"/>
  <c r="I99" i="6"/>
  <c r="K98" i="6"/>
  <c r="K97" i="6"/>
  <c r="I97" i="6"/>
  <c r="K96" i="6"/>
  <c r="I96" i="6"/>
  <c r="K95" i="6"/>
  <c r="I95" i="6"/>
  <c r="K94" i="6"/>
  <c r="I94" i="6"/>
  <c r="K93" i="6"/>
  <c r="K92" i="6"/>
  <c r="I92" i="6"/>
  <c r="K91" i="6"/>
  <c r="I91" i="6"/>
  <c r="K90" i="6"/>
  <c r="I90" i="6"/>
  <c r="K89" i="6"/>
  <c r="I89" i="6"/>
  <c r="K88" i="6"/>
  <c r="K87" i="6"/>
  <c r="K86" i="6"/>
  <c r="I86" i="6"/>
  <c r="K85" i="6"/>
  <c r="K84" i="6"/>
  <c r="I84" i="6"/>
  <c r="K83" i="6"/>
  <c r="I82" i="6"/>
  <c r="K82" i="6" s="1"/>
  <c r="K81" i="6"/>
  <c r="I80" i="6"/>
  <c r="K80" i="6" s="1"/>
  <c r="K79" i="6"/>
  <c r="K78" i="6"/>
  <c r="I78" i="6"/>
  <c r="K77" i="6"/>
  <c r="I77" i="6"/>
  <c r="I76" i="6"/>
  <c r="K76" i="6" s="1"/>
  <c r="K75" i="6"/>
  <c r="K74" i="6"/>
  <c r="K73" i="6"/>
  <c r="I73" i="6"/>
  <c r="K72" i="6"/>
  <c r="I72" i="6"/>
  <c r="K71" i="6"/>
  <c r="I71" i="6"/>
  <c r="K70" i="6"/>
  <c r="K69" i="6"/>
  <c r="I69" i="6"/>
  <c r="K68" i="6"/>
  <c r="I68" i="6"/>
  <c r="K67" i="6"/>
  <c r="K66" i="6"/>
  <c r="I66" i="6"/>
  <c r="K65" i="6"/>
  <c r="I65" i="6"/>
  <c r="K64" i="6"/>
  <c r="I64" i="6"/>
  <c r="K63" i="6"/>
  <c r="K62" i="6"/>
  <c r="I62" i="6"/>
  <c r="K61" i="6"/>
  <c r="I61" i="6"/>
  <c r="K60" i="6"/>
  <c r="I60" i="6"/>
  <c r="K59" i="6"/>
  <c r="K58" i="6"/>
  <c r="I58" i="6"/>
  <c r="K57" i="6"/>
  <c r="I57" i="6"/>
  <c r="K56" i="6"/>
  <c r="I56" i="6"/>
  <c r="K55" i="6"/>
  <c r="I55" i="6"/>
  <c r="K54" i="6"/>
  <c r="I54" i="6"/>
  <c r="K53" i="6"/>
  <c r="I53" i="6"/>
  <c r="K52" i="6"/>
  <c r="I52" i="6"/>
  <c r="K51" i="6"/>
  <c r="I51" i="6"/>
  <c r="K50" i="6"/>
  <c r="I50" i="6"/>
  <c r="K49" i="6"/>
  <c r="I49" i="6"/>
  <c r="K48" i="6"/>
  <c r="I48" i="6"/>
  <c r="K47" i="6"/>
  <c r="I47" i="6"/>
  <c r="I46" i="6"/>
  <c r="K46" i="6" s="1"/>
  <c r="K45" i="6"/>
  <c r="I45" i="6"/>
  <c r="K44" i="6"/>
  <c r="K43" i="6"/>
  <c r="I43" i="6"/>
  <c r="K42" i="6"/>
  <c r="K41" i="6"/>
  <c r="I41" i="6"/>
  <c r="K40" i="6"/>
  <c r="I40" i="6"/>
  <c r="K39" i="6"/>
  <c r="I39" i="6"/>
  <c r="K38" i="6"/>
  <c r="I38" i="6"/>
  <c r="K37" i="6"/>
  <c r="I37" i="6"/>
  <c r="K36" i="6"/>
  <c r="I36" i="6"/>
  <c r="K35" i="6"/>
  <c r="K34" i="6"/>
  <c r="I34" i="6"/>
  <c r="K33" i="6"/>
  <c r="I33" i="6"/>
  <c r="K32" i="6"/>
  <c r="K31" i="6"/>
  <c r="I31" i="6"/>
  <c r="K30" i="6"/>
  <c r="K29" i="6"/>
  <c r="I29" i="6"/>
  <c r="K28" i="6"/>
  <c r="I28" i="6"/>
  <c r="K27" i="6"/>
  <c r="K26" i="6"/>
  <c r="I26" i="6"/>
  <c r="K25" i="6"/>
  <c r="I25" i="6"/>
  <c r="K24" i="6"/>
  <c r="I24" i="6"/>
  <c r="K23" i="6"/>
  <c r="I23" i="6"/>
  <c r="K22" i="6"/>
  <c r="K21" i="6"/>
  <c r="I21" i="6"/>
  <c r="K20" i="6"/>
  <c r="I20" i="6"/>
  <c r="K19" i="6"/>
  <c r="W18" i="6"/>
  <c r="K18" i="6"/>
  <c r="I18" i="6"/>
  <c r="K17" i="6"/>
  <c r="K16" i="6"/>
  <c r="W15" i="6"/>
  <c r="K15" i="6"/>
  <c r="K14" i="6"/>
  <c r="K13" i="6"/>
  <c r="K12" i="6"/>
  <c r="K11" i="6"/>
  <c r="K10" i="6"/>
  <c r="I10" i="6"/>
  <c r="K9" i="6"/>
  <c r="K8" i="6"/>
  <c r="I8" i="6"/>
  <c r="K7" i="6"/>
  <c r="K6" i="6"/>
  <c r="K5" i="6"/>
  <c r="I5" i="6"/>
  <c r="K4" i="6"/>
  <c r="K3" i="6"/>
  <c r="I3" i="6"/>
  <c r="H30" i="5" l="1"/>
  <c r="H29" i="5"/>
  <c r="H28" i="5"/>
  <c r="H27" i="5"/>
  <c r="H26" i="5"/>
  <c r="H25" i="5"/>
  <c r="H23" i="5"/>
  <c r="H22" i="5"/>
  <c r="H20" i="5"/>
  <c r="H19" i="5"/>
  <c r="H18" i="5"/>
  <c r="H17" i="5"/>
  <c r="H16" i="5"/>
  <c r="H14" i="5"/>
  <c r="H13" i="5"/>
  <c r="H12" i="5"/>
  <c r="H11" i="5"/>
  <c r="H9" i="5"/>
  <c r="H8" i="5"/>
  <c r="H7" i="5"/>
  <c r="H6" i="5"/>
  <c r="H5" i="5"/>
  <c r="H11" i="4" l="1"/>
  <c r="H10" i="4"/>
  <c r="H9" i="4"/>
  <c r="H8" i="4"/>
  <c r="H7" i="4"/>
  <c r="H6" i="4"/>
  <c r="H5" i="4"/>
  <c r="H4" i="4"/>
  <c r="H3" i="4"/>
  <c r="H168" i="3" l="1"/>
  <c r="J168" i="3" s="1"/>
  <c r="H169" i="3"/>
  <c r="J169" i="3" s="1"/>
  <c r="H167" i="3"/>
  <c r="J167" i="3" s="1"/>
  <c r="H166" i="3"/>
  <c r="J166" i="3" s="1"/>
  <c r="H165" i="3"/>
  <c r="J165" i="3" s="1"/>
  <c r="H164" i="3"/>
  <c r="J164" i="3" s="1"/>
  <c r="H163" i="3"/>
  <c r="J163" i="3" s="1"/>
  <c r="H162" i="3"/>
  <c r="J162" i="3" s="1"/>
  <c r="H161" i="3"/>
  <c r="J161" i="3" s="1"/>
  <c r="H160" i="3"/>
  <c r="J160" i="3" s="1"/>
  <c r="H159" i="3"/>
  <c r="J159" i="3" s="1"/>
  <c r="H158" i="3"/>
  <c r="J158" i="3" s="1"/>
  <c r="H157" i="3"/>
  <c r="J157" i="3" s="1"/>
  <c r="H156" i="3"/>
  <c r="J156" i="3" s="1"/>
  <c r="H155" i="3"/>
  <c r="J155" i="3" s="1"/>
  <c r="H154" i="3"/>
  <c r="J154" i="3" s="1"/>
  <c r="H153" i="3"/>
  <c r="J153" i="3" s="1"/>
  <c r="H152" i="3"/>
  <c r="J152" i="3" s="1"/>
  <c r="H151" i="3"/>
  <c r="J151" i="3" s="1"/>
  <c r="H150" i="3"/>
  <c r="J150" i="3" s="1"/>
  <c r="H149" i="3"/>
  <c r="J149" i="3" s="1"/>
  <c r="H148" i="3"/>
  <c r="J148" i="3" s="1"/>
  <c r="H147" i="3"/>
  <c r="J147" i="3" s="1"/>
  <c r="H146" i="3"/>
  <c r="J146" i="3" s="1"/>
  <c r="H145" i="3"/>
  <c r="J145" i="3" s="1"/>
  <c r="H144" i="3"/>
  <c r="J144" i="3" s="1"/>
  <c r="H143" i="3"/>
  <c r="J143" i="3" s="1"/>
  <c r="H142" i="3"/>
  <c r="J142" i="3" s="1"/>
  <c r="H141" i="3"/>
  <c r="J141" i="3" s="1"/>
  <c r="H140" i="3"/>
  <c r="J140" i="3" s="1"/>
  <c r="H139" i="3"/>
  <c r="J139" i="3" s="1"/>
  <c r="H138" i="3"/>
  <c r="J138" i="3" s="1"/>
  <c r="H137" i="3"/>
  <c r="J137" i="3" s="1"/>
  <c r="H136" i="3"/>
  <c r="J136" i="3" s="1"/>
  <c r="H135" i="3"/>
  <c r="J135" i="3" s="1"/>
  <c r="H134" i="3"/>
  <c r="J134" i="3" s="1"/>
  <c r="H133" i="3"/>
  <c r="J133" i="3" s="1"/>
  <c r="H132" i="3"/>
  <c r="J132" i="3" s="1"/>
  <c r="H131" i="3"/>
  <c r="J131" i="3" s="1"/>
  <c r="H130" i="3"/>
  <c r="J130" i="3" s="1"/>
  <c r="H129" i="3"/>
  <c r="J129" i="3" s="1"/>
  <c r="H128" i="3"/>
  <c r="J128" i="3" s="1"/>
  <c r="H127" i="3"/>
  <c r="J127" i="3" s="1"/>
  <c r="H126" i="3"/>
  <c r="J126" i="3" s="1"/>
  <c r="H125" i="3"/>
  <c r="J125" i="3" s="1"/>
  <c r="H124" i="3"/>
  <c r="J124" i="3" s="1"/>
  <c r="H123" i="3"/>
  <c r="J123" i="3" s="1"/>
  <c r="H122" i="3"/>
  <c r="J122" i="3" s="1"/>
  <c r="H121" i="3"/>
  <c r="J121" i="3" s="1"/>
  <c r="H120" i="3"/>
  <c r="J120" i="3" s="1"/>
  <c r="H119" i="3"/>
  <c r="J119" i="3" s="1"/>
  <c r="H118" i="3"/>
  <c r="J118" i="3" s="1"/>
  <c r="H117" i="3"/>
  <c r="J117" i="3" s="1"/>
  <c r="H116" i="3"/>
  <c r="J116" i="3" s="1"/>
  <c r="H115" i="3"/>
  <c r="J115" i="3" s="1"/>
  <c r="H114" i="3"/>
  <c r="J114" i="3" s="1"/>
  <c r="H113" i="3"/>
  <c r="J113" i="3" s="1"/>
  <c r="H112" i="3"/>
  <c r="J112" i="3" s="1"/>
  <c r="H111" i="3"/>
  <c r="J111" i="3" s="1"/>
  <c r="H110" i="3"/>
  <c r="J110" i="3" s="1"/>
  <c r="H109" i="3"/>
  <c r="J109" i="3" s="1"/>
  <c r="H108" i="3"/>
  <c r="J108" i="3" s="1"/>
  <c r="H107" i="3"/>
  <c r="J107" i="3" s="1"/>
  <c r="J38" i="3"/>
  <c r="H106" i="3"/>
  <c r="J106" i="3" s="1"/>
  <c r="H105" i="3"/>
  <c r="J105" i="3" s="1"/>
  <c r="H104" i="3"/>
  <c r="J104" i="3" s="1"/>
  <c r="H103" i="3"/>
  <c r="J103" i="3" s="1"/>
  <c r="H102" i="3"/>
  <c r="J102" i="3" s="1"/>
  <c r="H101" i="3"/>
  <c r="J101" i="3" s="1"/>
  <c r="H100" i="3"/>
  <c r="J100" i="3" s="1"/>
  <c r="H99" i="3"/>
  <c r="J99" i="3" s="1"/>
  <c r="H98" i="3"/>
  <c r="J98" i="3" s="1"/>
  <c r="H97" i="3"/>
  <c r="J97" i="3" s="1"/>
  <c r="H96" i="3"/>
  <c r="J96" i="3" s="1"/>
  <c r="H95" i="3"/>
  <c r="H94" i="3"/>
  <c r="J94" i="3" s="1"/>
  <c r="H93" i="3"/>
  <c r="J93" i="3" s="1"/>
  <c r="H92" i="3"/>
  <c r="J92" i="3" s="1"/>
  <c r="H91" i="3"/>
  <c r="J91" i="3" s="1"/>
  <c r="H90" i="3"/>
  <c r="J90" i="3" s="1"/>
  <c r="H89" i="3"/>
  <c r="J89" i="3" s="1"/>
  <c r="H88" i="3"/>
  <c r="J88" i="3" s="1"/>
  <c r="H87" i="3"/>
  <c r="J87" i="3" s="1"/>
  <c r="H86" i="3"/>
  <c r="J86" i="3" s="1"/>
  <c r="H85" i="3"/>
  <c r="J85" i="3" s="1"/>
  <c r="H84" i="3"/>
  <c r="H83" i="3"/>
  <c r="H82" i="3"/>
  <c r="H81" i="3"/>
  <c r="H80" i="3"/>
  <c r="J80" i="3" s="1"/>
  <c r="H79" i="3"/>
  <c r="J79" i="3" s="1"/>
  <c r="H78" i="3"/>
  <c r="J78" i="3" s="1"/>
  <c r="H77" i="3"/>
  <c r="J77" i="3" s="1"/>
  <c r="H76" i="3"/>
  <c r="J76" i="3" s="1"/>
  <c r="H75" i="3"/>
  <c r="J75" i="3" s="1"/>
  <c r="H74" i="3"/>
  <c r="H73" i="3"/>
  <c r="J73" i="3" s="1"/>
  <c r="H72" i="3"/>
  <c r="J72" i="3" s="1"/>
  <c r="H71" i="3"/>
  <c r="J71" i="3" s="1"/>
  <c r="H70" i="3"/>
  <c r="H69" i="3"/>
  <c r="J69" i="3" s="1"/>
  <c r="H68" i="3"/>
  <c r="J68" i="3" s="1"/>
  <c r="H67" i="3"/>
  <c r="J67" i="3" s="1"/>
  <c r="H66" i="3"/>
  <c r="J66" i="3" s="1"/>
  <c r="H65" i="3"/>
  <c r="J65" i="3" s="1"/>
  <c r="H64" i="3"/>
  <c r="J64" i="3" s="1"/>
  <c r="H63" i="3"/>
  <c r="J63" i="3" s="1"/>
  <c r="H62" i="3"/>
  <c r="J62" i="3" s="1"/>
  <c r="H61" i="3"/>
  <c r="J61" i="3" s="1"/>
  <c r="H60" i="3"/>
  <c r="J60" i="3" s="1"/>
  <c r="H59" i="3"/>
  <c r="J59" i="3" s="1"/>
  <c r="H58" i="3"/>
  <c r="J58" i="3" s="1"/>
  <c r="H57" i="3"/>
  <c r="J57" i="3" s="1"/>
  <c r="H56" i="3"/>
  <c r="J56" i="3" s="1"/>
  <c r="H55" i="3"/>
  <c r="J55" i="3" s="1"/>
  <c r="H54" i="3"/>
  <c r="J54" i="3" s="1"/>
  <c r="H53" i="3"/>
  <c r="J53" i="3" s="1"/>
  <c r="H52" i="3"/>
  <c r="J52" i="3" s="1"/>
  <c r="H51" i="3"/>
  <c r="H50" i="3"/>
  <c r="J50" i="3" s="1"/>
  <c r="H49" i="3"/>
  <c r="J49" i="3" s="1"/>
  <c r="H48" i="3"/>
  <c r="H47" i="3"/>
  <c r="J47" i="3" s="1"/>
  <c r="H46" i="3"/>
  <c r="J46" i="3" s="1"/>
  <c r="H45" i="3"/>
  <c r="J45" i="3" s="1"/>
  <c r="H44" i="3"/>
  <c r="J44" i="3" s="1"/>
  <c r="H43" i="3"/>
  <c r="J43" i="3" s="1"/>
  <c r="H42" i="3"/>
  <c r="J42" i="3" s="1"/>
  <c r="H41" i="3"/>
  <c r="H40" i="3"/>
  <c r="J40" i="3" s="1"/>
  <c r="B39" i="3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H3" i="3" l="1"/>
  <c r="J3" i="3" s="1"/>
  <c r="H4" i="3"/>
  <c r="J4" i="3" s="1"/>
  <c r="H5" i="3"/>
  <c r="J5" i="3" s="1"/>
  <c r="H6" i="3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H24" i="3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9" i="3"/>
  <c r="J39" i="3" s="1"/>
  <c r="H170" i="3"/>
</calcChain>
</file>

<file path=xl/sharedStrings.xml><?xml version="1.0" encoding="utf-8"?>
<sst xmlns="http://schemas.openxmlformats.org/spreadsheetml/2006/main" count="3444" uniqueCount="1294">
  <si>
    <t xml:space="preserve">NOMBRE DEL ASENTAMIENTO </t>
  </si>
  <si>
    <t>ORDENANZA</t>
  </si>
  <si>
    <t>AÑO</t>
  </si>
  <si>
    <t xml:space="preserve">PARROQUIA </t>
  </si>
  <si>
    <t>ORDENANZA PLAZO/ AÑOS</t>
  </si>
  <si>
    <t>SANCION DE ORDENANZA</t>
  </si>
  <si>
    <t xml:space="preserve"> AVANCE DE OBRAS</t>
  </si>
  <si>
    <t>%</t>
  </si>
  <si>
    <t>N°</t>
  </si>
  <si>
    <t>Nº LOTES</t>
  </si>
  <si>
    <t>VENCIMIENTO DE PLAZO</t>
  </si>
  <si>
    <t>LEVANTAMIENTO HIPOTECA</t>
  </si>
  <si>
    <t>DE PLAZO SI / NO</t>
  </si>
  <si>
    <t xml:space="preserve">SOLICITUD DE AMPLIACIÓN </t>
  </si>
  <si>
    <t xml:space="preserve">VENCIMIENTO DE NUEVO PLAZO </t>
  </si>
  <si>
    <t>FACTIBILIDAD DE LA PRÓRROGA PROPUESTA DE 1 AÑO</t>
  </si>
  <si>
    <t>SI / NO</t>
  </si>
  <si>
    <t>NUEVO AMANECER</t>
  </si>
  <si>
    <t>CALDERON</t>
  </si>
  <si>
    <t>-</t>
  </si>
  <si>
    <t>NO</t>
  </si>
  <si>
    <t>CASA TUYA</t>
  </si>
  <si>
    <t>ESPERANZA Y PROGRESO No. 2</t>
  </si>
  <si>
    <t>RES. C 115</t>
  </si>
  <si>
    <t>LA ESPERANZA No. 1</t>
  </si>
  <si>
    <t>LIDER MARIA EUGENIA DURAN BALLEN</t>
  </si>
  <si>
    <t xml:space="preserve">JESUS DEL GRAN PODER </t>
  </si>
  <si>
    <t>EL BELEN DE SAN JUAN</t>
  </si>
  <si>
    <t>EL ARBOLITO No. 1</t>
  </si>
  <si>
    <t>EUCALIPTOS 3</t>
  </si>
  <si>
    <t>ROCÍO DE MORAN</t>
  </si>
  <si>
    <t>3602</t>
  </si>
  <si>
    <t>EUCALIPTOS 1</t>
  </si>
  <si>
    <t>REINA DEL CISNE 4 ETAPA</t>
  </si>
  <si>
    <t>ACACIAS DE SAN JOSE (SEGUNDA ETAPA)</t>
  </si>
  <si>
    <t>SAN FRANCISCO DE BELLAVISTA</t>
  </si>
  <si>
    <t>JARDINES DE BABILONIA</t>
  </si>
  <si>
    <t>BELLO HORIZONTE SEPTIMA ETAPA</t>
  </si>
  <si>
    <t>BELLO HORIZONTE NOVENA</t>
  </si>
  <si>
    <t>BELLO HORIZONTE PRIMERA, SEGUNDA Y TERCERA ETAPA</t>
  </si>
  <si>
    <t>SOLIDARIDAD ECUATORIANA</t>
  </si>
  <si>
    <t>PRADOS DE SAN JUAN</t>
  </si>
  <si>
    <t>BUENA VISTA</t>
  </si>
  <si>
    <t>3872</t>
  </si>
  <si>
    <t>SI</t>
  </si>
  <si>
    <t>PACPO XXI</t>
  </si>
  <si>
    <t>3859</t>
  </si>
  <si>
    <t>SAN ARSENIO</t>
  </si>
  <si>
    <t>DIVINO NIÑO JESUS</t>
  </si>
  <si>
    <t>LA ESPERANZA NO. 2</t>
  </si>
  <si>
    <t>3369</t>
  </si>
  <si>
    <t>EL CARMEN BAJO</t>
  </si>
  <si>
    <t>LLANO CHICO</t>
  </si>
  <si>
    <t>3868</t>
  </si>
  <si>
    <t>SAN FRANCISCO (De San Juan)</t>
  </si>
  <si>
    <t>REINA DEL CISNE TERCERA ETAPA</t>
  </si>
  <si>
    <t>JESÚS DEL GRAN PODER PRIMERA ETAPA</t>
  </si>
  <si>
    <t>ACACIAS DE CARAPUNGO</t>
  </si>
  <si>
    <t>3571</t>
  </si>
  <si>
    <t>SAN PATRICIO</t>
  </si>
  <si>
    <t>0002</t>
  </si>
  <si>
    <t>LOS EUCALIPTOS II ETAPA</t>
  </si>
  <si>
    <t>0014</t>
  </si>
  <si>
    <t>0007</t>
  </si>
  <si>
    <t>EL OLIVO</t>
  </si>
  <si>
    <t>LA CRUZ</t>
  </si>
  <si>
    <t>0015</t>
  </si>
  <si>
    <t>ASOCIACIÓN NUEVA BELLAVISTA</t>
  </si>
  <si>
    <t>0026</t>
  </si>
  <si>
    <t>BENITO JUAREZ</t>
  </si>
  <si>
    <t>0043</t>
  </si>
  <si>
    <t>SANTA ROSA DEL NORTE</t>
  </si>
  <si>
    <t>MERCEDES 1</t>
  </si>
  <si>
    <t>PORTAL DE SAN JUAN</t>
  </si>
  <si>
    <t>0087</t>
  </si>
  <si>
    <t>LA PRADERA</t>
  </si>
  <si>
    <t>VALLE DE SAN JUAN</t>
  </si>
  <si>
    <t>0121</t>
  </si>
  <si>
    <t>MARIA AGUSTA URRUTIA</t>
  </si>
  <si>
    <t xml:space="preserve">BIENESTAR FAMILIAR </t>
  </si>
  <si>
    <t>ACCIÓN SOCIAL ECO&amp;VIDA</t>
  </si>
  <si>
    <t>ARBOLITO 2 CP</t>
  </si>
  <si>
    <t>ALBORADA DE LA PAZ ETAPA A</t>
  </si>
  <si>
    <t>0012</t>
  </si>
  <si>
    <t>SOL DEL NORTE LA ESPERANZA</t>
  </si>
  <si>
    <t>3393</t>
  </si>
  <si>
    <t>ACACIAS DE SAN JOSE</t>
  </si>
  <si>
    <t>17</t>
  </si>
  <si>
    <t>COOPERATIVA DE VIVIENDA PUERTAS DEL SOL</t>
  </si>
  <si>
    <t>189</t>
  </si>
  <si>
    <t>VALLE DE MARIANITAS</t>
  </si>
  <si>
    <t>0190</t>
  </si>
  <si>
    <t>COLINAS DE BELLAVISTA</t>
  </si>
  <si>
    <t>0208</t>
  </si>
  <si>
    <t>NUEVA VIDA 2</t>
  </si>
  <si>
    <t>EDEN DE SAN JUAN  2</t>
  </si>
  <si>
    <t>0215</t>
  </si>
  <si>
    <t>PUERTAS DEL SOL DE SAN JUAN DE CALDERÓN</t>
  </si>
  <si>
    <t>EL BOSQUE DE BELLAVISTA</t>
  </si>
  <si>
    <t>0225</t>
  </si>
  <si>
    <t>BELLO HORIZONTE CUARTA ETAPA A Y B Y SEXTA ETAPA A Y B</t>
  </si>
  <si>
    <t>0006</t>
  </si>
  <si>
    <t>COLINAS DE SAN JOSÉ</t>
  </si>
  <si>
    <t>0226</t>
  </si>
  <si>
    <t>SAN MARCOS</t>
  </si>
  <si>
    <t>72</t>
  </si>
  <si>
    <t>NUÑEZ</t>
  </si>
  <si>
    <t>83</t>
  </si>
  <si>
    <t>LAS ORQUIDEAS</t>
  </si>
  <si>
    <t xml:space="preserve">ESPERANZA </t>
  </si>
  <si>
    <t>NUEVA GENERACIÓN Y NIÑO JESÚS</t>
  </si>
  <si>
    <t>BRISAS DE SAN JUAN</t>
  </si>
  <si>
    <t>NUEVA VIDA</t>
  </si>
  <si>
    <t>286</t>
  </si>
  <si>
    <t>JARDINES DE BELLAVISTA</t>
  </si>
  <si>
    <t>NUEVO PARAISO</t>
  </si>
  <si>
    <t>SAN MARTIN</t>
  </si>
  <si>
    <t>299</t>
  </si>
  <si>
    <t>CENTINELA DEL SUR</t>
  </si>
  <si>
    <t>302</t>
  </si>
  <si>
    <t>SOL DEL NORTE N.2</t>
  </si>
  <si>
    <t>307</t>
  </si>
  <si>
    <t>NUEVO HORIZONTE 2</t>
  </si>
  <si>
    <t>LOS ANGELES DE CALDERON</t>
  </si>
  <si>
    <t>EL BOSQUE II</t>
  </si>
  <si>
    <t>322</t>
  </si>
  <si>
    <t xml:space="preserve">EL BOSQUE IV </t>
  </si>
  <si>
    <t xml:space="preserve">PINOS </t>
  </si>
  <si>
    <t>SAN JUAN LOMA BAJO</t>
  </si>
  <si>
    <t>LA MORENITA</t>
  </si>
  <si>
    <t>MARIANAS 4000</t>
  </si>
  <si>
    <t>LAS HELICONIAS</t>
  </si>
  <si>
    <t>BRISAS DEL NORTE</t>
  </si>
  <si>
    <t>370</t>
  </si>
  <si>
    <t>EL CORAZÓN</t>
  </si>
  <si>
    <t>371</t>
  </si>
  <si>
    <t>BELLAVISTA PRIMERA ETAPA</t>
  </si>
  <si>
    <t>373</t>
  </si>
  <si>
    <t>SANTA BÁRBARA</t>
  </si>
  <si>
    <t>390</t>
  </si>
  <si>
    <t>ALBORADA DE LA PAZ ETAPA B</t>
  </si>
  <si>
    <t>CRISTO REY PRIMERA ETAPA</t>
  </si>
  <si>
    <t>EL PORVENIR</t>
  </si>
  <si>
    <t>429</t>
  </si>
  <si>
    <t>BALCON DE POMASQUI</t>
  </si>
  <si>
    <t>BRISAS DEL NORTE DE MARIANITAS</t>
  </si>
  <si>
    <t>CRISTO REY Nº 2</t>
  </si>
  <si>
    <t>EL BOSQUE IV ETAPA II</t>
  </si>
  <si>
    <t xml:space="preserve">EDEN DE SAN JUAN </t>
  </si>
  <si>
    <t>24 DE MAYO</t>
  </si>
  <si>
    <t>SAN ELÍAS</t>
  </si>
  <si>
    <t>EL CAPULÍ</t>
  </si>
  <si>
    <t>479</t>
  </si>
  <si>
    <t>MONSERRAT</t>
  </si>
  <si>
    <t>JARDINES DEL NORTE</t>
  </si>
  <si>
    <t>MIRA QUITO</t>
  </si>
  <si>
    <t>SANTA CATALINA</t>
  </si>
  <si>
    <t>LA UNIÓN</t>
  </si>
  <si>
    <t>JARDINES DE MARIANITAS</t>
  </si>
  <si>
    <t>BELLAVISTA SEGUNDA  ETAPA</t>
  </si>
  <si>
    <t>BELLAVISTA TERCERA ETAPA</t>
  </si>
  <si>
    <t>BELLAVISTA CUARTA ETAPA</t>
  </si>
  <si>
    <t>EDEN TRES DE SAN JUAN DE CALDERÓN</t>
  </si>
  <si>
    <t>BELLAVISTA QUINTA ETAPA</t>
  </si>
  <si>
    <t>AGUIRRE</t>
  </si>
  <si>
    <t>VALLE DE SAN JUAN SEGUNDA ETAPA</t>
  </si>
  <si>
    <t xml:space="preserve">LOS GERANIOS </t>
  </si>
  <si>
    <t>SERVIDORES DEL IESS</t>
  </si>
  <si>
    <t>73</t>
  </si>
  <si>
    <t>BELLAVISTA SEXTA ETAPA</t>
  </si>
  <si>
    <t>CASA LINDA</t>
  </si>
  <si>
    <t>BALCONES DE MORÁN PRIMERA ETAPA</t>
  </si>
  <si>
    <t>BALCONES DE MORÁN SEGUNDA ETAPA</t>
  </si>
  <si>
    <t>NUEVOS HORIZONTES DE SAN JUAN DE CALDERÓN</t>
  </si>
  <si>
    <t>EL MUELLE PRIMERA ETAPA</t>
  </si>
  <si>
    <t>LA CANDELARIA</t>
  </si>
  <si>
    <t>COLINAS DEL SOL</t>
  </si>
  <si>
    <t>158</t>
  </si>
  <si>
    <t>LA TOLITA DE SAN CARLOS</t>
  </si>
  <si>
    <t>171</t>
  </si>
  <si>
    <t xml:space="preserve">VISTA HERMOSA </t>
  </si>
  <si>
    <t>LOS GUAYACANES</t>
  </si>
  <si>
    <t>CAMPO ALEGRE DE BELLAVISTA</t>
  </si>
  <si>
    <t>408</t>
  </si>
  <si>
    <t>EL MUELLE SEGUNDA ETAPA</t>
  </si>
  <si>
    <t>MIRADOR ALTOS DE BELLAVISTA</t>
  </si>
  <si>
    <t xml:space="preserve">PANORAMA </t>
  </si>
  <si>
    <t>NIZTARES DE SAN JUAN</t>
  </si>
  <si>
    <t xml:space="preserve">SENDEREOS DE SAN JUAN </t>
  </si>
  <si>
    <t>VALLE 4</t>
  </si>
  <si>
    <t>ARCO IRIS</t>
  </si>
  <si>
    <t>19 DE MARZO</t>
  </si>
  <si>
    <t>NAZARET DE CALDERÓN</t>
  </si>
  <si>
    <t>EL CLAVEL</t>
  </si>
  <si>
    <t>PLAYAS DEL NORTE</t>
  </si>
  <si>
    <t>EL JARDIN</t>
  </si>
  <si>
    <t>LOS ANGELES II PRIMERA ETAPA</t>
  </si>
  <si>
    <t>SAN VICENTE DE CALDERON</t>
  </si>
  <si>
    <t>LOS ROSALES DE SAN JUAN</t>
  </si>
  <si>
    <t>LOS ANGELES II TERCERA ETAPA</t>
  </si>
  <si>
    <t>DANIEL MONTOYA 1 DE CALDERON</t>
  </si>
  <si>
    <t>BRISAS DE SAN CARLOS 1 ETAPA</t>
  </si>
  <si>
    <t>BELLO HORIZONTE SEXTA ETAPA B</t>
  </si>
  <si>
    <t>VIENTOS DE ESPERANZA</t>
  </si>
  <si>
    <t>SAN FRANCISCO</t>
  </si>
  <si>
    <t>BELLAVISTA OCTAVA ETAPA</t>
  </si>
  <si>
    <t>VALLE DE SAN JUAN TERCERA ETAPA</t>
  </si>
  <si>
    <t>EL REY</t>
  </si>
  <si>
    <t>DIAZ</t>
  </si>
  <si>
    <t>MIRADOR EL CONDOR</t>
  </si>
  <si>
    <t>PARAISO DE SAN JUAN</t>
  </si>
  <si>
    <t>SANTA TERESITA PRIMERA ETAPA</t>
  </si>
  <si>
    <t>NUEVA GENERACION Y NIÑO JESUS</t>
  </si>
  <si>
    <t xml:space="preserve">PASAJE LOS ROSALES </t>
  </si>
  <si>
    <t>054-2019-AHC</t>
  </si>
  <si>
    <t>EL REDIN II</t>
  </si>
  <si>
    <t>058-2019-AHC</t>
  </si>
  <si>
    <t>EL BOSQUE IV TERCERA ETAPA</t>
  </si>
  <si>
    <t>062-2019-AHC</t>
  </si>
  <si>
    <t>MIRADOR DE BELLAVISTA</t>
  </si>
  <si>
    <t>074-2020-AHC</t>
  </si>
  <si>
    <t>SANTA ANITA DE CALDERON PRIMERA ETAPA</t>
  </si>
  <si>
    <t>068-2020-AHC</t>
  </si>
  <si>
    <t>SANTA CLARA DE POMASQUI SEGUNDA ETAPA</t>
  </si>
  <si>
    <t>072-2020-AHC</t>
  </si>
  <si>
    <t>EL BUEN PASTOR DE CALDERÓN</t>
  </si>
  <si>
    <t>084-2020-AHC</t>
  </si>
  <si>
    <t>PRADOS DE CALDERÓN</t>
  </si>
  <si>
    <t>087-2020-AHC</t>
  </si>
  <si>
    <t>VALLE DE SAN JUAN CUARTA ETAPA</t>
  </si>
  <si>
    <t>090-2020-AHC</t>
  </si>
  <si>
    <t>COLINAS DE BELLAVISTA SEGUNDA ETAPA</t>
  </si>
  <si>
    <t>091-2020-AHC</t>
  </si>
  <si>
    <t>BELLAVISTA NOVENA ETAPA</t>
  </si>
  <si>
    <t>097-2020-AHC</t>
  </si>
  <si>
    <t>BARRIO AGUIRRE 2</t>
  </si>
  <si>
    <t>102-2020-AHC</t>
  </si>
  <si>
    <t>LOTE A TRES-SEIS (A3-6), "EL BOSQUE", DE LA HACIENDA TAJAMAR, UBICADO EN LA PARROQUIA CALDERÓN</t>
  </si>
  <si>
    <t>106-2020-AHC</t>
  </si>
  <si>
    <t>EL CARMEN 1</t>
  </si>
  <si>
    <t>111-2021-AHC</t>
  </si>
  <si>
    <t>SANTA TERESITA SEGUNDA ETAPA</t>
  </si>
  <si>
    <t>107-2021-AHC</t>
  </si>
  <si>
    <t>BRISAS DE SAN CARLOS SEGUNDA ETAPA</t>
  </si>
  <si>
    <t>ALGARROBOS DE LANDAZURI</t>
  </si>
  <si>
    <t>COMITÉ BARRIAL "GIRASOLES DE MONJAS"</t>
  </si>
  <si>
    <t>PUENGASI</t>
  </si>
  <si>
    <t xml:space="preserve">SIN DATO </t>
  </si>
  <si>
    <t>SAN FRANCISCO DE LA VICENTINA</t>
  </si>
  <si>
    <t>ITCHIMBIA</t>
  </si>
  <si>
    <t>MONJAS  MEDIO</t>
  </si>
  <si>
    <t>EL MADRIGAL 2</t>
  </si>
  <si>
    <t>REFORMA DE ORDENANZA  PUERTAS DEL VALLE</t>
  </si>
  <si>
    <t>BALCÓN QUITEÑO</t>
  </si>
  <si>
    <t>LA LIBERTAD</t>
  </si>
  <si>
    <t xml:space="preserve">REFORMA ORDENANZA VALLE DE PUENGASI </t>
  </si>
  <si>
    <t>PUENGASÍ</t>
  </si>
  <si>
    <t>SAN MIGUEL DE COLLACOTO I ETAPA</t>
  </si>
  <si>
    <t>COOPERATIVAS DE VIVIENDA YAGUACHI ALTO Y POR NUESTROS HIJOS</t>
  </si>
  <si>
    <t>ORD-108-2020-AHC</t>
  </si>
  <si>
    <t>ASENTAMIENTOS HUMANOS DE HECHO Y CONSOLIDADOS ADMINISTRACIÓN EUGENIO ESPEJO POSIBLES BENEFICIARIOS DE RESOLUCIÓN</t>
  </si>
  <si>
    <t>COMITÉ BARRIAL "JARDINES DEL INCA"</t>
  </si>
  <si>
    <t>SAN ISIDRO DEL INCA</t>
  </si>
  <si>
    <t>EN TRÁMITE</t>
  </si>
  <si>
    <t>COMITÉ PROMEJORAS DEL BARRIO "BUENOS AIRES BAJO"</t>
  </si>
  <si>
    <t>DADA DE BAJA</t>
  </si>
  <si>
    <t>ATUCUCHO</t>
  </si>
  <si>
    <t>COCHAPAMBA</t>
  </si>
  <si>
    <t>COMITÉ DE DESARROLLO COMUNITARIO SANTA MÓNICA</t>
  </si>
  <si>
    <t>GUAYLLABAMBA</t>
  </si>
  <si>
    <t>COMITÉ PRO MEJORAS DEL BARRIO NUEVOS HORIZONTES</t>
  </si>
  <si>
    <t>COMITÉ PRO MEJORAS DE MORADORES Y PROPIETARIOS DEL BARRIO EL TRIUNFO</t>
  </si>
  <si>
    <t xml:space="preserve">417 Ref. Orden. No. 2765, 2708 </t>
  </si>
  <si>
    <t>NO DEFINE</t>
  </si>
  <si>
    <t>SAN NICOLÁS DE GUAYLLABAMBA</t>
  </si>
  <si>
    <t>COOPERATIVA DE VIVIENDA URBANA ASOCIACIÓN DE EMPLEADOS Y TRABAJADORES DEL HOSPITAL PABLO ARTURO SUÁREZ</t>
  </si>
  <si>
    <t>ASOCIACIÓN LA DOLOROSA DE ATUCUCHO</t>
  </si>
  <si>
    <t>COMITÉ PRO MEJORAS EL TABLÓN SUR DEL INCA</t>
  </si>
  <si>
    <t>COMITÉ PRO MEJORAS DE BARRIO SAN LUIS DE GUAYLLABAMBA</t>
  </si>
  <si>
    <t>COMITÉ PROMEJORAS DEL BARRIO "SANTA ROSA DE GUAYLLABAMBA"</t>
  </si>
  <si>
    <t>0496</t>
  </si>
  <si>
    <t>COMITÉ PRO MEJORAS EL COLLAR</t>
  </si>
  <si>
    <t>COOPERATIVA DE VIVIENDA COLINA DE GUAYLLABAMBA</t>
  </si>
  <si>
    <t>COMITÉ PRO MEJORAS DEL BARRIO EL PROGRESO DEL INCA</t>
  </si>
  <si>
    <t>48-2015</t>
  </si>
  <si>
    <t>COMITÉ PRO-MEJORAS DEL BARRIO SAN MIGUEL DE AMAGASI ETAPA III</t>
  </si>
  <si>
    <t>114-2016</t>
  </si>
  <si>
    <t>COMITÉ PRO-MEJORAS DEL BARRIO SAN MIGUEL DE AMAGASI</t>
  </si>
  <si>
    <t>117-2016</t>
  </si>
  <si>
    <t>MORASCOCHA</t>
  </si>
  <si>
    <t>SAN JOSE DE MINAS</t>
  </si>
  <si>
    <t>NUEVA ESPERANZA DE GUAYLLABAMBA</t>
  </si>
  <si>
    <t>SAN MIGUEL DE AMAGASÍ ETAPA VIII</t>
  </si>
  <si>
    <t>291-2019</t>
  </si>
  <si>
    <t>6 MESES</t>
  </si>
  <si>
    <t>EL PEDREGAL</t>
  </si>
  <si>
    <t>320-2019</t>
  </si>
  <si>
    <t>REFORMA ORDEN. COOP. DE VIVIENDA URBANA ASOC. DE EMPLEADOS Y TRABAJADORES DEL HOSPITAL PABLO ARTURO SUAREZ</t>
  </si>
  <si>
    <t>AHC-2019-022</t>
  </si>
  <si>
    <t>SAN MIGUEL DE AMANGASI ETAPA IV</t>
  </si>
  <si>
    <t>018-2019-AHC</t>
  </si>
  <si>
    <t>SAN MIGUEL DE AMANGASI ETAPA VII</t>
  </si>
  <si>
    <t>031-2019-AHC</t>
  </si>
  <si>
    <t>LOS GIRASOLES</t>
  </si>
  <si>
    <t xml:space="preserve">GUAYLLABAMBA </t>
  </si>
  <si>
    <t>027-2019-AHC</t>
  </si>
  <si>
    <t>SANTA CECILIA</t>
  </si>
  <si>
    <t>BELISARIO QUEVEDO</t>
  </si>
  <si>
    <t>069-2020-AHC</t>
  </si>
  <si>
    <t>COMITÉ PRO MEJORAS DEL BARRIO SAN MIGUEL DE AMAGASÍ ETAPA V</t>
  </si>
  <si>
    <t>089-2020-AHC</t>
  </si>
  <si>
    <t>SAN JOSÉ DE DOÑA ANA</t>
  </si>
  <si>
    <t>088-2020-AHC</t>
  </si>
  <si>
    <t>ARQ. XIMENA RON PAREJA  
DIRECTORA GESTION DE TERRITORIO</t>
  </si>
  <si>
    <t>ARQ. LIGIA GRANDA
SERVIDOR MUNICIPAL 8</t>
  </si>
  <si>
    <t>DENOMINACIÓN</t>
  </si>
  <si>
    <t>LOTIZACIÓN</t>
  </si>
  <si>
    <t>CEBAHUCO</t>
  </si>
  <si>
    <t>TURUBAMBA</t>
  </si>
  <si>
    <t>https://drive.google.com/file/d/1kygyoifHDPZMltTyFd6wt9f7dtN08d9Q/view?usp=sharing</t>
  </si>
  <si>
    <t>TABLA RESUMEN</t>
  </si>
  <si>
    <t>CARLOS E. FRANCO MENDEZ</t>
  </si>
  <si>
    <t>https://drive.google.com/file/d/1riq6A4WnQ7keec5r02IxSO8x6eOJbMM5/view?usp=sharing</t>
  </si>
  <si>
    <t>Denominaciones</t>
  </si>
  <si>
    <t>#</t>
  </si>
  <si>
    <t>SAN ALFONSO</t>
  </si>
  <si>
    <t>LA ECUATORIANA</t>
  </si>
  <si>
    <t>Sin denominación</t>
  </si>
  <si>
    <t>Lotización</t>
  </si>
  <si>
    <t>FRACCIONAMIENTO</t>
  </si>
  <si>
    <t>COOP. DE BUSES URBANOS "LA LIBERTAD"</t>
  </si>
  <si>
    <t>INF 3973</t>
  </si>
  <si>
    <t>https://drive.google.com/file/d/1i0YDb4cj3ExHolJPAVNDAygwescLy44k/view?usp=sharing</t>
  </si>
  <si>
    <t>Barrio</t>
  </si>
  <si>
    <t>COOPERATIVA DE VIVIENDA</t>
  </si>
  <si>
    <t>SAN GREGORIO</t>
  </si>
  <si>
    <t>CHILLOGALLO</t>
  </si>
  <si>
    <t>2544</t>
  </si>
  <si>
    <t>https://drive.google.com/file/d/1Sn6f9c68pSoGq_ghFTt_dFovsU_geliA/view?usp=sharing</t>
  </si>
  <si>
    <t>Cooperativa</t>
  </si>
  <si>
    <t>NO SE MODIFICA PLAZO DE EJECUCIÓN DE OBRAS</t>
  </si>
  <si>
    <t>https://drive.google.com/file/d/1y1_sKMfRFeOe7azIul41PAW3cF43TcgG/view?usp=sharing</t>
  </si>
  <si>
    <t>Fraccionamiento</t>
  </si>
  <si>
    <t>URBANIZACION MUNICIPAL</t>
  </si>
  <si>
    <t>TURUBAMBA DE MONJAS (MUNICIPAL)</t>
  </si>
  <si>
    <t>GUAMANI</t>
  </si>
  <si>
    <t>https://drive.google.com/file/d/1svy1NzES62y76lPmkIxIWM-e-I8Ql_4h/view?usp=sharing</t>
  </si>
  <si>
    <t>Urbanizacion</t>
  </si>
  <si>
    <t>https://drive.google.com/file/d/1CrFL10Keursh7cQ7j4Gj275htLD8Cj9l/view?usp=sharing</t>
  </si>
  <si>
    <t>Urbanizacion de Interes Social</t>
  </si>
  <si>
    <t>BARRIO</t>
  </si>
  <si>
    <t>LOS ANDES</t>
  </si>
  <si>
    <t>https://drive.google.com/file/d/1crXacswW1AZAGrxWyrFSCbXFosgXdncd/view?usp=sharing</t>
  </si>
  <si>
    <t>Urbanizacion de Interes Social de Desarrollo Progresivo</t>
  </si>
  <si>
    <t>ASENTAMIENTO DE HECHO</t>
  </si>
  <si>
    <t>QUITO OCCIDENTAL</t>
  </si>
  <si>
    <t>https://drive.google.com/file/d/1smXgr0qFikvVtx7aMyzpM4Pr50UfVadt/view?usp=sharing</t>
  </si>
  <si>
    <t>Urbanizacion Social Progresiva</t>
  </si>
  <si>
    <t>BARRIO SANTA ROSA ALTA CUARTA ETAPA</t>
  </si>
  <si>
    <t>https://drive.google.com/file/d/1xAIM3A-_xKqLSlwyfOlUJxinWnZAB8bU/view?usp=sharing</t>
  </si>
  <si>
    <t>Urbanizacion de Interes Social Progresivo</t>
  </si>
  <si>
    <t>TURUBAMBA DE MONJAS 2 TRANSITO</t>
  </si>
  <si>
    <t>https://drive.google.com/file/d/1Z-arAcTJSi7rRux9NOGqYTfYarOa3JGg/view?usp=sharing</t>
  </si>
  <si>
    <t>Asentamiento</t>
  </si>
  <si>
    <t>Asentamiento de Hecho</t>
  </si>
  <si>
    <r>
      <t>Conforme al Proyecto de Ordenanza Metropolitana que prorroga los plazos para la ejecución de las obras civiles y de infraestructura, de los procesos de regularización de los Asentamientos Humanos de Hecho y Consolidados de Interés Social,</t>
    </r>
    <r>
      <rPr>
        <b/>
        <sz val="11"/>
        <color theme="1"/>
        <rFont val="Calibri"/>
        <family val="2"/>
        <scheme val="minor"/>
      </rPr>
      <t xml:space="preserve"> en la AZQ existen 10 que son factibles</t>
    </r>
  </si>
  <si>
    <t xml:space="preserve">URBANIZACION DE INTERES SOCIAL DE DESARROLLO PROGRESIVO </t>
  </si>
  <si>
    <t>URB VILLA SOLIDARIDAD - PODER POPULAR</t>
  </si>
  <si>
    <t>QUITUMBE</t>
  </si>
  <si>
    <t>3113</t>
  </si>
  <si>
    <t>Asentamiento Humano de Hecho y Consolidado</t>
  </si>
  <si>
    <t>R40</t>
  </si>
  <si>
    <t>Asentamiento Humano de Hecho y Consolidado de Interes Social</t>
  </si>
  <si>
    <t>EJERCITO NACIONAL 2DA ETAPA</t>
  </si>
  <si>
    <t>R 065</t>
  </si>
  <si>
    <t xml:space="preserve">TOTAL </t>
  </si>
  <si>
    <t>COOP. DE VIVIENDA SAN MATEO</t>
  </si>
  <si>
    <t>3313</t>
  </si>
  <si>
    <t>https://drive.google.com/file/d/1-NTPw6hVOO9Rc_4uJMWpPL6BZvo4TLqT/view?usp=sharing</t>
  </si>
  <si>
    <t>LA ESPERANZA</t>
  </si>
  <si>
    <r>
      <t xml:space="preserve">NOTA:
* </t>
    </r>
    <r>
      <rPr>
        <sz val="11"/>
        <color theme="1"/>
        <rFont val="Calibri"/>
        <family val="2"/>
        <scheme val="minor"/>
      </rPr>
      <t>La AZQ posee un total de 202 "barrios"; con denominaciones entre Lotizaciones, Barrios, Cooperativas, Fraccionamientos, Urbanizaciones y Asentamientos de acuerdo a sus reconocimientos sean estas mediante Ordenazas o Resoluciones; cabe aclarar que los 202 son los que se han llevado registro hasta el momento, pues existen otros que no se posee información.
* De acuerdo a la Tabla Resumen se posee un total de 5 que no se tiene registro de su denominación de acuerdo a su reconocimiento.
* Respecto a los denominados Asentamientos Humanos se posee un total de 134</t>
    </r>
  </si>
  <si>
    <t>TRASPASO DE LOTE</t>
  </si>
  <si>
    <t>URBANIZACION</t>
  </si>
  <si>
    <t>R096</t>
  </si>
  <si>
    <t>URBANIZACION DE INTERES SOCIAL PROGRESIVO</t>
  </si>
  <si>
    <t>ASOCIACION DE VIGILANTES DE VEHICULOS QUITO</t>
  </si>
  <si>
    <t>RC112</t>
  </si>
  <si>
    <t>https://drive.google.com/file/d/11Tj8roofku6B7_bdGX1W6FNq_JOfNwTB/view?usp=sharing</t>
  </si>
  <si>
    <t>COOPERATIVAS DE VIVIENDA SANTO TOMAS, VENECIA Y PADRE INOCENCIO JACOME</t>
  </si>
  <si>
    <t>RC119</t>
  </si>
  <si>
    <t>https://drive.google.com/file/d/1Q8sAN_9C99KAx0Ylo0h8WA2Xsa7dgfCd/view?usp=sharing</t>
  </si>
  <si>
    <t>COOP DE VIVIENDA "PUEBLO UNIDO DE QUITO"</t>
  </si>
  <si>
    <t>3370</t>
  </si>
  <si>
    <t>https://drive.google.com/file/d/1tqDqGsTckZreqRFXDN0afLZMsM5TuepQ/view?usp=sharing</t>
  </si>
  <si>
    <t>3583</t>
  </si>
  <si>
    <t>REF ART 9 - CAMBIO DE LOTES DE GARANTIA</t>
  </si>
  <si>
    <t>https://drive.google.com/file/d/1pRJ2ggYVix-ewgHvIl31ed4Em-A2GKlo/view?usp=sharing</t>
  </si>
  <si>
    <t>URBANIZACION SOCIAL PROGRESIVA</t>
  </si>
  <si>
    <t>COMITÉ PROMEJORAS "MIRADOR DE GUAJALO"</t>
  </si>
  <si>
    <t>3404</t>
  </si>
  <si>
    <t>COOP DE VIVIENDA "SAN BLAS" ETAPA 2</t>
  </si>
  <si>
    <t>3389</t>
  </si>
  <si>
    <t>https://drive.google.com/file/d/1-w8DXvZeME94vO4_GgOgn3oHSSM2qx_P/view?usp=sharing</t>
  </si>
  <si>
    <t>3424</t>
  </si>
  <si>
    <t>SUSTITUYA EL ART 3</t>
  </si>
  <si>
    <t>MIRADOR DE CHILLOGALLO</t>
  </si>
  <si>
    <t>3414</t>
  </si>
  <si>
    <t>https://drive.google.com/file/d/11VLiXBrD8nnpdLZbc5e4sp14mdFSlaZy/view?usp=sharing</t>
  </si>
  <si>
    <t>3827</t>
  </si>
  <si>
    <t>ENTREGA DE ESCRITURAS</t>
  </si>
  <si>
    <t>https://drive.google.com/file/d/12zHAmMM1xNzlW9tnCbmQEkRh0T0i5yam/view?usp=sharing</t>
  </si>
  <si>
    <t>HOSPITAL No 1</t>
  </si>
  <si>
    <t>3462</t>
  </si>
  <si>
    <t>COOPERATIVA DE VIVIENDA 18 DE OCTUBRE, PRIMERA ETAPA</t>
  </si>
  <si>
    <t>3514</t>
  </si>
  <si>
    <t>https://drive.google.com/file/d/1MUWOqOW6Qvt0kfZ11j9AK_obbXwlWOa6/view?usp=sharing</t>
  </si>
  <si>
    <t>3729</t>
  </si>
  <si>
    <t>LH LOTE 53</t>
  </si>
  <si>
    <t>https://drive.google.com/file/d/1xGBVXGWoR5IxwFgSAzQLrx6ffJx13alD/view?usp=sharing</t>
  </si>
  <si>
    <t>LA COCHA</t>
  </si>
  <si>
    <t>3484</t>
  </si>
  <si>
    <t>LOS ARRAYANES DEL DIVINO NIÑO</t>
  </si>
  <si>
    <t>3543</t>
  </si>
  <si>
    <t>https://drive.google.com/file/d/1zGeRbPxXXvWwfAj4pfu3QkwotuXBpyqm/view?usp=sharing</t>
  </si>
  <si>
    <t>COMITÉ PROMEJORAS DE LA URBANIZACION HUERTOS DEL SUR</t>
  </si>
  <si>
    <t>3569</t>
  </si>
  <si>
    <t>https://drive.google.com/file/d/1MevmF33xYaLe5aanacPj7omKBey323lY/view?usp=sharing</t>
  </si>
  <si>
    <t>SANTA MARTHA ALTA DE CHILLOGALLO ETAPA 1</t>
  </si>
  <si>
    <t>3587</t>
  </si>
  <si>
    <t>https://drive.google.com/file/d/1Yh61U9A9oRLnV8ritrvmnyJiEtVmUSJE/view?usp=sharing</t>
  </si>
  <si>
    <t>URBANIZACION DE INTERES SOCIAL DE DESARROLLO PROGRESIVO</t>
  </si>
  <si>
    <t>LOS ROSALES</t>
  </si>
  <si>
    <t>3641</t>
  </si>
  <si>
    <t>https://drive.google.com/file/d/1fyXWHbWWsTpUxuXbHo4_SsnL0tGfBpQY/view?usp=sharing</t>
  </si>
  <si>
    <t>LOS PINOS</t>
  </si>
  <si>
    <t>3608</t>
  </si>
  <si>
    <t>TAMBO DEL INCA</t>
  </si>
  <si>
    <t>3634</t>
  </si>
  <si>
    <t>CAUPICHU N° 2</t>
  </si>
  <si>
    <t>3635</t>
  </si>
  <si>
    <t>3663</t>
  </si>
  <si>
    <t>120 DIAS REGISTRO DE PROPIEDAD</t>
  </si>
  <si>
    <t>https://drive.google.com/file/d/1qneDqNtMcAGx-OFuMNkC3R16IeaXtfD3/view?usp=sharing</t>
  </si>
  <si>
    <t>SANTA ANITA DEL SUR</t>
  </si>
  <si>
    <t>3523</t>
  </si>
  <si>
    <t>3654</t>
  </si>
  <si>
    <t xml:space="preserve">LOS PEDESTALES </t>
  </si>
  <si>
    <t>3678</t>
  </si>
  <si>
    <t>BALCON DEL SUR</t>
  </si>
  <si>
    <t>3706</t>
  </si>
  <si>
    <t>ECASA</t>
  </si>
  <si>
    <t>3703</t>
  </si>
  <si>
    <t>URBANIZACION DE INTERES SOCIAL</t>
  </si>
  <si>
    <r>
      <rPr>
        <sz val="7"/>
        <rFont val="Arial"/>
        <family val="2"/>
      </rPr>
      <t>DE LA COOPERATIVA DE VIVIENDA SINDICATO DE TRABAJADORES  DE LA EMPRESA DE RASTRO</t>
    </r>
    <r>
      <rPr>
        <sz val="10"/>
        <rFont val="Arial"/>
        <family val="2"/>
      </rPr>
      <t xml:space="preserve"> 
"EL GALPON"</t>
    </r>
  </si>
  <si>
    <t>3720</t>
  </si>
  <si>
    <t>SAN CARLOS DEL SUR</t>
  </si>
  <si>
    <t>3713</t>
  </si>
  <si>
    <t>MADRIGAL DEL SUR</t>
  </si>
  <si>
    <t>3685</t>
  </si>
  <si>
    <t>COOPERATIVA DE VIVIENDA "ECUADOR DEL FUTURO"</t>
  </si>
  <si>
    <t>3710</t>
  </si>
  <si>
    <t>https://drive.google.com/file/d/1NX_JHLyDgkAke9uYy2JQllF0L4sxy4qz/view?usp=sharing</t>
  </si>
  <si>
    <t>LOS ROSALES DE GUAMANI</t>
  </si>
  <si>
    <t>3773</t>
  </si>
  <si>
    <t>EL ROSAL DE GUAMANI</t>
  </si>
  <si>
    <t>3762</t>
  </si>
  <si>
    <t>https://drive.google.com/file/d/1Xbh2T-mHxFilYr25m6zJbXYGyXg5NZs_/view?usp=sharing</t>
  </si>
  <si>
    <t>LA COMARCA</t>
  </si>
  <si>
    <t>0139</t>
  </si>
  <si>
    <t>HERMANO MIGUEL</t>
  </si>
  <si>
    <t>3788</t>
  </si>
  <si>
    <t>MARIANITA DE JESUS</t>
  </si>
  <si>
    <t>0156</t>
  </si>
  <si>
    <t>http://www7.quito.gob.ec/mdmq_ordenanzas/Proyectos%20Ordenanzas/156/Ordenanza%20No.%20156.pdf</t>
  </si>
  <si>
    <t>CAMPO ALEGRE</t>
  </si>
  <si>
    <t>0069</t>
  </si>
  <si>
    <t>http://www7.quito.gob.ec/mdmq_ordenanzas/Ordenanzas/ORDENANZAS%20MUNICIPALES%202015/ORDM%20-%20069%20%20%20%20%20%20%20Campo%20Alegre%20-%20Urbanizaci%C3%B3n.pdf</t>
  </si>
  <si>
    <t>0218</t>
  </si>
  <si>
    <t>http://www7.quito.gob.ec/mdmq_ordenanzas/Ordenanzas/ORDENANZAS%20MUNICIPALES%202018/ORDM-2018-0218-URBANIZACION%20CAMPO%20ALEGRE-REFORMATORIA%20ORD-069.pdf</t>
  </si>
  <si>
    <t>URBANIZACION DE INTERES SOCIAL DE DESARROLLO</t>
  </si>
  <si>
    <t>COMITÉ PROMEJORAS DEL BARRIO "SANTA CLARA 3"</t>
  </si>
  <si>
    <t>COMITÉ PROMEJORAS DEL BARRIO "LA TRINIDAD"</t>
  </si>
  <si>
    <t>0230</t>
  </si>
  <si>
    <t>PROTOCOLIZACIÓN DE ORDENANZA</t>
  </si>
  <si>
    <t>http://www7.quito.gob.ec/mdmq_ordenanzas/Ordenanzas/ORDENANZAS%20MUNICIPALES%202012/ORDM-0230%20%20%20%20LA%20TRINIDAD%20-%20BARRIO-REFORMATORIA%20ORDENANZA%203852.pdf</t>
  </si>
  <si>
    <t>COOP. DE VIVIENDA "STELLA MARIS" PLAN JAZMINES</t>
  </si>
  <si>
    <t>COOP. DE VIVIENDA "STELLA MARIS" PLAN A</t>
  </si>
  <si>
    <t>COOP. DE VIVIENDA "STELLA MARIS" PLAN B</t>
  </si>
  <si>
    <t>COOP. DE VIVIENDA "STELLA MARIS" PLAN C</t>
  </si>
  <si>
    <t>3422</t>
  </si>
  <si>
    <t>COMITÉ PROMEJORAS DANIEL SERRANO Y COMITÉ PROMEJORAS " PRIMAVERAS DEL SUR"</t>
  </si>
  <si>
    <t>0295</t>
  </si>
  <si>
    <t>PROTOCOLIZACIÓN DE ORDENANZA 180 DIAS</t>
  </si>
  <si>
    <t>http://www7.quito.gob.ec/mdmq_ordenanzas/Ordenanzas/ORDENANZAS%20MUNICIPALES%202012/ORDM-0295%20%20%20%20DANIEL%20SERRANO%20Y%20PRIMAVERA%20DEL%20SUR-URBANIZACION-REFORMA%20ORDENANZA%203857.pdf</t>
  </si>
  <si>
    <t>COMITÉ PROMEJORAS DEL BARRIO " NUEVO HORIZONTE DE HUARCAY"</t>
  </si>
  <si>
    <t>COMITÉ BARRIAL PROMEJORAS "SANTA CLARA DE LA LIBERTAD"</t>
  </si>
  <si>
    <t>BARRIO "EL CISNE"</t>
  </si>
  <si>
    <t>0075</t>
  </si>
  <si>
    <t>http://www7.quito.gob.ec/mdmq_ordenanzas/Ordenanzas/ORDENANZAS%20MUNICIPALES%202011/ORDM-0075%20%20%20%20%20BARRIO%20EL%20CISNE%20-%20URBANIZACION.pdf</t>
  </si>
  <si>
    <t>BARRIO "EL BLANQUEADO LA BALVINA"</t>
  </si>
  <si>
    <t>0004</t>
  </si>
  <si>
    <t>http://www7.quito.gob.ec/mdmq_ordenanzas/Ordenanzas/ORDENANZAS%20MUNICIPALES%202011/ORDM-0004%20%20%20%20%20EL%20BLANQUEADO%20LA%20BALBINA%20-%20URBANIZACI%C3%93N.pdf</t>
  </si>
  <si>
    <t>0183</t>
  </si>
  <si>
    <t>PROTOCOLIZACION DE ORD 120 DIAS</t>
  </si>
  <si>
    <t>http://www7.quito.gob.ec/mdmq_ordenanzas/Concejo%20Abierto/Ordenanzas/ORDENANZAS%20MUNICIPALES/MUNICIPAL%20(183)/MUNICIPAL_0183_559.pdf</t>
  </si>
  <si>
    <t xml:space="preserve">ASENTAMIENTO HUMANO DE HECHO Y CONSOLIDADO DE INTERES SOCIAL </t>
  </si>
  <si>
    <t>EL BLANQUEADO LA BALVINA</t>
  </si>
  <si>
    <t>134-2021-AHC</t>
  </si>
  <si>
    <t>https://drive.google.com/file/d/1VHYKhTvOYcxyVx1wsaJlJXQWoO2Q833v/view?usp=sharing</t>
  </si>
  <si>
    <t>BARRIO BALCONES DEL SUR</t>
  </si>
  <si>
    <t>0073</t>
  </si>
  <si>
    <t>http://www7.quito.gob.ec/mdmq_ordenanzas/Ordenanzas/ORDENANZAS%20MUNICIPALES%202011/ORDM-0073%20%20%20%20%20BALCONES%20DEL%20SUR%20-%20URBANIZACI%C3%93N.pdf</t>
  </si>
  <si>
    <t>LA CAMPIÑA</t>
  </si>
  <si>
    <t xml:space="preserve">QUITUMBE </t>
  </si>
  <si>
    <t>0162</t>
  </si>
  <si>
    <t>http://www7.quito.gob.ec/mdmq_ordenanzas/Ordenanzas/ORDENANZAS%20MUNICIPALES%202011/ORDM-0162%20%20%20%20%20LA%20CAMPI%C3%91A%20-%20URBANIZACI%C3%93N.pdf</t>
  </si>
  <si>
    <t>BARRIO "HERMANDAD"</t>
  </si>
  <si>
    <t>0035</t>
  </si>
  <si>
    <t>http://www7.quito.gob.ec/mdmq_ordenanzas/Ordenanzas/ORDENANZAS%20MUNICIPALES%202011/ORDM-0035%20%20%20%20%20HERMANDAD%20-%20URBANIZACI%C3%93N.pdf</t>
  </si>
  <si>
    <t>ASENTAMIENTO HUMANO DE HECHO Y CONSOLIDADO DENOMINADO COMITÉ PRO MEJORAS DEL …… A FAVOR DE ROVER GUMERCINDO PALACIOS MAYORGA Y OTROS</t>
  </si>
  <si>
    <t>0293</t>
  </si>
  <si>
    <t>http://www7.quito.gob.ec/mdmq_ordenanzas/Ordenanzas/ORDENANZAS%20MUNICIPALES%202012/ORDM-0293%20%20%20%20HERMANDAD%20-%20BARRIO-ROVER%20PALACIOS%20Y%20OTROS.pdf</t>
  </si>
  <si>
    <t>URBANIZACION BARRIO "PROYECTO SUR"</t>
  </si>
  <si>
    <t>3489</t>
  </si>
  <si>
    <t>0040</t>
  </si>
  <si>
    <t>http://www7.quito.gob.ec/mdmq_ordenanzas/Ordenanzas/ORDENANZAS%20MUNICIPALES%202011/ORDM-0040%20%20%20%20%20PROYECTO%20SUR%20-%20URBANIZACI%C3%93N.pdf</t>
  </si>
  <si>
    <t xml:space="preserve">ASENTAMIENTO HUMANO DE HECHO Y CONSOLIDADO DE INTERÉS SOCIAL </t>
  </si>
  <si>
    <t>0151</t>
  </si>
  <si>
    <t>PROTOCOLIZACION 180 DIAS</t>
  </si>
  <si>
    <t>http://www7.quito.gob.ec/mdmq_ordenanzas/Ordenanzas/ORDENANZAS%20MUNICIPALES%202017/ORDM%20-%20151%20%20%20%20%20%20%20Proyecto%20Sur%20-%20Asentamiento%20-%20Ref.%20ORDM%203489%20y%200040.pdf</t>
  </si>
  <si>
    <t>URB. DE INTERES SOCIAL DE DESARROLLO PROGRESIVO</t>
  </si>
  <si>
    <t>COOPERATIVA DE VIVIENDA "MUSCULOS Y RIELES"</t>
  </si>
  <si>
    <t>0019</t>
  </si>
  <si>
    <t>http://www7.quito.gob.ec/mdmq_ordenanzas/Ordenanzas/ORDENANZAS%20MUNICIPALES%202011/ORDM-0019%20%20%20%20%20MUSCULOS%20Y%20RIELES%20-%20URBANIZACI%C3%93N.PDF</t>
  </si>
  <si>
    <t>http://www7.quito.gob.ec/mdmq_ordenanzas/Proyectos%20Ordenanzas/43/Ordenanza%20No.%20043.pdf</t>
  </si>
  <si>
    <t>BARRIO LAURELES DEL SUR</t>
  </si>
  <si>
    <t>0038</t>
  </si>
  <si>
    <t>http://www7.quito.gob.ec/mdmq_ordenanzas/Ordenanzas/ORDENANZAS%20MUNICIPALES%202011/ORDM-0038%20%20%20%20%20LAURELES%20DEL%20SUR%20-%20URBANIZACI%C3%93N.pdf</t>
  </si>
  <si>
    <t>COMITÉ PROMEJORAS DEL BARRIO "FORTALEZA FLORIN"</t>
  </si>
  <si>
    <t>0020</t>
  </si>
  <si>
    <t>http://www7.quito.gob.ec/mdmq_ordenanzas/Ordenanzas/ORDENANZAS%20MUNICIPALES%202011/ORDM-0020%20%20%20%20%20FORTALEZA%20FLOR%C3%8DN%20DEL%20CAMAL%20METROPOLITANO%20-%20URBANIZACI%C3%93N.PDF</t>
  </si>
  <si>
    <t>122</t>
  </si>
  <si>
    <t>PROTOCOLIZACIÓN 90 DIAS</t>
  </si>
  <si>
    <t>http://www7.quito.gob.ec/mdmq_ordenanzas/Ordenanzas/ORDENANZAS%20MUNICIPALES%202011/ORDM-0122%20%20%20%20FORTALEZA%20FLOR%C3%8DN%20DEL%20CAMAL%20METROPOLITANO%20-%20URBANIZACI%C3%93N.pdf</t>
  </si>
  <si>
    <t>ASENTAMIENTO HUMANO DE HECHO Y CONSOLIDADO</t>
  </si>
  <si>
    <t>0290</t>
  </si>
  <si>
    <t>http://www7.quito.gob.ec/mdmq_ordenanzas/Ordenanzas/ORDENANZAS%20MUNICIPALES%202012/ORDM-0290%20%20%20%20FORTALEZA%20FLORIN%20-BARRIO%20-%20REFORMATORIA%20ORDENANZA%200020.pdf</t>
  </si>
  <si>
    <t>COMTIE PROMEJORAS DEL BARRIO "H.C.M.1"</t>
  </si>
  <si>
    <t>http://www7.quito.gob.ec/mdmq_ordenanzas/Ordenanzas/ORDENANZAS%20MUNICIPALES%202011/ORDM-0160%20%20%20%20%20H.C.M.1%20-%20URBANIZACI%C3%93N.pdf</t>
  </si>
  <si>
    <t>COMITÉ PROMEJORAS DEL BARRIO "IGUALDAD SOCIAL"</t>
  </si>
  <si>
    <t>http://www7.quito.gob.ec/mdmq_ordenanzas/Ordenanzas/ORDENANZAS%20MUNICIPALES%202011/ORDM-0161%20%20%20%20%20IGUALDAD%20SOCIAL%20-%20URBANIZACI%C3%93N.pdf</t>
  </si>
  <si>
    <t>BARRIO "PRADERAS DEL SUR"</t>
  </si>
  <si>
    <t>0024</t>
  </si>
  <si>
    <t>http://www7.quito.gob.ec/mdmq_ordenanzas/Ordenanzas/ORDENANZAS%20MUNICIPALES%202011/ORDM-0024%20%20%20%20%20PRADERAS%20DEL%20SUR%20METROPOLITANO%20-%20URBANIZACI%C3%93N.pdf</t>
  </si>
  <si>
    <t>BARRIO COMITÉ PROMEJORAS "ROSAL DE LOS ANDES"</t>
  </si>
  <si>
    <t>0029</t>
  </si>
  <si>
    <t>http://www7.quito.gob.ec/mdmq_ordenanzas/Ordenanzas/ORDENANZAS%20MUNICIPALES%202011/ORDM-0029%20%20%20%20%20ROSAL%20DE%20LOS%20ANDES%20-%20URBANIZACI%C3%93N.pdf</t>
  </si>
  <si>
    <t xml:space="preserve"> 0298</t>
  </si>
  <si>
    <t>http://www7.quito.gob.ec/mdmq_ordenanzas/Ordenanzas/ORDENANZAS%20MUNICIPALES%202012/ORDM-0298%20%20%20%20EL%20ROSAL%20DE%20LOS%20ANDES-BARRIO%20-%20REFOMATORIA%20ORDENANZA%200029.pdf</t>
  </si>
  <si>
    <t>BARRIO OASIS DEL SUR, ETAPA 2</t>
  </si>
  <si>
    <t>0034</t>
  </si>
  <si>
    <t>http://www7.quito.gob.ec/mdmq_ordenanzas/Ordenanzas/ORDENANZAS%20MUNICIPALES%202011/ORDM-0034%20%20%20%20%20OASIS%20DEL%20SUR%20-%20ETAPA%202%20-%20URBANIZACI%C3%93N.pdf</t>
  </si>
  <si>
    <t>BARRIO VISTA HERMOSA DEL SUR</t>
  </si>
  <si>
    <t>0113</t>
  </si>
  <si>
    <t>http://www7.quito.gob.ec/mdmq_ordenanzas/Ordenanzas/ORDENANZAS%20MUNICIPALES%202011/ORDM-0113%20%20%20%20VISTA%20HERMOSA%20DEL%20SUR%20-%20URBANIZACI%C3%93N.pdf</t>
  </si>
  <si>
    <t>COMITÉ PROMEJORAS DEL BARRIO "PRIMAVERA DE CORNEJO"</t>
  </si>
  <si>
    <t>0114</t>
  </si>
  <si>
    <t>http://www7.quito.gob.ec/mdmq_ordenanzas/Ordenanzas/ORDENANZAS%20MUNICIPALES%202011/ORDM-0114%20%20%20%20PRIMAVERA%20DE%20CORNEJO%20-%20URBANIZACI%C3%93N.pdf</t>
  </si>
  <si>
    <t>0234</t>
  </si>
  <si>
    <t>PROTOCOLIZACIÓN DE ORDENANZA 90 DIAS</t>
  </si>
  <si>
    <t>http://www7.quito.gob.ec/mdmq_ordenanzas/Ordenanzas/ORDENANZAS%20MUNICIPALES%202012/ORDM-0234%20%20%20%20PRIMAVERA%20DE%20CORNEJO-BARRIO-%20REFORMATORIA%20ORDENANZA%20114.pdf</t>
  </si>
  <si>
    <t>COMITÉ PROMEJORAS DEL BARRIO "PRADERAS DEL SUR"</t>
  </si>
  <si>
    <t>http://www7.quito.gob.ec/mdmq_ordenanzas/Ordenanzas/ORDENANZAS%20MUNICIPALES%202011/ORDM-0129%20%20%20%20PRADERAS%20DEL%20SUR%20-%20URBANIZACION.PDF</t>
  </si>
  <si>
    <t>COMITÉ PROMEJORAS DEL BARRIO DOS MIL</t>
  </si>
  <si>
    <t>0174</t>
  </si>
  <si>
    <t>http://www7.quito.gob.ec/mdmq_ordenanzas/Ordenanzas/ORDENANZAS%20MUNICIPALES%202012/ORDM-0174%20%20%20%20DOS%20MIL-URBANIZACION.pdf</t>
  </si>
  <si>
    <t>PALLO CENTENO SANTOS ALFREDO Y OTROS</t>
  </si>
  <si>
    <t>0301</t>
  </si>
  <si>
    <t>http://www7.quito.gob.ec/mdmq_ordenanzas/Ordenanzas/ORDENANZAS%20MUNICIPALES%202012/ORDM-0301%20%20%20%20PALLO%20CENTENO%20SANTOS%20ALFREDO%20Y%20OTROS%20-%20BARRIO%20-ORDENANZA%203834-RFORMATORIA.pdf</t>
  </si>
  <si>
    <t>COMITÉ PRO MEJORAS DEL BARRIO MONTERREY</t>
  </si>
  <si>
    <t>0248</t>
  </si>
  <si>
    <t>http://www7.quito.gob.ec/mdmq_ordenanzas/Ordenanzas/ORDENANZAS%20MUNICIPALES%202012/ORDM-0248%20%20%20%20MONTERREY%20-%20BARRIO.pdf</t>
  </si>
  <si>
    <t>PUERTAS DEL SOL</t>
  </si>
  <si>
    <t>0250</t>
  </si>
  <si>
    <t>http://www7.quito.gob.ec/mdmq_ordenanzas/Ordenanzas/ORDENANZAS%20MUNICIPALES%202012/ORDM-0250%20%20%20%20PUERTA%20DEL%20SOL-BARRIO%20-%20JAIME%20VICENTE%20CHILIQUINGA%20JAMI%20Y%20OTROS.pdf</t>
  </si>
  <si>
    <t>ARAUJO ZURITA JUAN GENARO Y OTROS - VALLE HERMOSO</t>
  </si>
  <si>
    <t>0292</t>
  </si>
  <si>
    <t>http://www7.quito.gob.ec/mdmq_ordenanzas/Ordenanzas/ORDENANZAS%20MUNICIPALES%202012/ORDM-0292%20%20%20%20ARAUJO%20ZURITA%20JUAN%20GENARO%20Y%20OTROS%20-%20BARRIO.pdf</t>
  </si>
  <si>
    <t>sustituyase Araujo Zurita por Valle Hermoso</t>
  </si>
  <si>
    <t>http://www7.quito.gob.ec/mdmq_ordenanzas/Ordenanzas/ORDENANZAS%20MUNICIPALES%202015/ORDM%20-%20034%20%20%20%20%20%20%20Araujo%20Zurita%20Juan%20Genaro%20y%20otros%20-%20Asentamiento.pdf</t>
  </si>
  <si>
    <t>COMITÉ PRO MEJORAS DEL BARRIO VALLE DEL SUR, A FAVOR DE LUIS ALFREDO COLLAGUAZO IMBA Y OTROS</t>
  </si>
  <si>
    <t>0251</t>
  </si>
  <si>
    <t>http://www7.quito.gob.ec/mdmq_ordenanzas/Ordenanzas/ORDENANZAS%20MUNICIPALES%202012/ORDM-0251%20%20%20%20VALLE%20DEL%20SUR%20-BARRIO%20%20-%20LUIS%20ALFREDO%20COLLAGUAZO%20IMBA%20Y%20OTROS.pdf</t>
  </si>
  <si>
    <t>COMITÉ PRO MEJORAS DEL BARRIO LOS PEDESTALES 2 Y 3</t>
  </si>
  <si>
    <t>0173</t>
  </si>
  <si>
    <t>http://www7.quito.gob.ec/mdmq_ordenanzas/Ordenanzas/ORDENANZAS%20MUNICIPALES%202012/ORDM-0173%20%20%20%20LOS%20PEDESTALES%202%20Y%203-URBANIZACION.pdf</t>
  </si>
  <si>
    <t>BARRIO VISTA HERMOSA DE CHILLOGALLO</t>
  </si>
  <si>
    <t>0201</t>
  </si>
  <si>
    <t>http://www7.quito.gob.ec/mdmq_ordenanzas/Ordenanzas/ORDENANZAS%20MUNICIPALES%202012/ORDM-0201%20%20%20%20VISTA%20HERMOSA%20DE%20CHILLOGALLO-%20BARRIO.pdf</t>
  </si>
  <si>
    <t>BARRIO VISTA HERMOSA DE MONJAS</t>
  </si>
  <si>
    <t>0209</t>
  </si>
  <si>
    <t>http://www7.quito.gob.ec/mdmq_ordenanzas/Ordenanzas/ORDENANZAS%20MUNICIPALES%202012/ORDM-0209%20%20%20%20VISTA%20HERMOSA%20DE%20MONJAS-BARRIO-FUDURMA.pdf</t>
  </si>
  <si>
    <t>http://www7.quito.gob.ec/mdmq_ordenanzas/Ordenanzas/ORDENANZAS%20MUNICIPALES%202015/ORDM%20-%20040%20%20%20%20%20%20%20Vista%20Hermosa%20de%20Monjas%20-%20Asentamiento.pdf</t>
  </si>
  <si>
    <t>BARRIO PRADESUR ETAPA UNO</t>
  </si>
  <si>
    <t>0212</t>
  </si>
  <si>
    <t>http://www7.quito.gob.ec/mdmq_ordenanzas/Ordenanzas/ORDENANZAS%20MUNICIPALES%202012/ORDM-0212%20%20%20%20PRADESUR%20ETAPA%20UNO%20-%20BARRIO.pdf</t>
  </si>
  <si>
    <t>http://www7.quito.gob.ec/mdmq_ordenanzas/Ordenanzas/ORDENANZAS%20MUNICIPALES%202015/ORDM%20-%20075%20%20%20%20%20%20%20Pradesur%20-%20Etapa%20Uno%20-%20Asentamiento.pdf</t>
  </si>
  <si>
    <t>BARRIO PRADESUR SEGUNDA ETAPA</t>
  </si>
  <si>
    <t>0213</t>
  </si>
  <si>
    <t>http://www7.quito.gob.ec/mdmq_ordenanzas/Ordenanzas/ORDENANZAS%20MUNICIPALES%202012/ORDM-0213%20%20%20%20PRADESUR%20SEGUNDA%20ETAPA%20-%20BARRIO.pdf</t>
  </si>
  <si>
    <t>BARRIO NUEVA VIDA II</t>
  </si>
  <si>
    <t>0241</t>
  </si>
  <si>
    <t>http://www7.quito.gob.ec/mdmq_ordenanzas/Ordenanzas/ORDENANZAS%20MUNICIPALES%202012/ORDM-0241%20%20%20%20VIDA%20NUEVA%20II%20-%20BARRIO.pdf</t>
  </si>
  <si>
    <t>COMITÉ PRO MEJORAS DEL BARRIO VIDA NUEVA</t>
  </si>
  <si>
    <t>0249</t>
  </si>
  <si>
    <t>http://www7.quito.gob.ec/mdmq_ordenanzas/Ordenanzas/ORDENANZAS%20MUNICIPALES%202012/ORDM-0249%20%20%20%20VIDA%20NUEVA%20-%20BARRIO.pdf</t>
  </si>
  <si>
    <t>LA PAMPA ECUATORIANA</t>
  </si>
  <si>
    <t>0333</t>
  </si>
  <si>
    <t>http://www7.quito.gob.ec/mdmq_ordenanzas/Ordenanzas/ORDENANZAS%20MUNICIPALES%202012/ORDM-0333%20%20%20%20LA%20PAMPA%20ECUATORIANA%20-%20BARRIO.pdf</t>
  </si>
  <si>
    <t>COMITÉ PRO MEJORAS DEL BARRIO BALCONES DEL SUR - SR. JOSÉ ALFREDO CHIMBOLEMA Y OTROS</t>
  </si>
  <si>
    <t>0238</t>
  </si>
  <si>
    <t>http://www7.quito.gob.ec/mdmq_ordenanzas/Ordenanzas/ORDENANZAS%20MUNICIPALES%202012/ORDM-0238%20%20%20%20BALCONES%20DEL%20SUR-BARRIO%20-%20CHIMBOLEMA,%20JOSE%20ALFREDO.pdf</t>
  </si>
  <si>
    <t>0150</t>
  </si>
  <si>
    <t>http://www7.quito.gob.ec/mdmq_ordenanzas/Ordenanzas/ORDENANZAS%20MUNICIPALES%202017/ORDM%20-%20150%20%20%20%20%20%20%20Balcones%20del%20Sur%20-%20Asentamiento%20-%20Ref.%20ORDM%20238.pdf</t>
  </si>
  <si>
    <t>BARRIO CUATRO DE MARZO DE LOS ARRAYANES</t>
  </si>
  <si>
    <t>0216</t>
  </si>
  <si>
    <t>http://www7.quito.gob.ec/mdmq_ordenanzas/Ordenanzas/ORDENANZAS%20MUNICIPALES%202012/ORDM-0216%20%20%20%20CUATRO%20DE%20MARZO%20DE%20LOS%20ARRAYANES%20-%20BARRIO-XAVIER%20QUISHPE.pdf</t>
  </si>
  <si>
    <t>BELLAVISTA DEL SUR</t>
  </si>
  <si>
    <t>https://drive.google.com/file/d/1z8g8n4rT5o5GM_y92o3JVY2HMrqrBS12/view?usp=sharing</t>
  </si>
  <si>
    <t>https://drive.google.com/file/d/1Jnpz2LM_HWsHlAqx2vCyzApm5Il860Aw/view?usp=sharing</t>
  </si>
  <si>
    <t>0199</t>
  </si>
  <si>
    <t>http://www7.quito.gob.ec/mdmq_ordenanzas/Ordenanzas/ORDENANZAS%20MUNICIPALES%202012/ORDM-0199%20%20%20%20REFORMA%20ORDENANZAS%203690%20Y%203446%20-%20BARRIO%20BELLAVISTA%20DEL%20SUR.pdf</t>
  </si>
  <si>
    <t>011</t>
  </si>
  <si>
    <t>se autoriza el derecho de via</t>
  </si>
  <si>
    <t>http://www7.quito.gob.ec/mdmq_ordenanzas/Ordenanzas/ORDENANZAS%20MUNICIPALES%202014%20ADMINISTRACI%C3%93N%20RODAS/ORDM%20-%20011%20%20%20%20%20Bellavista%20del%20Sur%20-%20Urbanizaci%C3%B3n%20de%20Inter%C3%A9s%20Social.pdf</t>
  </si>
  <si>
    <t>0274</t>
  </si>
  <si>
    <t>http://www7.quito.gob.ec/mdmq_ordenanzas/Ordenanzas/ORDENANZAS%20MUNICIPALES%202018/ORDM-2018-0274-BELLAVISTA%20DEL%20SUR-URBANIZACI%C3%93N-REF.%20ORDM%203446-REFORMATORIA%20ORDM%203446-3690-0199.pdf</t>
  </si>
  <si>
    <t>LLANO CASTILLO</t>
  </si>
  <si>
    <t>0200</t>
  </si>
  <si>
    <t>http://www7.quito.gob.ec/mdmq_ordenanzas/Ordenanzas/ORDENANZAS%20MUNICIPALES%202012/ORDM-0200%20%20%20%20LLANO%20CASTILLO%20-%20BARRIO.pdf</t>
  </si>
  <si>
    <t>0064</t>
  </si>
  <si>
    <t>sustituya barrio por Asentamiento Humano de Hecho y Consolidado</t>
  </si>
  <si>
    <t>http://www7.quito.gob.ec/mdmq_ordenanzas/Ordenanzas/ORDENANZAS%20MUNICIPALES%202015/ORDM%20-%20064%20%20%20%20%20%20%20Llano%20Castillo%20-%20Asentamiento%20-%20Reforma.pdf</t>
  </si>
  <si>
    <t>FUERZA POPULAR</t>
  </si>
  <si>
    <t>0291</t>
  </si>
  <si>
    <t>http://www7.quito.gob.ec/mdmq_ordenanzas/Ordenanzas/ORDENANZAS%20MUNICIPALES%202012/ORDM-0291%20%20%20%20FUERZA%20POPULAR%20-%20BARRIO.pdf</t>
  </si>
  <si>
    <t>BARRIO EL PORTAL DEL SUR</t>
  </si>
  <si>
    <t>0294</t>
  </si>
  <si>
    <t>http://www7.quito.gob.ec/mdmq_ordenanzas/Ordenanzas/ORDENANZAS%20MUNICIPALES%202012/ORDM-0294%20%20%20%20EL%20PORTAL%20DEL%20SUR%20-%20BARRIO.pdf</t>
  </si>
  <si>
    <t>0254</t>
  </si>
  <si>
    <t>http://www7.quito.gob.ec/mdmq_ordenanzas/Ordenanzas/ORDENANZAS%20MUNICIPALES%202018/ORDM-2018-0254-EL%20PORTAL%20DEL%20SUR-REFORMATORIA%20ORDM-0294-2012.pdf</t>
  </si>
  <si>
    <t>COLINAS DEL SUR</t>
  </si>
  <si>
    <t>3510</t>
  </si>
  <si>
    <t>0309</t>
  </si>
  <si>
    <t>http://www7.quito.gob.ec/mdmq_ordenanzas/Ordenanzas/ORDENANZAS%20MUNICIPALES%202012/ORDM-0309%20%20%20%20COLINAS%20DEL%20SUR%20-%20BARRIO%20-%20ORDENANZA%203510-REFORMATORIA.pdf</t>
  </si>
  <si>
    <t>BARRIO LA DOLOROSA ALTA DE LA PARROQUIA CHILLOGALLO</t>
  </si>
  <si>
    <t>0327</t>
  </si>
  <si>
    <t>http://www7.quito.gob.ec/mdmq_ordenanzas/Ordenanzas/ORDENANZAS%20MUNICIPALES%202012/ORDM-0327%20%20%20%20LA%20DOLOROSA%20ALTA%20-%20BARRIO.pdf</t>
  </si>
  <si>
    <t>COOPERATIVA DE VIVIENDA URBANA "DEFENSORES DEL TRABAJADOR MUNICIPAL"</t>
  </si>
  <si>
    <t>0329</t>
  </si>
  <si>
    <t>http://www7.quito.gob.ec/mdmq_ordenanzas/Ordenanzas/ORDENANZAS%20MUNICIPALES%202012/ORDM-0329%20%20%20%20DEFENSOR%20DEL%20TRABAJADOR%20MUNICIPAL%20-%20COOPERATIVA%20DE%20VIVIENDA%20URBANA.pdf</t>
  </si>
  <si>
    <t>BARRIO VISTA HERMOSA No. 2</t>
  </si>
  <si>
    <t>0332</t>
  </si>
  <si>
    <t>http://www7.quito.gob.ec/mdmq_ordenanzas/Ordenanzas/ORDENANZAS%20MUNICIPALES%202012/ORDM-0332%20%20%20%20VISTA%20HERMOSA%20N%C3%9AMERO%202%20-%20BARRIO.pdf</t>
  </si>
  <si>
    <t>BARRIO TIERRA MIA / FRANJA  12</t>
  </si>
  <si>
    <t>0330</t>
  </si>
  <si>
    <t>http://www7.quito.gob.ec/mdmq_ordenanzas/Ordenanzas/ORDENANZAS%20MUNICIPALES%202012/ORDM-0330%20%20%20%20TIERRA%20M%C3%8DA%20-%20BARRIO.pdf</t>
  </si>
  <si>
    <t>VALLE HERMOSO DE GUAMANI</t>
  </si>
  <si>
    <t>0427</t>
  </si>
  <si>
    <t>http://www7.quito.gob.ec/mdmq_ordenanzas/Ordenanzas/ORDENANZAS%20MUNICIPALES%202013/ORDM%200427%20-%20VALLE%20HERMOSO%20DE%20GUAMAN%C3%8D%20-%20BARRIO.pdf</t>
  </si>
  <si>
    <t>SANTA ISABEL DE LA ECUATORIANA</t>
  </si>
  <si>
    <t>0467</t>
  </si>
  <si>
    <t>http://www7.quito.gob.ec/mdmq_ordenanzas/Ordenanzas/ORDENANZAS%20MUNICIPALES%202013/ORDM%200467%20-%20BARRIO%20SANTA%20ISABEL%20DE%20LA%20ECUATORIANA%20-%20ASENTAMIENTO.pdf</t>
  </si>
  <si>
    <t>0411</t>
  </si>
  <si>
    <t>http://www7.quito.gob.ec/mdmq_ordenanzas/Ordenanzas/ORDENANZAS%20MUNICIPALES%202013/ORDM%200411%20-%20BARRIO%20COLINAS%20DEL%20SUR%20-%20ASENTAMIENTO.pdf</t>
  </si>
  <si>
    <t>SUREÑOS DE CORAZÓN DE SANTOS PAMBA</t>
  </si>
  <si>
    <t>0412</t>
  </si>
  <si>
    <t>http://www7.quito.gob.ec/mdmq_ordenanzas/Ordenanzas/ORDENANZAS%20MUNICIPALES%202013/ORDM%200412%20-%20BARRIO%20SURE%C3%91OS%20DE%20CORAZ%C3%93N%20DE%20SANTOS%20PAMBA-ASENTAMIENTO.pdf</t>
  </si>
  <si>
    <t>VERTIENTES DEL SUR</t>
  </si>
  <si>
    <t>0413</t>
  </si>
  <si>
    <t>http://www7.quito.gob.ec/mdmq_ordenanzas/Ordenanzas/ORDENANZAS%20MUNICIPALES%202013/ORDM%200413%20-%20BARRIO%20VERTIENTES%20DEL%20SUR%20-%20ASENTAMIENTO.pdf</t>
  </si>
  <si>
    <t>SEGUNDO ELIECER PANCHI Y OTROS (franja 25)</t>
  </si>
  <si>
    <t>0379</t>
  </si>
  <si>
    <t>http://www7.quito.gob.ec/mdmq_ordenanzas/Ordenanzas/ORDENANZAS%20MUNICIPALES%202013/ORDM%200379%20-%20SEGUNDO%20ELI%C3%89CER%20PANCHI%20SARABIA%20Y%20OTROS.pdf</t>
  </si>
  <si>
    <t>ALCIDES JIMENEZ PUEBLA Y OTROS (franja 23)</t>
  </si>
  <si>
    <t>0380</t>
  </si>
  <si>
    <t>http://www7.quito.gob.ec/mdmq_ordenanzas/Ordenanzas/ORDENANZAS%20MUNICIPALES%202013/ORDM%200380%20-%20ALCIDES%20JIM%C3%89NEZ%20PUEBLA%20Y%20OTROS.pdf</t>
  </si>
  <si>
    <t>JUAN CERVILLO GUARNIZO CORDERO Y OTROS (franja 26)</t>
  </si>
  <si>
    <t>0381</t>
  </si>
  <si>
    <t>http://www7.quito.gob.ec/mdmq_ordenanzas/Ordenanzas/ORDENANZAS%20MUNICIPALES%202013/ORDM%200381%20-%20JUAN%20CERVILLO%20GUARNIZO%20CORDERO%20Y%20OTROS%20-%20ASENTAMIENTO.pdf</t>
  </si>
  <si>
    <t>EL ARBOLITO DEL SUR</t>
  </si>
  <si>
    <t>0343</t>
  </si>
  <si>
    <t>http://www7.quito.gob.ec/mdmq_ordenanzas/Ordenanzas/ORDENANZAS%20MUNICIPALES%202013/ORDM%200343%20-%20BARRIO%20EL%20ARBOLITO%20DEL%20SUR-ASENTAMIENTO.pdf</t>
  </si>
  <si>
    <t>JARDINES DEL OCCIDENTE DE CHILLOGALLO</t>
  </si>
  <si>
    <t>0443</t>
  </si>
  <si>
    <t>http://www7.quito.gob.ec/mdmq_ordenanzas/Ordenanzas/ORDENANZAS%20MUNICIPALES%202013/ORDM%200443%20-%20JARDINES%20DEL%20OCCIDENTE%20DE%20CHILLOGALLO%20-%20ASENTAMIENTO.pdf</t>
  </si>
  <si>
    <t xml:space="preserve">LA ALEGRIA DE CRECER </t>
  </si>
  <si>
    <t>0430</t>
  </si>
  <si>
    <t>http://www7.quito.gob.ec/mdmq_ordenanzas/Ordenanzas/ORDENANZAS%20MUNICIPALES%202013/ORDM%200430%20-%20LA%20ALEGR%C3%8DA%20DE%20CRECER%20-%20ASENTAMIENTO.pdf</t>
  </si>
  <si>
    <t>COOPERATIVA DE VIVIENDA SAN BLAS</t>
  </si>
  <si>
    <t>0349</t>
  </si>
  <si>
    <t>http://www7.quito.gob.ec/mdmq_ordenanzas/Ordenanzas/ORDENANZAS%20MUNICIPALES%202013/ORDM%200349%20-%20SAN%20BLAS%20-%20BARRIO.pdf</t>
  </si>
  <si>
    <t>ANGELES DEL SUR</t>
  </si>
  <si>
    <t>0350</t>
  </si>
  <si>
    <t>http://www7.quito.gob.ec/mdmq_ordenanzas/Ordenanzas/ORDENANZAS%20MUNICIPALES%202013/ORDM%200350%20-%20%C3%81NGELES%20DEL%20SUR%20-%20BARRIO.pdf</t>
  </si>
  <si>
    <t>0351</t>
  </si>
  <si>
    <t>http://www7.quito.gob.ec/mdmq_ordenanzas/Ordenanzas/ORDENANZAS%20MUNICIPALES%202013/ORDM%200351%20-%20NUEVO%20AMANECER-LUIS%20ACOSTA%20HIDALGO%20Y%20OTROS%20-%20ASENTAMIENTO.pdf</t>
  </si>
  <si>
    <t>SANTA MARÌA DEL CAMINO</t>
  </si>
  <si>
    <t>0439</t>
  </si>
  <si>
    <t>http://www7.quito.gob.ec/mdmq_ordenanzas/Ordenanzas/ORDENANZAS%20MUNICIPALES%202013/ORDM%200439%20-%20SANTA%20MAR%C3%8DA%20DEL%20CAMINO%20-%20ASENTAMIENTO.pdf</t>
  </si>
  <si>
    <t xml:space="preserve">LOS TRIGALES </t>
  </si>
  <si>
    <t>0442</t>
  </si>
  <si>
    <t>http://www7.quito.gob.ec/mdmq_ordenanzas/Ordenanzas/ORDENANZAS%20MUNICIPALES%202013/ORDM%200442%20-%20LOS%20TRIGALES%20-%20ASENTAMIENTO.pdf</t>
  </si>
  <si>
    <t>SAN ISIDRO DE PAQUISHA</t>
  </si>
  <si>
    <t>0378</t>
  </si>
  <si>
    <t>http://www7.quito.gob.ec/mdmq_ordenanzas/Ordenanzas/ORDENANZAS%20MUNICIPALES%202013/ORDM%200378%20-%20SAN%20ISIDRO%20DE%20PAQUISHA%20-%20ASENTAMIENTO.pdf</t>
  </si>
  <si>
    <t>http://www7.quito.gob.ec/mdmq_ordenanzas/Ordenanzas/ORDENANZAS%20MUNICIPALES%202016/ORDM%20-%20121%20%20%20%20%20%20%20San%20Isidro%20de%20Paquisha%20-%20Asentamiento%20-%20Reforma.PDF</t>
  </si>
  <si>
    <t>25 DE JULIO</t>
  </si>
  <si>
    <t>0382</t>
  </si>
  <si>
    <t>http://www7.quito.gob.ec/mdmq_ordenanzas/Ordenanzas/ORDENANZAS%20MUNICIPALES%202013/ORDM%200382%20-%2025%20DE%20JULIO%20-%20ASENTAMIENTO.pdf</t>
  </si>
  <si>
    <t>MIRADOR SAN JUAN DE TURUBAMBA</t>
  </si>
  <si>
    <t>0388</t>
  </si>
  <si>
    <t>http://www7.quito.gob.ec/mdmq_ordenanzas/Ordenanzas/ORDENANZAS%20MUNICIPALES%202013/ORDM%200388%20-%20BARRIO%20MIRADOR%20DE%20SAN%20JUAN%20DE%20TURUBAMBA%20%20ASENTAMIENTO.pdf</t>
  </si>
  <si>
    <t>LAURA JUDITH TORRES Y OTROS</t>
  </si>
  <si>
    <t>0393</t>
  </si>
  <si>
    <t>http://www7.quito.gob.ec/mdmq_ordenanzas/Ordenanzas/ORDENANZAS%20MUNICIPALES%202013/ORDM%200393%20-%20LAURA%20JUDITH%20TORRES%20Y%20OTROS%20-%20ASENTAMIENTO.pdf</t>
  </si>
  <si>
    <t>SANTA ELENA DEL SUR</t>
  </si>
  <si>
    <t>0415</t>
  </si>
  <si>
    <t>http://www7.quito.gob.ec/mdmq_ordenanzas/Ordenanzas/ORDENANZAS%20MUNICIPALES%202013/ORDM%200415%20-%20BARRIO%20SANTA%20ELENA%20DEL%20SUR-SANTELSUR-ASENTAMIENTO.pdf</t>
  </si>
  <si>
    <t>MONTERREY SEPTIMA ETAPA</t>
  </si>
  <si>
    <t>0416</t>
  </si>
  <si>
    <t>http://www7.quito.gob.ec/mdmq_ordenanzas/Ordenanzas/ORDENANZAS%20MUNICIPALES%202013/ORDM%200416%20-%20BARRIO%20MONTERREY%20S%C3%89PTIMA%20ETAPA-ASENTAMIENTO.pdf</t>
  </si>
  <si>
    <t xml:space="preserve">VENCEREMOS </t>
  </si>
  <si>
    <t>0466</t>
  </si>
  <si>
    <t>http://www7.quito.gob.ec/mdmq_ordenanzas/Ordenanzas/ORDENANZAS%20MUNICIPALES%202013/ORDM%200466%20-%20BARRIO%20VENCEREMOS%20-%20ASENTAMIENTO.pdf</t>
  </si>
  <si>
    <t>VENCEREMOS (LOTE 2-PREDIO 632687)</t>
  </si>
  <si>
    <t>0468</t>
  </si>
  <si>
    <t>http://www7.quito.gob.ec/mdmq_ordenanzas/Ordenanzas/ORDENANZAS%20MUNICIPALES%202013/ORDM%200468%20-%20BARRIO%20VENCEREMOS-PREDIO%20632687.pdf</t>
  </si>
  <si>
    <t>LA PERLA No.2</t>
  </si>
  <si>
    <t>0463</t>
  </si>
  <si>
    <t>http://www7.quito.gob.ec/mdmq_ordenanzas/Ordenanzas/ORDENANZAS%20MUNICIPALES%202013/ORDM%200463%20-%20LA%20PERLA%20No.%202%20-%20ASENTAMIENTO.pdf</t>
  </si>
  <si>
    <t>JESUS DE NAZARETH</t>
  </si>
  <si>
    <t>0518</t>
  </si>
  <si>
    <t>http://www7.quito.gob.ec/mdmq_ordenanzas/Ordenanzas/ORDENANZAS%20MUNICIPALES%202014%20ADMINISTRACI%C3%93N%20BARRERA/ORDM%200518%20-%20BARRIO%20JESUS%20DE%20NAZARETH.pdf</t>
  </si>
  <si>
    <t xml:space="preserve">LA PERLA DE GUAMANI ALTO </t>
  </si>
  <si>
    <t>0523</t>
  </si>
  <si>
    <t>http://www7.quito.gob.ec/mdmq_ordenanzas/Ordenanzas/ORDENANZAS%20MUNICIPALES%202014%20ADMINISTRACI%C3%93N%20BARRERA/ORDM%200523%20-%20LA%20PERLA%20DE%20GUAMANI%20ALTO%20-%20ASENTAMIENTO.pdf</t>
  </si>
  <si>
    <t xml:space="preserve">COLINAS DE GUAMANÍ </t>
  </si>
  <si>
    <t>http://www7.quito.gob.ec/mdmq_ordenanzas/Ordenanzas/ORDENANZAS%20MUNICIPALES%202014%20ADMINISTRACI%C3%93N%20RODAS/ORDM%20-%20014%20%20%20%20%20Colinas%20de%20Guaman%C3%AD%20-%20Asentamiento.pdf</t>
  </si>
  <si>
    <t xml:space="preserve">PRADOS DEL CONDE </t>
  </si>
  <si>
    <t>0492</t>
  </si>
  <si>
    <t>http://www7.quito.gob.ec/mdmq_ordenanzas/Ordenanzas/ORDENANZAS%20MUNICIPALES%202014%20ADMINISTRACI%C3%93N%20BARRERA/ORDM%200492%20-%20BARRIO%20PRADOS%20DEL%20CONDE.pdf</t>
  </si>
  <si>
    <t>http://www7.quito.gob.ec/mdmq_ordenanzas/Ordenanzas/ORDENANZAS%20MUNICIPALES%202019/ORDM-2019-304-PRADOS%20DEL%20CONDE-REFORMATORIA%20ORD.0492-2014.pdf</t>
  </si>
  <si>
    <t>LA FLORIDA</t>
  </si>
  <si>
    <t>0528</t>
  </si>
  <si>
    <t>http://www7.quito.gob.ec/mdmq_ordenanzas/Ordenanzas/ORDENANZAS%20MUNICIPALES%202014%20ADMINISTRACI%C3%93N%20BARRERA/ORDM%200528%20-%20BARRIO%20LA%20FLORIDA.pdf</t>
  </si>
  <si>
    <t xml:space="preserve">MIRADOR DE CAMPO ALEGRE </t>
  </si>
  <si>
    <t>0023</t>
  </si>
  <si>
    <t>http://www7.quito.gob.ec/mdmq_ordenanzas/Ordenanzas/ORDENANZAS%20MUNICIPALES%202014%20ADMINISTRACI%C3%93N%20RODAS/ORDM%20-%20023%20%20%20%20%20Mirador%20de%20Campo%20Alegre%20-%20Asentamiento.pdf</t>
  </si>
  <si>
    <t xml:space="preserve">NUESTRA SEÑORA DE GUADALUPE </t>
  </si>
  <si>
    <t>0530</t>
  </si>
  <si>
    <t>http://www7.quito.gob.ec/mdmq_ordenanzas/Ordenanzas/ORDENANZAS%20MUNICIPALES%202014%20ADMINISTRACI%C3%93N%20BARRERA/ORDM%200530%20-%20BARRIO%20NUESTRA%20SE%C3%91ORA%20DE%20GUADALUPE.pdf</t>
  </si>
  <si>
    <t xml:space="preserve">JUAN PABLO </t>
  </si>
  <si>
    <t>0017</t>
  </si>
  <si>
    <t>http://www7.quito.gob.ec/mdmq_ordenanzas/Ordenanzas/ORDENANZAS%20MUNICIPALES%202014%20ADMINISTRACI%C3%93N%20RODAS/ORDM%20-%20017%20%20%20%20%20Juan%20Pablo%20-%20Asentamiento.pdf</t>
  </si>
  <si>
    <t xml:space="preserve">SANTA ISABEL (ETAPA 2) </t>
  </si>
  <si>
    <t xml:space="preserve">TURUBAMBA </t>
  </si>
  <si>
    <t>http://www7.quito.gob.ec/mdmq_ordenanzas/Ordenanzas/ORDENANZAS%20MUNICIPALES%202014%20ADMINISTRACI%C3%93N%20RODAS/ORDM%20-%20012%20%20%20%20%20Santa%20Isabel%20-%20Etapa%202%20-%20Asentamiento.pdf</t>
  </si>
  <si>
    <t>LOS SAUCES</t>
  </si>
  <si>
    <t>0526</t>
  </si>
  <si>
    <t>http://www7.quito.gob.ec/mdmq_ordenanzas/Ordenanzas/ORDENANZAS%20MUNICIPALES%202014%20ADMINISTRACI%C3%93N%20BARRERA/ORDM%200526%20-%20LOS%20SAUCES%20-%20ASENTAMIENTO.pdf</t>
  </si>
  <si>
    <t>LOS ARRAYANES</t>
  </si>
  <si>
    <t>0489</t>
  </si>
  <si>
    <t>http://www7.quito.gob.ec/mdmq_ordenanzas/Ordenanzas/ORDENANZAS%20MUNICIPALES%202014%20ADMINISTRACI%C3%93N%20BARRERA/ORDM%200489%20-%20LOS%20ARRAYANES%20-%20ASENTAMIENTO.pdf</t>
  </si>
  <si>
    <t>JARDINES DE LA SIERRA</t>
  </si>
  <si>
    <t>0490</t>
  </si>
  <si>
    <t>http://www7.quito.gob.ec/mdmq_ordenanzas/Ordenanzas/ORDENANZAS%20MUNICIPALES%202014%20ADMINISTRACI%C3%93N%20BARRERA/ORDM%200490%20-%20JARDINES%20DE%20LA%20SIERRA%20-%20ASENTAMIENTO.pdf</t>
  </si>
  <si>
    <t>TIERRA MIA No 2</t>
  </si>
  <si>
    <t>0525</t>
  </si>
  <si>
    <t>http://www7.quito.gob.ec/mdmq_ordenanzas/Ordenanzas/ORDENANZAS%20MUNICIPALES%202014%20ADMINISTRACI%C3%93N%20BARRERA/ORDM%200525%20-%20TIERRA%20MIA%20No.%202%20-%20ASENTAMIENTO.pdf</t>
  </si>
  <si>
    <t>NUEVA ESPERANZA MATILDE ALVAREZ</t>
  </si>
  <si>
    <t>0524</t>
  </si>
  <si>
    <t>http://www7.quito.gob.ec/mdmq_ordenanzas/Ordenanzas/ORDENANZAS%20MUNICIPALES%202014%20ADMINISTRACI%C3%93N%20BARRERA/ORDM%200524%20-%20NUEVA%20ESPERANZA%20DE%20MATILDE%20%C3%81LVAREZ%20-%20ASENTAMIENTO.pdf</t>
  </si>
  <si>
    <t>HCM1,ETAPA 2</t>
  </si>
  <si>
    <t>0485</t>
  </si>
  <si>
    <t>http://www7.quito.gob.ec/mdmq_ordenanzas/Ordenanzas/ORDENANZAS%20MUNICIPALES%202014%20ADMINISTRACI%C3%93N%20BARRERA/ORDM%200485%20-%20HCM1,%20ETAPA%202%20-%20ASENTAMIENTO.pdf</t>
  </si>
  <si>
    <t xml:space="preserve">COOPERATIVA DE VIVIENDA RURAL LA COMPAÑIA </t>
  </si>
  <si>
    <t>0491</t>
  </si>
  <si>
    <t>http://www7.quito.gob.ec/mdmq_ordenanzas/Ordenanzas/ORDENANZAS%20MUNICIPALES%202014%20ADMINISTRACI%C3%93N%20BARRERA/ORDM%200491%20-%20LA%20COMPA%C3%91IA-%20COOPERATIVA%20DE%20VIVIENDA%20RURAL.pdf</t>
  </si>
  <si>
    <t xml:space="preserve">SANTA MARTHA ALTA </t>
  </si>
  <si>
    <t>0521</t>
  </si>
  <si>
    <t>http://www7.quito.gob.ec/mdmq_ordenanzas/Ordenanzas/ORDENANZAS%20MUNICIPALES%202014%20ADMINISTRACI%C3%93N%20BARRERA/ORDM%200521%20-%20BARRIO%20SANTA%20MARTHA%20ALTA.pdf</t>
  </si>
  <si>
    <t xml:space="preserve">CORDILLERA DEL SUR </t>
  </si>
  <si>
    <t>0522</t>
  </si>
  <si>
    <t>http://www7.quito.gob.ec/mdmq_ordenanzas/Ordenanzas/ORDENANZAS%20MUNICIPALES%202014%20ADMINISTRACI%C3%93N%20BARRERA/ORDM%200522%20-%20BARRIO%20CORDILLERA%20DEL%20SUR.pdf</t>
  </si>
  <si>
    <t xml:space="preserve">26 DE MAYO </t>
  </si>
  <si>
    <t>0529</t>
  </si>
  <si>
    <t>http://www7.quito.gob.ec/mdmq_ordenanzas/Ordenanzas/ORDENANZAS%20MUNICIPALES%202014%20ADMINISTRACI%C3%93N%20BARRERA/ORDM%200529%20-%2026%20DE%20MAYO%20-%20ASENTAMIENTO.pdf</t>
  </si>
  <si>
    <t xml:space="preserve">RUNA KAWSAY </t>
  </si>
  <si>
    <t>0018</t>
  </si>
  <si>
    <t>http://www7.quito.gob.ec/mdmq_ordenanzas/Ordenanzas/ORDENANZAS%20MUNICIPALES%202014%20ADMINISTRACI%C3%93N%20RODAS/ORDM%20-%20018%20%20%20%20%20Runa%20Kawsay%20-%20Asentamiento.pdf</t>
  </si>
  <si>
    <t xml:space="preserve">SANTA ISABEL (ETAPA 10) </t>
  </si>
  <si>
    <t>0049</t>
  </si>
  <si>
    <t>http://www7.quito.gob.ec/mdmq_ordenanzas/Ordenanzas/ORDENANZAS%20MUNICIPALES%202015/ORDM%20-%20049%20%20%20%20%20%20%20Santa%20Isabel%20-%20Etapa%2010%20-%20Asentamiento.pdf</t>
  </si>
  <si>
    <t xml:space="preserve">CALICANTO </t>
  </si>
  <si>
    <t>0044</t>
  </si>
  <si>
    <t>http://www7.quito.gob.ec/mdmq_ordenanzas/Ordenanzas/ORDENANZAS%20MUNICIPALES%202015/ORDM%20-%20044%20%20%20%20%20%20%20Calicanto%20-%20Asentamiento.pdf</t>
  </si>
  <si>
    <t>CIUDAD FUTURA EL CONDE</t>
  </si>
  <si>
    <t>3421</t>
  </si>
  <si>
    <t>0050</t>
  </si>
  <si>
    <t>http://www7.quito.gob.ec/mdmq_ordenanzas/Ordenanzas/ORDENANZAS%20MUNICIPALES%202015/ORDM%20-%20050%20%20%20%20%20%20%20Ciudad%20Futura%20El%20Conde%20-%20Urbanizaci%C3%B3n%20de%20Inter%C3%A9s%20Social.pdf</t>
  </si>
  <si>
    <t xml:space="preserve">VALLES DEL SUR  </t>
  </si>
  <si>
    <t>3425</t>
  </si>
  <si>
    <t>3565</t>
  </si>
  <si>
    <t>http://www7.quito.gob.ec/mdmq_ordenanzas/Ordenanzas/ORDENANZAS%20MUNICIPALES%202015/ORDM%20-%20038%20%20%20%20%20%20%20Valles%20del%20Sur%20-%20Urbanizaci%C3%B3n%20de%20Inter%C3%A9s%20Social.pdf</t>
  </si>
  <si>
    <t>CIUDAD FUTURA EL CONDE Y VALLES DEL SUR</t>
  </si>
  <si>
    <t>0051</t>
  </si>
  <si>
    <t>http://www7.quito.gob.ec/mdmq_ordenanzas/Ordenanzas/ORDENANZAS%20MUNICIPALES%202015/ORDM%20-%20051%20%20%20%20%20%20%20Valles%20del%20Sur%20-%20Ciudad%20Futura%20El%20Conde%20-%20Asentantamientos.pdf</t>
  </si>
  <si>
    <t xml:space="preserve">MONTERREY ETAPA No 2 </t>
  </si>
  <si>
    <t>0031</t>
  </si>
  <si>
    <t>http://www7.quito.gob.ec/mdmq_ordenanzas/Ordenanzas/ORDENANZAS%20MUNICIPALES%202015/ORDM%20-%20031%20%20%20%20%20%20%20Monterrey%20Etapa%202%20-%20Asentamiento.pdf</t>
  </si>
  <si>
    <t xml:space="preserve">SULTANA DE LOS ANDES </t>
  </si>
  <si>
    <t>0080</t>
  </si>
  <si>
    <t>http://www7.quito.gob.ec/mdmq_ordenanzas/Ordenanzas/ORDENANZAS%20MUNICIPALES%202015/ORDM%20-%20080%20%20%20%20%20%20%20Sultana%20de%20los%20Andes%20-%20%20Asentamiento.pdf</t>
  </si>
  <si>
    <t>SANTA ISABEL (FRANJA 5 )</t>
  </si>
  <si>
    <t>0072</t>
  </si>
  <si>
    <t>http://www7.quito.gob.ec/mdmq_ordenanzas/Ordenanzas/ORDENANZAS%20MUNICIPALES%202015/ORDM%20-%20072%20%20%20%20%20%20%20Santa%20Isabel%20-%20Franja%205%20-%20Asentamiento.pdf</t>
  </si>
  <si>
    <t>SAN PEDRITO</t>
  </si>
  <si>
    <t>0030</t>
  </si>
  <si>
    <t>http://www7.quito.gob.ec/mdmq_ordenanzas/Ordenanzas/ORDENANZAS%20MUNICIPALES%202015/ORDM%20-%20030%20%20%20%20%20%20%20San%20Pedrito%20-%20Asentamiento.pdf</t>
  </si>
  <si>
    <t>PARAISO DE FUDURMA</t>
  </si>
  <si>
    <t>0090</t>
  </si>
  <si>
    <t>http://www7.quito.gob.ec/mdmq_ordenanzas/Ordenanzas/ORDENANZAS%20MUNICIPALES%202015/ORDM%20-%20090%20%20%20%20%20%20%20Para%C3%ADso%20de%20Fudurma%20-%20Asentamiento.pdf</t>
  </si>
  <si>
    <t xml:space="preserve">MIRAVALLE OCCIDENTAL </t>
  </si>
  <si>
    <t>0046</t>
  </si>
  <si>
    <t>http://www7.quito.gob.ec/mdmq_ordenanzas/Ordenanzas/ORDENANZAS%20MUNICIPALES%202015/ORDM%20-%20046%20%20%20%20%20%20%20Miravalle%20Occidental%20-%20Asentamiento.pdf</t>
  </si>
  <si>
    <t>LA DOLOROSA ALTA (franja 23)</t>
  </si>
  <si>
    <t>074</t>
  </si>
  <si>
    <t>http://www7.quito.gob.ec/mdmq_ordenanzas/Ordenanzas/ORDENANZAS%20MUNICIPALES%202015/ORDM%20-%20074%20%20%20%20%20%20%20La%20Dolorosa%20Alta%20-%20Asentamiento.pdf</t>
  </si>
  <si>
    <t xml:space="preserve">ACACIAS DEL SUR  </t>
  </si>
  <si>
    <t>0110</t>
  </si>
  <si>
    <t>http://www7.quito.gob.ec/mdmq_ordenanzas/Ordenanzas/ORDENANZAS%20MUNICIPALES%202016/ORDM%20-%20110%20%20%20%20%20%20%20Acacias%20del%20Sur%20-%20Asentamiento.PDF</t>
  </si>
  <si>
    <t>271</t>
  </si>
  <si>
    <t>Sustituyase añadiendo fraccionamiento del predio No. 167779</t>
  </si>
  <si>
    <t>http://www7.quito.gob.ec/mdmq_ordenanzas/Ordenanzas/ORDENANZAS%20MUNICIPALES%202018/ORDM-2018-0271-ACACIAS%20DEL%20SUR-ASENTAMIENTO-REFORMATORIA%20DE%20LA%20ORDM%200110-2016.pdf</t>
  </si>
  <si>
    <t>SAN  PEDRO DE LA VICTORIA CENTRAL</t>
  </si>
  <si>
    <t>0136</t>
  </si>
  <si>
    <t>http://www7.quito.gob.ec/mdmq_ordenanzas/Ordenanzas/ORDENANZAS%20MUNICIPALES%202016/ORDM%20-%20136%20%20%20%20%20%20%20San%20Pedro%20de%20la%20Victoria%20Central%20-%20Asentamiento.PDF</t>
  </si>
  <si>
    <t>BALCONES DE LA VICTORIA</t>
  </si>
  <si>
    <t>0129</t>
  </si>
  <si>
    <t>http://www7.quito.gob.ec/mdmq_ordenanzas/Ordenanzas/ORDENANZAS%20MUNICIPALES%202016/ORDM%20-%20129%20%20%20%20%20%20%20Balcones%20de%20la%20Victoria%20-%20Asentamiento.PDF</t>
  </si>
  <si>
    <t xml:space="preserve">NUESTRA SEÑORA DE AGUA SANTA </t>
  </si>
  <si>
    <t>0135</t>
  </si>
  <si>
    <t>http://www7.quito.gob.ec/mdmq_ordenanzas/Ordenanzas/ORDENANZAS%20MUNICIPALES%202016/ORDM%20-%20135%20%20%20%20%20%20%20Nuestra%20Se%C3%B1ora%20de%20Agua%20Santa%20-%20Asentamiento.PDF</t>
  </si>
  <si>
    <t>JUSTICIA Y PROGRESO DEL SUR</t>
  </si>
  <si>
    <t>0134</t>
  </si>
  <si>
    <t>http://www7.quito.gob.ec/mdmq_ordenanzas/Ordenanzas/ORDENANZAS%20MUNICIPALES%202016/ORDM%20-%20134%20%20%20%20%20%20%20%20Justicia%20y%20Progreso%20del%20Sur%20-%20Asentamiento.PDF</t>
  </si>
  <si>
    <t>TIERRA MIA ETAPA 11</t>
  </si>
  <si>
    <t>0108</t>
  </si>
  <si>
    <t>http://www7.quito.gob.ec/mdmq_ordenanzas/Ordenanzas/ORDENANZAS%20MUNICIPALES%202016/ORDM%20-%20108%20%20%20%20%20%20%20Tierra%20M%C3%ADa%20-%20Etapa%2011%20-%20Asentamiento.PDF</t>
  </si>
  <si>
    <t>TIERRA MIA 15 Y 16</t>
  </si>
  <si>
    <t>0107</t>
  </si>
  <si>
    <t>http://www7.quito.gob.ec/mdmq_ordenanzas/Ordenanzas/ORDENANZAS%20MUNICIPALES%202016/ORDM%20-%20107%20%20%20%20%20%20%20Tierra%20M%C3%ADa%20-%20Etapa%2015%20y%2016%20-%20Asentamiento.PDF</t>
  </si>
  <si>
    <t>DOLOROSA ALTA (20  y 21)</t>
  </si>
  <si>
    <t>0104</t>
  </si>
  <si>
    <t>http://www7.quito.gob.ec/mdmq_ordenanzas/Ordenanzas/ORDENANZAS%20MUNICIPALES%202016/ORDM%20-%20104%20%20%20%20%20%20%20%20La%20Dolorosa%20Alta%20-%20Franja%2020%20-%2021%20-%20Asentamiento.PDF</t>
  </si>
  <si>
    <t>TRANSITO ALTO</t>
  </si>
  <si>
    <t>0055</t>
  </si>
  <si>
    <t>http://www7.quito.gob.ec/mdmq_ordenanzas/Ordenanzas/ORDENANZAS%20MUNICIPALES%202011/ORDM-0055%20%20%20%20TR%C3%81NSITO%20ALTO%20-%20URBANIZACI%C3%93N.pdf</t>
  </si>
  <si>
    <t>0111</t>
  </si>
  <si>
    <t>http://www7.quito.gob.ec/mdmq_ordenanzas/Ordenanzas/ORDENANZAS%20MUNICIPALES%202016/ORDM%20-%20111%20%20%20%20%20%20%20Tr%C3%A1nsito%20Alto%20-%20Urbanizaci%C3%B3n%20.%20Ref.%20Ordenanza%200055.PDF</t>
  </si>
  <si>
    <t>ASENTAMIENTO HUMANO DE HECHO Y CONSOLIDAD DE INTERES SOCIAL</t>
  </si>
  <si>
    <t xml:space="preserve">NUEVA JERUSALEN </t>
  </si>
  <si>
    <t>0176</t>
  </si>
  <si>
    <t>http://www7.quito.gob.ec/mdmq_ordenanzas/Ordenanzas/ORDENANZAS%20MUNICIPALES%202017/ORDM%20-%20176%20%20%20%20%20%20%20%20%20Nueva%20Jerusal%C3%A9n%20-%20Asentamiento%20-%20Fraccionamiento.pdf</t>
  </si>
  <si>
    <t>TIERRA MIA (ETAPA 14)</t>
  </si>
  <si>
    <t>0179</t>
  </si>
  <si>
    <t>http://www7.quito.gob.ec/mdmq_ordenanzas/Ordenanzas/ORDENANZAS%20MUNICIPALES%202017/ORDM%20-%20179%20%20%20%20%20%20%20%20%20%20Tierra%20Mia%20%20-%20Etapa%2014%20-%20Asentamiento%20Predio%205137312.pdf</t>
  </si>
  <si>
    <t>ASENTAMIENTO HUMANO DE HECHO Y CONSOLIDADO DE INTERÉS SOCIAL</t>
  </si>
  <si>
    <t>TEPEYAC DEL CAMAL METROPOLITANO CPBTCM - FRANJA  27</t>
  </si>
  <si>
    <t>http://www7.quito.gob.ec/mdmq_ordenanzas/Ordenanzas/ORDENANZAS%20MUNICIPALES%202018/ORDM-2018-0226-TEPEYAC%20DEL%20CAMAL%20METROPOLITANO%20CPBTCM-FRANJA%2027-ASENTAMIENTO-FRACCIONAMIENTO.pdf</t>
  </si>
  <si>
    <t>ASENTAMIENTO HUMANO DE HECHO Y CONSOLIDADO DE INTERES SOCIAL</t>
  </si>
  <si>
    <t>CONSORCIO VIRGEN DEL QUINCHE</t>
  </si>
  <si>
    <t>0278</t>
  </si>
  <si>
    <t>http://www7.quito.gob.ec/mdmq_ordenanzas/Ordenanzas/ORDENANZAS%20MUNICIPALES%202018/ORDM-2018-278-VIRGEN%20DEL%20QUINCHE%20CONSORCIO-FRACCIONAMIENTO.pdf</t>
  </si>
  <si>
    <t>SANTA ISABEL (FRANJA 11)</t>
  </si>
  <si>
    <t>http://www7.quito.gob.ec/mdmq_ordenanzas/Ordenanzas/ORDENANZAS%20MUNICIPALES%202018/ORDM-2018-0230-SANTA%20ISABEL%20FRANJA%2011-ASENTAMIENTO-FRACCIONAMIENTO%20PREDIO.pdf</t>
  </si>
  <si>
    <t xml:space="preserve">DIECINUEVE DE MAYO </t>
  </si>
  <si>
    <t xml:space="preserve">GUAMANI </t>
  </si>
  <si>
    <t>270</t>
  </si>
  <si>
    <t>http://www7.quito.gob.ec/mdmq_ordenanzas/Ordenanzas/ORDENANZAS%20MUNICIPALES%202018/ORDM-2018-0270-19%20DE%20MAYO-ASENTAMIENTO.pdf</t>
  </si>
  <si>
    <t>SAN TA ISABEL (FRANJA 7)</t>
  </si>
  <si>
    <t>249</t>
  </si>
  <si>
    <t>http://www7.quito.gob.ec/mdmq_ordenanzas/Ordenanzas/ORDENANZAS%20MUNICIPALES%202018/ORDM-2018-0249-SANTA%20ISABEL-FRANJA%207-FRACCIONAMIENTO.pdf</t>
  </si>
  <si>
    <t xml:space="preserve">CLAVELES DEL SUR </t>
  </si>
  <si>
    <t>0227</t>
  </si>
  <si>
    <t>http://www7.quito.gob.ec/mdmq_ordenanzas/Ordenanzas/ORDENANZAS%20MUNICIPALES%202018/ORDM-2018-0227-CLAVELES%20DEL%20SUR-ASENTAMIENTO-FRACCIONAMIENTO%20PREDIO.pdf</t>
  </si>
  <si>
    <t xml:space="preserve">NUEVA VICTORIA </t>
  </si>
  <si>
    <t>0229</t>
  </si>
  <si>
    <t>http://www7.quito.gob.ec/mdmq_ordenanzas/Ordenanzas/ORDENANZAS%20MUNICIPALES%202018/ORDM-2018-0229-NUEVA%20VICTORIA-ASENTAMIENTO-FRACCIONAMIENTO%20PREDIOS.pdf</t>
  </si>
  <si>
    <t>VILLA HERMOSA DE  LA VICTORIA ALTA</t>
  </si>
  <si>
    <t>http://www7.quito.gob.ec/mdmq_ordenanzas/Ordenanzas/ORDENANZAS%20MUNICIPALES%202018/ORDM-2018-0266-VILLA%20HERMOSA%20DE%20LA%20VICTORIA%20ALTA-ASENTAMIENTO.pdf</t>
  </si>
  <si>
    <t xml:space="preserve">MAGDALENA DEL SUR </t>
  </si>
  <si>
    <t>http://www7.quito.gob.ec/mdmq_ordenanzas/Ordenanzas/ORDENANZAS%20MUNICIPALES%202018/ORDM-2018-0263-MAGDALENA%20DEL%20SUR-FRACCIONAMIENTO.pdf</t>
  </si>
  <si>
    <t xml:space="preserve">VISTA HERMOSA - VICTORIA  BAJA </t>
  </si>
  <si>
    <t>http://www7.quito.gob.ec/mdmq_ordenanzas/Ordenanzas/ORDENANZAS%20MUNICIPALES%202018/ORDM-2018-0264-VISTA%20HERMOSA-VICTORIA%20BAJA-FRACCIONAMIENTO.pdf</t>
  </si>
  <si>
    <t xml:space="preserve">MIRADOR LA COCHA </t>
  </si>
  <si>
    <t>251</t>
  </si>
  <si>
    <t>http://www7.quito.gob.ec/mdmq_ordenanzas/Ordenanzas/ORDENANZAS%20MUNICIPALES%202018/ORDM-2018-0251-MIRADOR%20LA%20COCHA-FRACCIONAMIENTO.pdf</t>
  </si>
  <si>
    <t>SANTA GLORIA MANZANA 1</t>
  </si>
  <si>
    <t>http://www7.quito.gob.ec/mdmq_ordenanzas/Ordenanzas/ORDENANZAS%20MUNICIPALES%202018/ORDM-2018-0215-SANTA%20GLORIA%20MANZANA%201-ASENTAMIENTO.pdf</t>
  </si>
  <si>
    <t xml:space="preserve">BUENAVENTURA CURICHO CASHAÑA </t>
  </si>
  <si>
    <t>http://www7.quito.gob.ec/mdmq_ordenanzas/Ordenanzas/ORDENANZAS%20MUNICIPALES%202018/ORDM-2018-0240-BUENA%20VENTURA%20CURICHO%20CASHA%C3%91A-FRACCIONAMIENTO.pdf</t>
  </si>
  <si>
    <t>TIERRA MIA ETAPA 7 Y 8</t>
  </si>
  <si>
    <t>0220</t>
  </si>
  <si>
    <t>http://www7.quito.gob.ec/mdmq_ordenanzas/Ordenanzas/ORDENANZAS%20MUNICIPALES%202018/ORDM-2018-0220-BARRIO%20TIERRA%20MIA%207%20Y%208-FRACCIONAMIENTO%20PREDIOS-5137322-5137314.pdf</t>
  </si>
  <si>
    <t>VIRGEN DEL CISNE DOS</t>
  </si>
  <si>
    <t>http://www7.quito.gob.ec/mdmq_ordenanzas/Ordenanzas/ORDENANZAS%20MUNICIPALES%202018/ORDM-2018-0212-VIRGEN%20DEL%20CISNE%20DOS-ASENTAMIENTO.pdf</t>
  </si>
  <si>
    <t>EL CORAL REDONDO</t>
  </si>
  <si>
    <t>http://www7.quito.gob.ec/mdmq_ordenanzas/Ordenanzas/ORDENANZAS%20MUNICIPALES%202019/ORDM-2019-310-EL%20CORAL%20REDONDO%20FRACCIONAMIENTO.pdf</t>
  </si>
  <si>
    <t>ASOCIACION PARA UN FUTURO MEJOR 9 DE DICIEMBRE</t>
  </si>
  <si>
    <t>http://www7.quito.gob.ec/mdmq_ordenanzas/Ordenanzas/ORDENANZAS%20MUNICIPALES%202019/ORDM-2019-321-ASOCIACION%20PARA%20UN%20FUTURO%20MEJOR-9%20DE%20DICIEMBRE-FRACCIONAMIENTO.pdf</t>
  </si>
  <si>
    <t xml:space="preserve">NUESTRAS CUMBRES DEL SUR OCCIDENTE  </t>
  </si>
  <si>
    <t>003</t>
  </si>
  <si>
    <t>http://www7.quito.gob.ec/mdmq_ordenanzas/Ordenanzas/ORDENANZAS%20MUNICIPALES%202019/ORD-AHC-2019-003-NUESTRAS%20CUMBRES%20DEL%20SUR%20OCCIDENTE-FRACCIONAMIENTO.pdf</t>
  </si>
  <si>
    <t>NUESTRAS CUMBRES DE SUR OCCIDENTE ETAPA I</t>
  </si>
  <si>
    <t>002</t>
  </si>
  <si>
    <t>http://www7.quito.gob.ec/mdmq_ordenanzas/Ordenanzas/ORDENANZAS%20MUNICIPALES%202019/ORD-AHC-2019-002-NUESTRAS%20CUMBRES%20DEL%20SUR%20OCCIDENTE-ETAPA%201-FRACCIONAMIENTO.pdf</t>
  </si>
  <si>
    <t>ASOCIACIÓN ARTESANAL LADRILLEROS DEL SUR DE QUITO "ALASURQ"</t>
  </si>
  <si>
    <t>016</t>
  </si>
  <si>
    <t>http://www7.quito.gob.ec/mdmq_ordenanzas/Ordenanzas/ORDENANZAS%20MUNICIPALES%202019/ORD-AHC-2019-016-ASOCIACION%20ARTESANAL%20DE%20LADRILLEROS%20DEL%20SUR%20DE%20QUITO-ALASURQ.pdf</t>
  </si>
  <si>
    <t xml:space="preserve">EL RANCHO </t>
  </si>
  <si>
    <t>020</t>
  </si>
  <si>
    <t>http://www7.quito.gob.ec/mdmq_ordenanzas/Ordenanzas/ORDENANZAS%20MUNICIPALES%202019/ORD-AHC-2019-020-EL%20RANCHO-CHILLOGALLO-FRACCIONAMIENTO.pdf</t>
  </si>
  <si>
    <t>CENTENO-CURICHO</t>
  </si>
  <si>
    <t>007</t>
  </si>
  <si>
    <t>http://www7.quito.gob.ec/mdmq_ordenanzas/Ordenanzas/ORDENANZAS%20MUNICIPALES%202019/ORD-AHC-2019-007-CENTENO%20CURICHO-GUAMANI-FRACCIONAMIENTO.pdf</t>
  </si>
  <si>
    <t>COOPERATIVA DE VIVIENDA SAN MATEO</t>
  </si>
  <si>
    <t>012</t>
  </si>
  <si>
    <t>http://www7.quito.gob.ec/mdmq_ordenanzas/Ordenanzas/ORDENANZAS%20MUNICIPALES%202019/ORD-AHC-2019-012-SAN%20MATEO-CHILLOGALLO-REF-3313-1999.PDF</t>
  </si>
  <si>
    <t xml:space="preserve">SANTA ROSA DE GUAMANI </t>
  </si>
  <si>
    <t>009</t>
  </si>
  <si>
    <t>http://www7.quito.gob.ec/mdmq_ordenanzas/Ordenanzas/ORDENANZAS%20MUNICIPALES%202019/ORD-AHC-2019-009-SANTA%20ROSA%20DE%20GUAMANI-FRACCIONAMIENTO.PDF</t>
  </si>
  <si>
    <t>BALCONES DE BE-TEL</t>
  </si>
  <si>
    <t>http://www7.quito.gob.ec/mdmq_ordenanzas/Ordenanzas/ORDENANZAS%20MUNICIPALES%202019/ORD-AHC-2019-011-BALCONES%20DE%20BET-EL-GUAMANI-FRACCIONAMIENTO.PDF</t>
  </si>
  <si>
    <t xml:space="preserve">MARBELLA DEL SUR </t>
  </si>
  <si>
    <t>http://www7.quito.gob.ec/mdmq_ordenanzas/Ordenanzas/ORDENANZAS%20MUNICIPALES%202019/ORDM-2019-302-MARBELLA%20DEL%20SUR-FRACCIONAMIENTO.pdf</t>
  </si>
  <si>
    <t>JARDINES DEL OCCIDENTE DE CHILLOGALLO ETAPA 2</t>
  </si>
  <si>
    <t>http://www7.quito.gob.ec/mdmq_ordenanzas/Ordenanzas/ORDENANZAS%20MUNICIPALES%202019/ORDM-2019-298-JARDINES%20DEL%20OCCIDENTE%20DE%20CHILLOGALLO-ETAPA%202-FRACCIONAMIENTO.pdf</t>
  </si>
  <si>
    <t>UNIÓN FAMILIAR</t>
  </si>
  <si>
    <t>305</t>
  </si>
  <si>
    <t>http://www7.quito.gob.ec/mdmq_ordenanzas/Ordenanzas/ORDENANZAS%20MUNICIPALES%202019/ORDM-2019-305-UNION%20FAMILIAR-FRACCIONAMIENTO.pdf</t>
  </si>
  <si>
    <t xml:space="preserve">LA DOLOROSA DE GUAMANI ALTO </t>
  </si>
  <si>
    <t>029</t>
  </si>
  <si>
    <t>http://www7.quito.gob.ec/mdmq_ordenanzas/Administraci%C3%B3n%202019-2023/Ordenanzas/2019/ORD-029-2019-AHC-LA%20DOLOROSA%20DE%20GUAMANI%20ALTO-FRACCIONAMIENTO.pdf</t>
  </si>
  <si>
    <t>SAN MARCELO 1</t>
  </si>
  <si>
    <t>037</t>
  </si>
  <si>
    <t>http://www7.quito.gob.ec/mdmq_ordenanzas/Administraci%C3%B3n%202019-2023/Ordenanzas/2019/ORD-037-2019-AHC-SAN%20MARCELO%201-FRACCIONAMIENTO.pdf</t>
  </si>
  <si>
    <t>LA CONCORDIA  1</t>
  </si>
  <si>
    <t>038</t>
  </si>
  <si>
    <t>http://www7.quito.gob.ec/mdmq_ordenanzas/Administraci%C3%B3n%202019-2023/Ordenanzas/2019/ORD-038-2019-AHC-LA%20CONCORDIA%20NRO.UNO-FRACCIONAMIENTO.pdf</t>
  </si>
  <si>
    <t>LA CONCORDIA NRO. DOS</t>
  </si>
  <si>
    <t>046</t>
  </si>
  <si>
    <t>http://www7.quito.gob.ec/mdmq_ordenanzas/Administraci%C3%B3n%202019-2023/Ordenanzas/2019/ORD-046-2019-AHC-LA%20CONCORDIA%20NRO.2-PARROQUIA%20GUAMANI.pdf</t>
  </si>
  <si>
    <t>SAN MARCELO 2</t>
  </si>
  <si>
    <t>079</t>
  </si>
  <si>
    <t>28-ene-2020</t>
  </si>
  <si>
    <t>http://www7.quito.gob.ec/mdmq_ordenanzas/Administraci%C3%B3n%202019-2023/Ordenanzas/2020/ORD-079-2020-AHC-SAN%20MARCELO%202-PROCESO-INTEGRAL-REGULARIZACION.PDF</t>
  </si>
  <si>
    <t xml:space="preserve">SAN MARCELO BAJO </t>
  </si>
  <si>
    <t>077</t>
  </si>
  <si>
    <t>http://www7.quito.gob.ec/mdmq_ordenanzas/Administraci%C3%B3n%202019-2023/Ordenanzas/2020/ORD-077-2020-AHC-SAN%20MARCELO%20BAJO-PROCESO-INTEGRAL-REGULARIZACION.PDF</t>
  </si>
  <si>
    <t>LOS NOGALES</t>
  </si>
  <si>
    <t>136-2021-AHC</t>
  </si>
  <si>
    <t>https://drive.google.com/file/d/1-xQAECv3WUfGZr8G9yvOgkMeUe3Ywy-X/view?usp=sharing</t>
  </si>
  <si>
    <t>MARCELO RUALES EL CISNE SEGUNDA ETAPA</t>
  </si>
  <si>
    <t>129-2021-AHC</t>
  </si>
  <si>
    <t>https://drive.google.com/file/d/1hUZiZmQ0z2bsGPf5oEgzN-F4pOxxTkfz/view?usp=sharing</t>
  </si>
  <si>
    <t>RUMIÑAHUI</t>
  </si>
  <si>
    <t>131-2021-AHC</t>
  </si>
  <si>
    <t>https://drive.google.com/file/d/1IdD4DWj3bC65ct9JX3w2FP5l56s6igKU/view?usp=sharing</t>
  </si>
  <si>
    <t>MIRADOR DE LA ESPERANZA</t>
  </si>
  <si>
    <t>130-2021-AHC</t>
  </si>
  <si>
    <t>https://drive.google.com/file/d/1_Q8WlES319XLsBaWkrIEhMLbJWxCdPWt/view?usp=sharing</t>
  </si>
  <si>
    <t>PARROQUIA</t>
  </si>
  <si>
    <t>ORDENANZA  PLAZO AÑOS</t>
  </si>
  <si>
    <t>SOLICITUD DE AMPLIACIÓN SI/NO</t>
  </si>
  <si>
    <t>VENCIMIENTO DE NUEVO PLAZO</t>
  </si>
  <si>
    <t>N°LOTES</t>
  </si>
  <si>
    <t>AVANCE DE OBRAS %</t>
  </si>
  <si>
    <t>FECHA DE AVANCE</t>
  </si>
  <si>
    <t>LEVANTAMIENTO DE HIPOTECA N°</t>
  </si>
  <si>
    <t>LEVANTAMIENTO DE HIPOTECA %</t>
  </si>
  <si>
    <t>PROHIBICION DE ENAJENAR NO</t>
  </si>
  <si>
    <t>FACTIVILIDAD PROPUESTA</t>
  </si>
  <si>
    <t>COMITÉ PRO MEJORAS DEL BARRIO SAN JOSÉ OBRERO DE COTOCOLLAO, II ETAPA</t>
  </si>
  <si>
    <t>COTOCOLLAO</t>
  </si>
  <si>
    <t>Actualizado marzo 2021</t>
  </si>
  <si>
    <t>COMITÉ PRO MEJORAS DEL BARRIO ESMIL</t>
  </si>
  <si>
    <t>SAN ANTONIO DE PICHINCHA</t>
  </si>
  <si>
    <t>Actualizado febrero 2021</t>
  </si>
  <si>
    <t>COMITÉ PRO MEJORAS LA DOLOROSA DE POMASQUI</t>
  </si>
  <si>
    <t>POMASQUI</t>
  </si>
  <si>
    <t>COMITÉ PRO MEJORAS DEL BARRIO LAS VIOLETAS</t>
  </si>
  <si>
    <t>COOPERATIVA DE VIVIENDA CAMINO A LA LIBERTAD ETAPA I</t>
  </si>
  <si>
    <t>EL CONDADO</t>
  </si>
  <si>
    <t>Informe GADDMQ-AZLD-DGT-UZF-2021-059 (marzo 2021)</t>
  </si>
  <si>
    <t>COMITÉ PRO MEJORAS DEL BARRIO 12 DE ABRIL DE COLLALOMA</t>
  </si>
  <si>
    <t>COMITÉ DEL PUEBLO</t>
  </si>
  <si>
    <t>CASPIGASÍ DEL CARMEN</t>
  </si>
  <si>
    <t>319-2019</t>
  </si>
  <si>
    <t>14/03/2019 PENDIENTE FECHA DE INSCRIPCION</t>
  </si>
  <si>
    <t>FALTA FECHA INSCRIPCION</t>
  </si>
  <si>
    <t>COMITÉ PRO MEJORAS HUERTOS FAMILIARES SANTA ISABEL DE RUNDUPAMBA</t>
  </si>
  <si>
    <t>COMITÉ PRO MEJORAS EL RANCHO ALTO JOSÉ PERALTA</t>
  </si>
  <si>
    <t>REFORMA ORDENANZA ASOCIACIÓN DE VIVIENDA "NUEVA VIDA"</t>
  </si>
  <si>
    <t>085 REFORMADA  180-2017</t>
  </si>
  <si>
    <t>SANCIONADA 21/07/2017 E INSCRITA 08/03/2018</t>
  </si>
  <si>
    <t>FECHA PLAZO INSCRIPCIÓN REGISTRO PROPIEDAD</t>
  </si>
  <si>
    <t>LUÍS ALBERTO MAIGUA Y OTROS</t>
  </si>
  <si>
    <t>TUMBACO</t>
  </si>
  <si>
    <t>BARRIO LOS JAZMINEZ</t>
  </si>
  <si>
    <t>COMITÉ PROMEJORAS ALTAMIRA</t>
  </si>
  <si>
    <t>COMITÉ PROMEJORAS DEL BARRIO "BRISAS DEL VALLE"</t>
  </si>
  <si>
    <t>COMITÉ PROMEJORAS DEL BARRIO "LAS MARÍAS"</t>
  </si>
  <si>
    <t>EL JARDIN DE YARUQUI</t>
  </si>
  <si>
    <t>YARUQUI</t>
  </si>
  <si>
    <t>LA VICTORIA</t>
  </si>
  <si>
    <t>MIRADOR YARUQUEÑO</t>
  </si>
  <si>
    <t>JESUS DEL GRAN PODER</t>
  </si>
  <si>
    <t>EL QUINCHE</t>
  </si>
  <si>
    <t>207</t>
  </si>
  <si>
    <t>MI TERRENITO</t>
  </si>
  <si>
    <t>LA VICTORIA DE YARUQUI</t>
  </si>
  <si>
    <t>Resolución Regular. Áreas</t>
  </si>
  <si>
    <t>SIN OBRAS</t>
  </si>
  <si>
    <t>No Aplica</t>
  </si>
  <si>
    <t>NO APLICA</t>
  </si>
  <si>
    <t>NUEVO AMANECER I ETAPA</t>
  </si>
  <si>
    <t>315</t>
  </si>
  <si>
    <t>LA VICTORIA II</t>
  </si>
  <si>
    <t>NUEVO AMANECER II ETAPA</t>
  </si>
  <si>
    <t>331</t>
  </si>
  <si>
    <t xml:space="preserve">LA CRUZ </t>
  </si>
  <si>
    <t>HEREDEROS AIÑA TOAPANTA</t>
  </si>
  <si>
    <t>COMITÉ PRO MEJORAS "NUEVO AMANECER" (SECTOR EL CHAMIZAL) III ETAPA</t>
  </si>
  <si>
    <t>COMITÉ PRO MEJORAS "LOS PINOS DE SANTA ROSA DE TUMBACO"</t>
  </si>
  <si>
    <t>COMITÉ PRO MEJORAS "LOS LAURELES"</t>
  </si>
  <si>
    <t>PIFO</t>
  </si>
  <si>
    <t xml:space="preserve">REFORMA DE ORDENANZA COMITÉ PRO MEJORAS DEL BARRIO EL BELEN </t>
  </si>
  <si>
    <t>013
482</t>
  </si>
  <si>
    <t>COMITÉ PRO MEJORAS "LUZ Y VIDA"</t>
  </si>
  <si>
    <t>COMITÉ PRO MEJORAS "LOS CIPRESES"</t>
  </si>
  <si>
    <t>BARRIO "CHAUPIMOLINO II"</t>
  </si>
  <si>
    <t>BARRIO "CHAUPIMOLINO I"</t>
  </si>
  <si>
    <t>LA CRUZ DEL QUINCHE</t>
  </si>
  <si>
    <t>NUEVO AMANECER IV ETAPA</t>
  </si>
  <si>
    <t>EL INGA BAJO</t>
  </si>
  <si>
    <t>REFORMA DE ORDENANZA COMITÉ PRO MEJORAS BALCÓN YARUQUEÑO Y LA BUENA ESPERANZA</t>
  </si>
  <si>
    <r>
      <t xml:space="preserve">346 -469
2013 - </t>
    </r>
    <r>
      <rPr>
        <b/>
        <sz val="10"/>
        <rFont val="Calibri"/>
        <family val="2"/>
        <scheme val="minor"/>
      </rPr>
      <t>272</t>
    </r>
  </si>
  <si>
    <t>3 años
ORDM 147 2016
Art. 34</t>
  </si>
  <si>
    <t>LA ISLA SECTOR UNICORNIO</t>
  </si>
  <si>
    <t>3 años
Cód. Mun.
Art. IV.7.64</t>
  </si>
  <si>
    <t>LA DELICIA SECTOR VISTA HERMOSA</t>
  </si>
  <si>
    <t>CHECA</t>
  </si>
  <si>
    <t>LA VILLA VEGA</t>
  </si>
  <si>
    <t>Insc. Reg. Prop.</t>
  </si>
  <si>
    <t>TRIANGULO DE YARUQUI</t>
  </si>
  <si>
    <t>SAN FRANCISCO DE LA TOLA GRANDE II ETAPA</t>
  </si>
  <si>
    <t>LOS PINOS DEL CHAMIZAL</t>
  </si>
  <si>
    <t>MOLINOS DE YARUQUI</t>
  </si>
  <si>
    <t>CHUROLOMA PASAJE MACHALA</t>
  </si>
  <si>
    <t>SAN JAVIER</t>
  </si>
  <si>
    <t>032-2019-AHC</t>
  </si>
  <si>
    <t>PORTAL VEGA TROYA</t>
  </si>
  <si>
    <t>ORD-051-2019-AHC</t>
  </si>
  <si>
    <t>SAN FRANCISCO DE LA TOLA GRANDE</t>
  </si>
  <si>
    <t>ORDM 369 2013
ORD-047-2019-AHC</t>
  </si>
  <si>
    <t>EL CHICHE SECTOR MENDOZA</t>
  </si>
  <si>
    <t>PUEMBO</t>
  </si>
  <si>
    <t>ORD-060-2019-AHC</t>
  </si>
  <si>
    <t>SAN VICENTE</t>
  </si>
  <si>
    <t>ORD-061-2019-AHC</t>
  </si>
  <si>
    <t>CHAUPI MOLINO III</t>
  </si>
  <si>
    <t>ORD-066-2020-AHC</t>
  </si>
  <si>
    <t>COMITÉ PRO MEJORAS DEL BARRIO VISTA HERMOSA DE CHECA</t>
  </si>
  <si>
    <t>ORD-070-2020-AHC</t>
  </si>
  <si>
    <t>EL VERGEL</t>
  </si>
  <si>
    <t>TABABELA</t>
  </si>
  <si>
    <t>ORD-082-2020-AHC</t>
  </si>
  <si>
    <t>COMITÉ PRO MEJORAS DEL BARRIO BRISAS DEL QUINCHE</t>
  </si>
  <si>
    <t>ORD-086-2020-AHC</t>
  </si>
  <si>
    <t>MULTA</t>
  </si>
  <si>
    <t>COMITÉ PROMEJORAS DEL BARRIO "JOSÈ IGNACIO ARAUZ"</t>
  </si>
  <si>
    <t>CONOCOTO</t>
  </si>
  <si>
    <t>3847</t>
  </si>
  <si>
    <t>No aplica por falta de información financiera. Retraso de 1518 dias</t>
  </si>
  <si>
    <t>COOP. DE VIVIENDA "DON ELOY" Y COMITÉ PROMEJORAS "VISTA HERMOSA</t>
  </si>
  <si>
    <t>AMAGUAÑA</t>
  </si>
  <si>
    <t>260</t>
  </si>
  <si>
    <t>A</t>
  </si>
  <si>
    <t>C</t>
  </si>
  <si>
    <t>T</t>
  </si>
  <si>
    <t>SOLO DON ELOY</t>
  </si>
  <si>
    <t>COOPERATIVA DE VIVIENDA URBANA "SERVIDORES DE LA SALUD"</t>
  </si>
  <si>
    <t>0003</t>
  </si>
  <si>
    <t>COOPERATIVA DE VIVIENDA "UNIÓN GEOGRÁFICA"</t>
  </si>
  <si>
    <t>0008</t>
  </si>
  <si>
    <t>No aplica por falta de información financiera. Retraso de 763 dias</t>
  </si>
  <si>
    <t>COOPERATIVA DE VIVIENDA "LOS RETOÑOS"  DE LOS SERVIDORES DEL MAG.</t>
  </si>
  <si>
    <t>0058</t>
  </si>
  <si>
    <t>TIENE ACTA DE RECEPCIÓN DE OBRAS EN 2018</t>
  </si>
  <si>
    <t>COOPERATIVA DE VIVIENDA "SANTA TERESITA"</t>
  </si>
  <si>
    <t>COMITÉ PROMEJORAS DEL BARRIO "SAUSALITO"</t>
  </si>
  <si>
    <t>112</t>
  </si>
  <si>
    <t>FALTARÍA FIRMAR ACTA</t>
  </si>
  <si>
    <t>REFORMA DE ORDENANZA COMITÉ PROMEJORAS DE LA URBANIZACIÓN "BALCONES DE ONTANEDA"</t>
  </si>
  <si>
    <t>0187</t>
  </si>
  <si>
    <t>23/02/2013</t>
  </si>
  <si>
    <t>SAN FRANCISCO DE YURAC</t>
  </si>
  <si>
    <t>PINTAG</t>
  </si>
  <si>
    <t>0210</t>
  </si>
  <si>
    <t>NUEVOS HORIZONTES DE AMAGUAÑA</t>
  </si>
  <si>
    <t>217</t>
  </si>
  <si>
    <t>ONTANEDA ALTA PRIMERA ETAPA</t>
  </si>
  <si>
    <t>0242</t>
  </si>
  <si>
    <t>SAN CARLOS DE ALANGASI II ETAPA</t>
  </si>
  <si>
    <t>ALANGASÍ</t>
  </si>
  <si>
    <t>304</t>
  </si>
  <si>
    <t>COOPERATIVA DE VIVIENDA QUINTA VICTORIA</t>
  </si>
  <si>
    <t>0306</t>
  </si>
  <si>
    <t>MEJIA ATAHUALPA</t>
  </si>
  <si>
    <t>LA MERCED</t>
  </si>
  <si>
    <t>0311</t>
  </si>
  <si>
    <t>SAN CARLOS DE ALANGASI III ETAPA</t>
  </si>
  <si>
    <t>312</t>
  </si>
  <si>
    <t>SAN JOSÉ DE CONOCOTO</t>
  </si>
  <si>
    <t>0324</t>
  </si>
  <si>
    <t>BARRIO AMÉRICA</t>
  </si>
  <si>
    <t>0325</t>
  </si>
  <si>
    <t>COOPERATIVA DE VIVIENDA JOSÉ MARÍA VELASCO IBARRA</t>
  </si>
  <si>
    <t>0344</t>
  </si>
  <si>
    <t>REFORMA COLINAS DE MONSERRAT</t>
  </si>
  <si>
    <t>0347</t>
  </si>
  <si>
    <t>EL MIRADOR</t>
  </si>
  <si>
    <t>367</t>
  </si>
  <si>
    <t>REFORMA DE ORDENANZA COMITÉ PROMEJORAS "PRADERAS DEL VALLE"</t>
  </si>
  <si>
    <t>0420</t>
  </si>
  <si>
    <t>COPERATIVA DE FINCAS VACACIONALES "BALCON DE VALLE"</t>
  </si>
  <si>
    <t>462</t>
  </si>
  <si>
    <t>SAN CARLOS DE ALANGASI IV ETAPA</t>
  </si>
  <si>
    <t>461</t>
  </si>
  <si>
    <t xml:space="preserve">REFORMA DE ORDENANZA COMITÉ PRO MEJORAS DEL BARRIO "MIRANDA MIRADOR SUR" </t>
  </si>
  <si>
    <t>484</t>
  </si>
  <si>
    <t>NO HAY PLAZO</t>
  </si>
  <si>
    <t>AMERICA II</t>
  </si>
  <si>
    <t>0512</t>
  </si>
  <si>
    <t>SANTA ROSA DE CUENDINA LOTE EL MIRADOR</t>
  </si>
  <si>
    <t>520</t>
  </si>
  <si>
    <t>SAN CARLOS DE ALANGASI V ETAPA</t>
  </si>
  <si>
    <t>519</t>
  </si>
  <si>
    <t>SAN ANDRES DE CONOCOTO I ETAPA</t>
  </si>
  <si>
    <t>091</t>
  </si>
  <si>
    <t>LA LIBERTAD ALTA</t>
  </si>
  <si>
    <t>0036</t>
  </si>
  <si>
    <t xml:space="preserve">REFORMA ORDENANZA SANTA ANA </t>
  </si>
  <si>
    <t>0106</t>
  </si>
  <si>
    <t>SAN JUAN DE LA ARMENIA IV ETAPA</t>
  </si>
  <si>
    <t>214</t>
  </si>
  <si>
    <t>LA VICTORIA II ETAPA</t>
  </si>
  <si>
    <t>0239</t>
  </si>
  <si>
    <t>SANTO DOMINGO ALTO SECTOR EL LABRADOR</t>
  </si>
  <si>
    <t>0236</t>
  </si>
  <si>
    <t>SAN JUAN DE LA ARMENIA II ETAPA</t>
  </si>
  <si>
    <t>247</t>
  </si>
  <si>
    <t>desde inscripción en Reg Pro</t>
  </si>
  <si>
    <t>CUENDINA SECTOR LA VICTORIA</t>
  </si>
  <si>
    <t>261</t>
  </si>
  <si>
    <t>?</t>
  </si>
  <si>
    <t>REFORMA DE ORDENANZA SAN CARLOS DE ALANGASI I ETAPA</t>
  </si>
  <si>
    <t>262</t>
  </si>
  <si>
    <t>LA BALBINA</t>
  </si>
  <si>
    <t>004</t>
  </si>
  <si>
    <t>no hubo visita</t>
  </si>
  <si>
    <t>COOPERATIVA DE VIVIENDA RURAL LA BALBINA</t>
  </si>
  <si>
    <t>005</t>
  </si>
  <si>
    <t>SAN EDUARDO</t>
  </si>
  <si>
    <t>279</t>
  </si>
  <si>
    <t>SAN JUAN DE LA ARMENIA III ETAPA</t>
  </si>
  <si>
    <t>293</t>
  </si>
  <si>
    <t>REFORMA  SANTO DOMINGO DE CONOCOTO SECTOR LOS ALAMOS ALTOS</t>
  </si>
  <si>
    <t>0419</t>
  </si>
  <si>
    <t>CUENDINA ALBORNOZ</t>
  </si>
  <si>
    <t>LA LUZ</t>
  </si>
  <si>
    <t>036</t>
  </si>
  <si>
    <t>PALMERAS III ETAPA</t>
  </si>
  <si>
    <t>044</t>
  </si>
  <si>
    <t>LA COCHA PASAJE LOJA</t>
  </si>
  <si>
    <t>050</t>
  </si>
  <si>
    <t>SAN JUAN DE CONOCOTO SECTOR MORA</t>
  </si>
  <si>
    <t>056</t>
  </si>
  <si>
    <t>PELUCHE ALTO SECTOR EL MANANTIAL</t>
  </si>
  <si>
    <t>075</t>
  </si>
  <si>
    <t>CUENDINA LA VICTORIA II ETAPA</t>
  </si>
  <si>
    <t>078</t>
  </si>
  <si>
    <t>SAN JUAN DE LA ARMENIA V ETAPA</t>
  </si>
  <si>
    <t>080</t>
  </si>
  <si>
    <t>SAN JUAN DE LA ARMENIA</t>
  </si>
  <si>
    <t>081</t>
  </si>
  <si>
    <t>SAN CARLOS DE ALANGASÍ VI</t>
  </si>
  <si>
    <t>085</t>
  </si>
  <si>
    <t>YANAHUAICO</t>
  </si>
  <si>
    <t>092</t>
  </si>
  <si>
    <t>CONOCOTO SECTOR ANDALUZ</t>
  </si>
  <si>
    <t>096</t>
  </si>
  <si>
    <t>CUENDINA GRANDE SECTOR LOS LAURELES</t>
  </si>
  <si>
    <t>101</t>
  </si>
  <si>
    <t>ANGAMARCA SECTOR JUAN BAUTISTA</t>
  </si>
  <si>
    <t>110</t>
  </si>
  <si>
    <t>NOMBRE DEL ASENTAMIENTO</t>
  </si>
  <si>
    <t>ORDENANZA PLAZO AÑOS</t>
  </si>
  <si>
    <t>SOLICITUD DE AMPLIACIÓN</t>
  </si>
  <si>
    <t>N° LOTES</t>
  </si>
  <si>
    <t>AVANCE DE OBRAS</t>
  </si>
  <si>
    <t>FACTIBILIDAD DE LA PRORROGA PROPUESTA DE 1 AñO</t>
  </si>
  <si>
    <t>DE PLAZO SI/NO</t>
  </si>
  <si>
    <t>SI/NO</t>
  </si>
  <si>
    <t>MARCO ANTONIO ALVARADO ROMAN</t>
  </si>
  <si>
    <t>CHILIBULO</t>
  </si>
  <si>
    <t>NA</t>
  </si>
  <si>
    <t>CALZADO</t>
  </si>
  <si>
    <t>SAN BARTOLO</t>
  </si>
  <si>
    <t>--</t>
  </si>
  <si>
    <t>6 DE AGOSTO</t>
  </si>
  <si>
    <t>PALESTINA</t>
  </si>
  <si>
    <t xml:space="preserve">URAUCO </t>
  </si>
  <si>
    <t>LLOA</t>
  </si>
  <si>
    <t>139</t>
  </si>
  <si>
    <t>HEROES DEL CENEPA</t>
  </si>
  <si>
    <t>CALZADO 2</t>
  </si>
  <si>
    <t>LA LORENA</t>
  </si>
  <si>
    <t xml:space="preserve">ARTESANAL DEL SUR DURAN BALLEN, ORQUIDEAS DEL SUR Y MACARENA </t>
  </si>
  <si>
    <t>VISTA DEL ESTE</t>
  </si>
  <si>
    <t>FERROVIARIA</t>
  </si>
  <si>
    <t xml:space="preserve">CUMBRES ORIENTALES </t>
  </si>
  <si>
    <t>ARGELIA</t>
  </si>
  <si>
    <t>471</t>
  </si>
  <si>
    <t>LA LORENA 2</t>
  </si>
  <si>
    <t>COOPERATIVA DE VIVIENDA MARIA EUGENIA DURAN BALLEN VILLALOBOS</t>
  </si>
  <si>
    <t>LA MENA</t>
  </si>
  <si>
    <t>005 (2011)
342 (2013)</t>
  </si>
  <si>
    <t xml:space="preserve">SANTIAGO ALTO </t>
  </si>
  <si>
    <t>0013</t>
  </si>
  <si>
    <t>PARAISO DE GUAJALO</t>
  </si>
  <si>
    <t>LA ARGELIA</t>
  </si>
  <si>
    <t xml:space="preserve">PARAISO DE L MAGDALENA </t>
  </si>
  <si>
    <t>0045</t>
  </si>
  <si>
    <t xml:space="preserve">SAN CRISTOBAL </t>
  </si>
  <si>
    <t>0005 (2011)
0078 (2015(</t>
  </si>
  <si>
    <t xml:space="preserve">COOP. 29 DE MAYO </t>
  </si>
  <si>
    <t>138 (2011)
132 (2016)</t>
  </si>
  <si>
    <t xml:space="preserve">EL CARMEN </t>
  </si>
  <si>
    <t>SOLANDA</t>
  </si>
  <si>
    <t>0116</t>
  </si>
  <si>
    <t xml:space="preserve">VERTIENTE UNIDA </t>
  </si>
  <si>
    <t xml:space="preserve">CHILIBULO </t>
  </si>
  <si>
    <t xml:space="preserve">19 DE MAYO EN LIQUIDACIÒN </t>
  </si>
  <si>
    <t xml:space="preserve">LA MENA </t>
  </si>
  <si>
    <t>LA DOLOROSA 2 ETAPA 1</t>
  </si>
  <si>
    <t xml:space="preserve">BOLAÑOS </t>
  </si>
  <si>
    <t xml:space="preserve">LA FERROVIARIA </t>
  </si>
  <si>
    <t>SAN CARLOS DEL SUR ETAPA 1</t>
  </si>
  <si>
    <t xml:space="preserve">LA ARGELIA </t>
  </si>
  <si>
    <t>OSWALDO GUAYASAMÍN</t>
  </si>
  <si>
    <t>SANTIAGO ALTO IV</t>
  </si>
  <si>
    <t>SAN CARLOS DEL SUR ETAPA 2</t>
  </si>
  <si>
    <t>SAN CARLOS DEL SUR ETAPA 3</t>
  </si>
  <si>
    <t>SAN CARLOS DEL SUR ETAPA 4</t>
  </si>
  <si>
    <t>SAN LUIS DE MIRAVALLE</t>
  </si>
  <si>
    <t>LA FERROVIARIA</t>
  </si>
  <si>
    <t>010</t>
  </si>
  <si>
    <t xml:space="preserve">SANTA MARÌA DEL SUR </t>
  </si>
  <si>
    <t>033</t>
  </si>
  <si>
    <t>SANTIAGO ALTO III</t>
  </si>
  <si>
    <t>LA DOLOROSA 2 ETAPA 2</t>
  </si>
  <si>
    <t>053</t>
  </si>
  <si>
    <t>LOMAS DE SANTA FAZ</t>
  </si>
  <si>
    <t>063</t>
  </si>
  <si>
    <t>GIRASOLES DEL SUR</t>
  </si>
  <si>
    <t>Chilibulo</t>
  </si>
  <si>
    <t>064</t>
  </si>
  <si>
    <t>CHIRIYACU</t>
  </si>
  <si>
    <t>076</t>
  </si>
  <si>
    <t>AIDA LEÓN</t>
  </si>
  <si>
    <t>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</si>
</sst>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yy"/>
    <numFmt numFmtId="165" formatCode="#,##0.00\ &quot;$&quot;"/>
    <numFmt numFmtId="166" formatCode="dd/mm/yyyy;@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1"/>
      <name val="Calibri"/>
      <family val="2"/>
      <scheme val="minor"/>
    </font>
    <font>
      <sz val="7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9"/>
      <color rgb="FFFFFFFF"/>
      <name val="&quot;Arial Narrow&quot;"/>
    </font>
    <font>
      <sz val="9"/>
      <color theme="1"/>
      <name val="&quot;Arial Narrow&quot;"/>
    </font>
    <font>
      <sz val="9"/>
      <color rgb="FF000000"/>
      <name val="&quot;Arial Narrow&quot;"/>
    </font>
    <font>
      <sz val="11"/>
      <color indexed="8"/>
      <name val="Calibri"/>
      <family val="2"/>
      <charset val="1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rgb="FFFABF8F"/>
      </patternFill>
    </fill>
    <fill>
      <patternFill patternType="solid">
        <fgColor theme="7" tint="-0.249977111117893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FFFF00"/>
        <bgColor rgb="FFFABF8F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4" tint="0.79998168889431442"/>
        <bgColor rgb="FF2F75B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8497B0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6" tint="0.59999389629810485"/>
        <bgColor rgb="FFFABF8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29" fillId="0" borderId="0"/>
    <xf numFmtId="0" fontId="33" fillId="0" borderId="0"/>
    <xf numFmtId="0" fontId="36" fillId="0" borderId="0"/>
  </cellStyleXfs>
  <cellXfs count="43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15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5" fontId="4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15" fontId="4" fillId="2" borderId="1" xfId="2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15" fontId="4" fillId="0" borderId="5" xfId="2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9" fontId="7" fillId="0" borderId="6" xfId="0" applyNumberFormat="1" applyFont="1" applyFill="1" applyBorder="1" applyAlignment="1">
      <alignment horizontal="center" vertical="center"/>
    </xf>
    <xf numFmtId="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5" fontId="3" fillId="0" borderId="2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6" fillId="0" borderId="1" xfId="4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14" fontId="0" fillId="4" borderId="13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15" fontId="0" fillId="4" borderId="13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3" fillId="0" borderId="2" xfId="3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5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5" fontId="11" fillId="4" borderId="16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5" fontId="3" fillId="0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15" fontId="11" fillId="0" borderId="13" xfId="0" applyNumberFormat="1" applyFont="1" applyBorder="1" applyAlignment="1">
      <alignment horizontal="center" vertical="center"/>
    </xf>
    <xf numFmtId="0" fontId="11" fillId="8" borderId="12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/>
    </xf>
    <xf numFmtId="15" fontId="11" fillId="8" borderId="13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center" vertical="center"/>
    </xf>
    <xf numFmtId="15" fontId="11" fillId="0" borderId="18" xfId="0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5" fontId="4" fillId="4" borderId="2" xfId="2" applyNumberFormat="1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15" fontId="3" fillId="4" borderId="1" xfId="2" applyNumberFormat="1" applyFont="1" applyFill="1" applyBorder="1" applyAlignment="1">
      <alignment horizontal="center" vertical="center" wrapText="1"/>
    </xf>
    <xf numFmtId="15" fontId="3" fillId="4" borderId="2" xfId="2" applyNumberFormat="1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9" fontId="7" fillId="4" borderId="2" xfId="9" applyFont="1" applyFill="1" applyBorder="1" applyAlignment="1">
      <alignment horizontal="center" vertical="center"/>
    </xf>
    <xf numFmtId="9" fontId="7" fillId="4" borderId="6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15" fontId="21" fillId="4" borderId="2" xfId="2" applyNumberFormat="1" applyFont="1" applyFill="1" applyBorder="1" applyAlignment="1">
      <alignment horizontal="center" vertical="center" wrapText="1"/>
    </xf>
    <xf numFmtId="9" fontId="7" fillId="0" borderId="1" xfId="9" applyFont="1" applyFill="1" applyBorder="1" applyAlignment="1">
      <alignment horizontal="center" vertical="center"/>
    </xf>
    <xf numFmtId="9" fontId="7" fillId="0" borderId="5" xfId="9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9" fontId="3" fillId="0" borderId="1" xfId="9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2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9" fontId="4" fillId="0" borderId="5" xfId="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9" fontId="7" fillId="0" borderId="1" xfId="9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14" fillId="0" borderId="1" xfId="9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/>
    </xf>
    <xf numFmtId="9" fontId="14" fillId="0" borderId="1" xfId="9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49" fontId="21" fillId="4" borderId="4" xfId="0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9" fontId="7" fillId="0" borderId="4" xfId="9" applyFont="1" applyFill="1" applyBorder="1" applyAlignment="1">
      <alignment horizontal="center" vertical="center"/>
    </xf>
    <xf numFmtId="9" fontId="7" fillId="0" borderId="21" xfId="9" applyFont="1" applyFill="1" applyBorder="1" applyAlignment="1">
      <alignment horizontal="center" vertical="center"/>
    </xf>
    <xf numFmtId="0" fontId="6" fillId="0" borderId="4" xfId="4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49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6" fillId="0" borderId="1" xfId="4" applyFill="1" applyBorder="1" applyAlignment="1">
      <alignment horizontal="left" vertical="center" wrapText="1"/>
    </xf>
    <xf numFmtId="0" fontId="0" fillId="16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17" borderId="1" xfId="0" applyFont="1" applyFill="1" applyBorder="1" applyAlignment="1">
      <alignment horizontal="left" vertical="center" wrapText="1"/>
    </xf>
    <xf numFmtId="0" fontId="0" fillId="17" borderId="1" xfId="0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6" fillId="0" borderId="1" xfId="4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3" fillId="17" borderId="1" xfId="2" applyFont="1" applyFill="1" applyBorder="1" applyAlignment="1">
      <alignment horizontal="left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3" fillId="23" borderId="1" xfId="2" applyFont="1" applyFill="1" applyBorder="1" applyAlignment="1">
      <alignment horizontal="left" vertical="center" wrapText="1"/>
    </xf>
    <xf numFmtId="49" fontId="4" fillId="23" borderId="1" xfId="2" applyNumberFormat="1" applyFont="1" applyFill="1" applyBorder="1" applyAlignment="1">
      <alignment horizontal="center" vertical="center" wrapText="1"/>
    </xf>
    <xf numFmtId="164" fontId="4" fillId="23" borderId="1" xfId="2" applyNumberFormat="1" applyFont="1" applyFill="1" applyBorder="1" applyAlignment="1">
      <alignment horizontal="center" vertical="center" wrapText="1"/>
    </xf>
    <xf numFmtId="0" fontId="3" fillId="23" borderId="1" xfId="2" applyFont="1" applyFill="1" applyBorder="1" applyAlignment="1">
      <alignment horizontal="center" vertical="center" wrapText="1"/>
    </xf>
    <xf numFmtId="164" fontId="3" fillId="23" borderId="1" xfId="2" applyNumberFormat="1" applyFont="1" applyFill="1" applyBorder="1" applyAlignment="1">
      <alignment horizontal="center" vertical="center" wrapText="1"/>
    </xf>
    <xf numFmtId="164" fontId="0" fillId="23" borderId="1" xfId="0" applyNumberFormat="1" applyFill="1" applyBorder="1" applyAlignment="1">
      <alignment horizontal="center" vertical="center" wrapText="1"/>
    </xf>
    <xf numFmtId="0" fontId="6" fillId="23" borderId="1" xfId="4" applyFill="1" applyBorder="1" applyAlignment="1">
      <alignment horizontal="center" vertical="center" wrapText="1"/>
    </xf>
    <xf numFmtId="49" fontId="27" fillId="23" borderId="1" xfId="2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4" fillId="17" borderId="1" xfId="2" applyFont="1" applyFill="1" applyBorder="1" applyAlignment="1">
      <alignment horizontal="left" vertical="center" wrapText="1"/>
    </xf>
    <xf numFmtId="0" fontId="4" fillId="23" borderId="1" xfId="2" applyFont="1" applyFill="1" applyBorder="1" applyAlignment="1">
      <alignment horizontal="left" vertical="center" wrapText="1"/>
    </xf>
    <xf numFmtId="49" fontId="3" fillId="23" borderId="1" xfId="2" applyNumberFormat="1" applyFont="1" applyFill="1" applyBorder="1" applyAlignment="1">
      <alignment horizontal="center" vertical="center" wrapText="1"/>
    </xf>
    <xf numFmtId="49" fontId="28" fillId="23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3" borderId="1" xfId="2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6" fillId="17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28" borderId="30" xfId="10" applyFont="1" applyFill="1" applyBorder="1" applyAlignment="1">
      <alignment horizontal="center" vertical="center"/>
    </xf>
    <xf numFmtId="0" fontId="30" fillId="28" borderId="31" xfId="10" applyFont="1" applyFill="1" applyBorder="1" applyAlignment="1">
      <alignment horizontal="center" vertical="center"/>
    </xf>
    <xf numFmtId="0" fontId="30" fillId="28" borderId="31" xfId="10" applyFont="1" applyFill="1" applyBorder="1" applyAlignment="1">
      <alignment horizontal="center" vertical="center" wrapText="1"/>
    </xf>
    <xf numFmtId="0" fontId="30" fillId="28" borderId="32" xfId="10" applyFont="1" applyFill="1" applyBorder="1" applyAlignment="1">
      <alignment horizontal="center" vertical="center" wrapText="1"/>
    </xf>
    <xf numFmtId="0" fontId="29" fillId="0" borderId="0" xfId="10" applyFont="1" applyAlignment="1"/>
    <xf numFmtId="0" fontId="31" fillId="0" borderId="33" xfId="10" applyFont="1" applyFill="1" applyBorder="1" applyAlignment="1">
      <alignment horizontal="center" vertical="center"/>
    </xf>
    <xf numFmtId="0" fontId="31" fillId="0" borderId="12" xfId="10" applyFont="1" applyFill="1" applyBorder="1" applyAlignment="1">
      <alignment horizontal="center" vertical="center"/>
    </xf>
    <xf numFmtId="0" fontId="31" fillId="0" borderId="12" xfId="10" applyFont="1" applyFill="1" applyBorder="1" applyAlignment="1">
      <alignment horizontal="center" vertical="center" wrapText="1"/>
    </xf>
    <xf numFmtId="14" fontId="31" fillId="0" borderId="12" xfId="10" applyNumberFormat="1" applyFont="1" applyFill="1" applyBorder="1" applyAlignment="1">
      <alignment horizontal="center" vertical="center" wrapText="1"/>
    </xf>
    <xf numFmtId="0" fontId="31" fillId="0" borderId="12" xfId="10" applyFont="1" applyFill="1" applyBorder="1" applyAlignment="1">
      <alignment horizontal="left" vertical="center" wrapText="1"/>
    </xf>
    <xf numFmtId="0" fontId="32" fillId="0" borderId="12" xfId="10" applyFont="1" applyFill="1" applyBorder="1" applyAlignment="1">
      <alignment horizontal="center" vertical="center"/>
    </xf>
    <xf numFmtId="0" fontId="32" fillId="0" borderId="34" xfId="10" applyFont="1" applyFill="1" applyBorder="1" applyAlignment="1">
      <alignment horizontal="center" vertical="center"/>
    </xf>
    <xf numFmtId="0" fontId="31" fillId="29" borderId="33" xfId="10" applyFont="1" applyFill="1" applyBorder="1" applyAlignment="1">
      <alignment horizontal="center" vertical="center"/>
    </xf>
    <xf numFmtId="0" fontId="31" fillId="18" borderId="12" xfId="10" applyFont="1" applyFill="1" applyBorder="1" applyAlignment="1">
      <alignment horizontal="center" vertical="center"/>
    </xf>
    <xf numFmtId="0" fontId="31" fillId="30" borderId="12" xfId="10" applyFont="1" applyFill="1" applyBorder="1" applyAlignment="1">
      <alignment horizontal="center" vertical="center" wrapText="1"/>
    </xf>
    <xf numFmtId="0" fontId="31" fillId="30" borderId="12" xfId="10" applyFont="1" applyFill="1" applyBorder="1" applyAlignment="1">
      <alignment horizontal="center" vertical="center"/>
    </xf>
    <xf numFmtId="14" fontId="31" fillId="30" borderId="12" xfId="10" applyNumberFormat="1" applyFont="1" applyFill="1" applyBorder="1" applyAlignment="1">
      <alignment horizontal="center" vertical="center" wrapText="1"/>
    </xf>
    <xf numFmtId="0" fontId="31" fillId="30" borderId="12" xfId="10" applyFont="1" applyFill="1" applyBorder="1" applyAlignment="1">
      <alignment horizontal="left" vertical="center" wrapText="1"/>
    </xf>
    <xf numFmtId="0" fontId="32" fillId="30" borderId="12" xfId="10" applyFont="1" applyFill="1" applyBorder="1" applyAlignment="1">
      <alignment horizontal="center" vertical="center"/>
    </xf>
    <xf numFmtId="0" fontId="32" fillId="30" borderId="34" xfId="10" applyFont="1" applyFill="1" applyBorder="1" applyAlignment="1">
      <alignment horizontal="center" vertical="center"/>
    </xf>
    <xf numFmtId="0" fontId="32" fillId="13" borderId="0" xfId="10" applyFont="1" applyFill="1" applyAlignment="1">
      <alignment horizontal="center" vertical="center"/>
    </xf>
    <xf numFmtId="0" fontId="32" fillId="0" borderId="0" xfId="10" applyFont="1" applyAlignment="1">
      <alignment horizontal="center" vertical="center"/>
    </xf>
    <xf numFmtId="0" fontId="31" fillId="31" borderId="35" xfId="10" applyFont="1" applyFill="1" applyBorder="1" applyAlignment="1">
      <alignment horizontal="center" vertical="center"/>
    </xf>
    <xf numFmtId="0" fontId="31" fillId="18" borderId="36" xfId="10" applyFont="1" applyFill="1" applyBorder="1" applyAlignment="1">
      <alignment horizontal="center" vertical="center"/>
    </xf>
    <xf numFmtId="0" fontId="31" fillId="32" borderId="36" xfId="10" applyFont="1" applyFill="1" applyBorder="1" applyAlignment="1">
      <alignment horizontal="center" vertical="center" wrapText="1"/>
    </xf>
    <xf numFmtId="0" fontId="31" fillId="30" borderId="36" xfId="10" applyFont="1" applyFill="1" applyBorder="1" applyAlignment="1">
      <alignment horizontal="center" vertical="center"/>
    </xf>
    <xf numFmtId="0" fontId="31" fillId="30" borderId="36" xfId="10" applyFont="1" applyFill="1" applyBorder="1" applyAlignment="1">
      <alignment horizontal="center" vertical="center" wrapText="1"/>
    </xf>
    <xf numFmtId="14" fontId="31" fillId="30" borderId="36" xfId="10" applyNumberFormat="1" applyFont="1" applyFill="1" applyBorder="1" applyAlignment="1">
      <alignment horizontal="center" vertical="center" wrapText="1"/>
    </xf>
    <xf numFmtId="0" fontId="31" fillId="30" borderId="36" xfId="10" applyFont="1" applyFill="1" applyBorder="1" applyAlignment="1">
      <alignment horizontal="left" vertical="center" wrapText="1"/>
    </xf>
    <xf numFmtId="0" fontId="32" fillId="30" borderId="36" xfId="10" applyFont="1" applyFill="1" applyBorder="1" applyAlignment="1">
      <alignment horizontal="center" vertical="center"/>
    </xf>
    <xf numFmtId="0" fontId="32" fillId="30" borderId="37" xfId="1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2" xfId="1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34" fillId="4" borderId="2" xfId="3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9" fontId="35" fillId="4" borderId="6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33" borderId="1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left" vertical="center" wrapText="1"/>
    </xf>
    <xf numFmtId="0" fontId="15" fillId="34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14" fontId="0" fillId="16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15" fontId="3" fillId="16" borderId="2" xfId="2" applyNumberFormat="1" applyFont="1" applyFill="1" applyBorder="1" applyAlignment="1">
      <alignment horizontal="center" vertical="center" wrapText="1"/>
    </xf>
    <xf numFmtId="0" fontId="34" fillId="16" borderId="2" xfId="3" applyFont="1" applyFill="1" applyBorder="1" applyAlignment="1">
      <alignment horizontal="center" vertical="center" wrapText="1"/>
    </xf>
    <xf numFmtId="0" fontId="35" fillId="16" borderId="2" xfId="0" applyFont="1" applyFill="1" applyBorder="1" applyAlignment="1">
      <alignment horizontal="center" vertical="center"/>
    </xf>
    <xf numFmtId="9" fontId="35" fillId="16" borderId="6" xfId="0" applyNumberFormat="1" applyFont="1" applyFill="1" applyBorder="1" applyAlignment="1">
      <alignment horizontal="center" vertical="center"/>
    </xf>
    <xf numFmtId="0" fontId="0" fillId="16" borderId="2" xfId="0" applyFill="1" applyBorder="1" applyAlignment="1">
      <alignment vertical="center" wrapText="1"/>
    </xf>
    <xf numFmtId="0" fontId="0" fillId="16" borderId="2" xfId="0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5" fillId="16" borderId="1" xfId="2" applyFont="1" applyFill="1" applyBorder="1" applyAlignment="1">
      <alignment horizontal="center" vertical="center" wrapText="1"/>
    </xf>
    <xf numFmtId="15" fontId="3" fillId="16" borderId="1" xfId="2" applyNumberFormat="1" applyFont="1" applyFill="1" applyBorder="1" applyAlignment="1">
      <alignment horizontal="center" vertical="center" wrapText="1"/>
    </xf>
    <xf numFmtId="0" fontId="15" fillId="4" borderId="1" xfId="11" applyFont="1" applyFill="1" applyBorder="1" applyAlignment="1">
      <alignment horizontal="center" vertical="center" wrapText="1"/>
    </xf>
    <xf numFmtId="0" fontId="15" fillId="16" borderId="1" xfId="1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49" fontId="4" fillId="4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34" fillId="4" borderId="1" xfId="2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26" fillId="16" borderId="1" xfId="0" applyFont="1" applyFill="1" applyBorder="1" applyAlignment="1">
      <alignment horizontal="center" vertical="center"/>
    </xf>
    <xf numFmtId="49" fontId="4" fillId="16" borderId="1" xfId="2" applyNumberFormat="1" applyFont="1" applyFill="1" applyBorder="1" applyAlignment="1">
      <alignment horizontal="center" vertical="center" wrapText="1"/>
    </xf>
    <xf numFmtId="0" fontId="4" fillId="16" borderId="1" xfId="2" applyFont="1" applyFill="1" applyBorder="1" applyAlignment="1">
      <alignment horizontal="center" vertical="center" wrapText="1"/>
    </xf>
    <xf numFmtId="0" fontId="34" fillId="16" borderId="1" xfId="2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/>
    </xf>
    <xf numFmtId="0" fontId="35" fillId="16" borderId="5" xfId="0" applyFont="1" applyFill="1" applyBorder="1" applyAlignment="1">
      <alignment horizontal="center" vertical="center"/>
    </xf>
    <xf numFmtId="0" fontId="6" fillId="16" borderId="1" xfId="4" applyFill="1" applyBorder="1" applyAlignment="1">
      <alignment vertical="center" wrapText="1"/>
    </xf>
    <xf numFmtId="0" fontId="3" fillId="16" borderId="1" xfId="2" applyFont="1" applyFill="1" applyBorder="1" applyAlignment="1">
      <alignment horizontal="center" vertical="center" wrapText="1"/>
    </xf>
    <xf numFmtId="0" fontId="0" fillId="16" borderId="1" xfId="0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/>
    </xf>
    <xf numFmtId="9" fontId="35" fillId="4" borderId="5" xfId="0" applyNumberFormat="1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14" fontId="0" fillId="16" borderId="1" xfId="0" applyNumberFormat="1" applyFill="1" applyBorder="1" applyAlignment="1">
      <alignment horizontal="center" vertical="center" wrapText="1"/>
    </xf>
    <xf numFmtId="9" fontId="35" fillId="16" borderId="5" xfId="0" applyNumberFormat="1" applyFont="1" applyFill="1" applyBorder="1" applyAlignment="1">
      <alignment horizontal="center" vertical="center"/>
    </xf>
    <xf numFmtId="0" fontId="6" fillId="4" borderId="1" xfId="4" applyFill="1" applyBorder="1" applyAlignment="1">
      <alignment vertical="center" wrapText="1"/>
    </xf>
    <xf numFmtId="15" fontId="37" fillId="16" borderId="5" xfId="2" applyNumberFormat="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28" fillId="4" borderId="1" xfId="2" applyNumberFormat="1" applyFont="1" applyFill="1" applyBorder="1" applyAlignment="1">
      <alignment horizontal="center" vertical="center" wrapText="1"/>
    </xf>
    <xf numFmtId="0" fontId="35" fillId="4" borderId="1" xfId="2" applyFont="1" applyFill="1" applyBorder="1" applyAlignment="1">
      <alignment horizontal="center" vertical="center" wrapText="1"/>
    </xf>
    <xf numFmtId="0" fontId="35" fillId="16" borderId="1" xfId="2" applyFont="1" applyFill="1" applyBorder="1" applyAlignment="1">
      <alignment horizontal="center" vertical="center" wrapText="1"/>
    </xf>
    <xf numFmtId="14" fontId="35" fillId="16" borderId="5" xfId="0" applyNumberFormat="1" applyFont="1" applyFill="1" applyBorder="1" applyAlignment="1">
      <alignment horizontal="center" vertical="center"/>
    </xf>
    <xf numFmtId="14" fontId="35" fillId="4" borderId="5" xfId="0" applyNumberFormat="1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 wrapText="1"/>
    </xf>
    <xf numFmtId="15" fontId="3" fillId="4" borderId="4" xfId="2" applyNumberFormat="1" applyFont="1" applyFill="1" applyBorder="1" applyAlignment="1">
      <alignment horizontal="center" vertical="center" wrapText="1"/>
    </xf>
    <xf numFmtId="2" fontId="34" fillId="4" borderId="1" xfId="2" applyNumberFormat="1" applyFont="1" applyFill="1" applyBorder="1" applyAlignment="1">
      <alignment horizontal="center" vertical="center" wrapText="1"/>
    </xf>
    <xf numFmtId="15" fontId="3" fillId="16" borderId="4" xfId="2" applyNumberFormat="1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15" fontId="4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39" fillId="35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25" fillId="8" borderId="4" xfId="1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15" fontId="4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5" fontId="3" fillId="0" borderId="0" xfId="2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36" fillId="36" borderId="1" xfId="12" applyFill="1" applyBorder="1" applyAlignment="1">
      <alignment horizontal="center" vertical="center" wrapText="1"/>
    </xf>
    <xf numFmtId="0" fontId="36" fillId="0" borderId="0" xfId="12"/>
    <xf numFmtId="0" fontId="40" fillId="0" borderId="0" xfId="12" applyFont="1"/>
    <xf numFmtId="0" fontId="40" fillId="0" borderId="1" xfId="12" applyFont="1" applyFill="1" applyBorder="1"/>
    <xf numFmtId="0" fontId="15" fillId="0" borderId="1" xfId="11" applyFont="1" applyFill="1" applyBorder="1" applyAlignment="1">
      <alignment horizontal="left" vertical="center" wrapText="1"/>
    </xf>
    <xf numFmtId="0" fontId="15" fillId="0" borderId="1" xfId="11" applyFont="1" applyFill="1" applyBorder="1" applyAlignment="1">
      <alignment horizontal="center" vertical="center" wrapText="1"/>
    </xf>
    <xf numFmtId="166" fontId="40" fillId="0" borderId="1" xfId="12" applyNumberFormat="1" applyFont="1" applyFill="1" applyBorder="1"/>
    <xf numFmtId="0" fontId="40" fillId="0" borderId="1" xfId="12" quotePrefix="1" applyFont="1" applyFill="1" applyBorder="1"/>
    <xf numFmtId="0" fontId="40" fillId="0" borderId="1" xfId="12" applyFont="1" applyFill="1" applyBorder="1" applyAlignment="1">
      <alignment horizontal="left"/>
    </xf>
    <xf numFmtId="49" fontId="15" fillId="0" borderId="1" xfId="11" applyNumberFormat="1" applyFont="1" applyFill="1" applyBorder="1" applyAlignment="1">
      <alignment horizontal="center" vertical="center" wrapText="1"/>
    </xf>
    <xf numFmtId="166" fontId="3" fillId="0" borderId="1" xfId="12" applyNumberFormat="1" applyFont="1" applyFill="1" applyBorder="1"/>
    <xf numFmtId="0" fontId="3" fillId="0" borderId="1" xfId="12" applyFont="1" applyFill="1" applyBorder="1"/>
    <xf numFmtId="0" fontId="3" fillId="0" borderId="1" xfId="12" quotePrefix="1" applyFont="1" applyFill="1" applyBorder="1"/>
    <xf numFmtId="0" fontId="15" fillId="0" borderId="1" xfId="11" applyFont="1" applyFill="1" applyBorder="1" applyAlignment="1">
      <alignment vertical="center" wrapText="1"/>
    </xf>
    <xf numFmtId="0" fontId="15" fillId="0" borderId="1" xfId="1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center" vertical="center" wrapText="1"/>
    </xf>
    <xf numFmtId="1" fontId="15" fillId="0" borderId="1" xfId="12" applyNumberFormat="1" applyFont="1" applyFill="1" applyBorder="1" applyAlignment="1">
      <alignment horizontal="center" vertical="center" wrapText="1"/>
    </xf>
    <xf numFmtId="49" fontId="15" fillId="0" borderId="1" xfId="12" applyNumberFormat="1" applyFont="1" applyFill="1" applyBorder="1" applyAlignment="1">
      <alignment horizontal="center" vertical="center" wrapText="1"/>
    </xf>
    <xf numFmtId="0" fontId="3" fillId="0" borderId="1" xfId="12" quotePrefix="1" applyFont="1" applyFill="1" applyBorder="1" applyAlignment="1">
      <alignment horizontal="left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top" wrapText="1"/>
    </xf>
    <xf numFmtId="0" fontId="3" fillId="0" borderId="25" xfId="2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6" fillId="17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3" fillId="17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6" fillId="0" borderId="1" xfId="4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4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18" borderId="1" xfId="0" applyFill="1" applyBorder="1" applyAlignment="1">
      <alignment horizontal="left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6" fillId="36" borderId="1" xfId="12" applyFill="1" applyBorder="1" applyAlignment="1">
      <alignment horizontal="center" vertical="center" wrapText="1"/>
    </xf>
  </cellXfs>
  <cellStyles count="13">
    <cellStyle name="Excel Built-in Normal" xfId="1"/>
    <cellStyle name="Excel Built-in Normal 1" xfId="2"/>
    <cellStyle name="Excel Built-in Normal 2" xfId="3"/>
    <cellStyle name="Excel Built-in Normal 3" xfId="11"/>
    <cellStyle name="Hipervínculo" xfId="4" builtinId="8"/>
    <cellStyle name="Normal" xfId="0" builtinId="0"/>
    <cellStyle name="Normal 2" xfId="5"/>
    <cellStyle name="Normal 3" xfId="6"/>
    <cellStyle name="Normal 4" xfId="7"/>
    <cellStyle name="Normal 5" xfId="8"/>
    <cellStyle name="Normal 6" xfId="10"/>
    <cellStyle name="Normal 7" xfId="12"/>
    <cellStyle name="Porcentaje" xfId="9" builtinId="5"/>
  </cellStyles>
  <dxfs count="195"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7.quito.gob.ec/mdmq_ordenanzas/Ordenanzas/ORDENANZAS%20MUNICIPALES%202017/ORDM%20-%20150%20%20%20%20%20%20%20Balcones%20del%20Sur%20-%20Asentamiento%20-%20Ref.%20ORDM%20238.pdf" TargetMode="External"/><Relationship Id="rId21" Type="http://schemas.openxmlformats.org/officeDocument/2006/relationships/hyperlink" Target="http://www7.quito.gob.ec/mdmq_ordenanzas/Ordenanzas/ORDENANZAS%20MUNICIPALES%202019/ORD-AHC-2019-002-NUESTRAS%20CUMBRES%20DEL%20SUR%20OCCIDENTE-ETAPA%201-FRACCIONAMIENTO.pdf" TargetMode="External"/><Relationship Id="rId42" Type="http://schemas.openxmlformats.org/officeDocument/2006/relationships/hyperlink" Target="http://www7.quito.gob.ec/mdmq_ordenanzas/Ordenanzas/ORDENANZAS%20MUNICIPALES%202016/ORDM%20-%20107%20%20%20%20%20%20%20Tierra%20M%C3%ADa%20-%20Etapa%2015%20y%2016%20-%20Asentamiento.PDF" TargetMode="External"/><Relationship Id="rId63" Type="http://schemas.openxmlformats.org/officeDocument/2006/relationships/hyperlink" Target="http://www7.quito.gob.ec/mdmq_ordenanzas/Ordenanzas/ORDENANZAS%20MUNICIPALES%202014%20ADMINISTRACI%C3%93N%20BARRERA/ORDM%200522%20-%20BARRIO%20CORDILLERA%20DEL%20SUR.pdf" TargetMode="External"/><Relationship Id="rId84" Type="http://schemas.openxmlformats.org/officeDocument/2006/relationships/hyperlink" Target="http://www7.quito.gob.ec/mdmq_ordenanzas/Ordenanzas/ORDENANZAS%20MUNICIPALES%202013/ORDM%200415%20-%20BARRIO%20SANTA%20ELENA%20DEL%20SUR-SANTELSUR-ASENTAMIENTO.pdf" TargetMode="External"/><Relationship Id="rId138" Type="http://schemas.openxmlformats.org/officeDocument/2006/relationships/hyperlink" Target="http://www7.quito.gob.ec/mdmq_ordenanzas/Ordenanzas/ORDENANZAS%20MUNICIPALES%202011/ORDM-0113%20%20%20%20VISTA%20HERMOSA%20DEL%20SUR%20-%20URBANIZACI%C3%93N.pdf" TargetMode="External"/><Relationship Id="rId159" Type="http://schemas.openxmlformats.org/officeDocument/2006/relationships/hyperlink" Target="http://www7.quito.gob.ec/mdmq_ordenanzas/Ordenanzas/ORDENANZAS%20MUNICIPALES%202014%20ADMINISTRACI%C3%93N%20BARRERA/ORDM%200492%20-%20BARRIO%20PRADOS%20DEL%20CONDE.pdf" TargetMode="External"/><Relationship Id="rId170" Type="http://schemas.openxmlformats.org/officeDocument/2006/relationships/hyperlink" Target="https://drive.google.com/file/d/1svy1NzES62y76lPmkIxIWM-e-I8Ql_4h/view?usp=sharing" TargetMode="External"/><Relationship Id="rId191" Type="http://schemas.openxmlformats.org/officeDocument/2006/relationships/hyperlink" Target="http://www7.quito.gob.ec/mdmq_ordenanzas/Concejo%20Abierto/Ordenanzas/ORDENANZAS%20MUNICIPALES/MUNICIPAL%20(183)/MUNICIPAL_0183_559.pdf" TargetMode="External"/><Relationship Id="rId205" Type="http://schemas.openxmlformats.org/officeDocument/2006/relationships/hyperlink" Target="https://drive.google.com/file/d/1kygyoifHDPZMltTyFd6wt9f7dtN08d9Q/view?usp=sharing" TargetMode="External"/><Relationship Id="rId107" Type="http://schemas.openxmlformats.org/officeDocument/2006/relationships/hyperlink" Target="http://www7.quito.gob.ec/mdmq_ordenanzas/Ordenanzas/ORDENANZAS%20MUNICIPALES%202012/ORDM-0329%20%20%20%20DEFENSOR%20DEL%20TRABAJADOR%20MUNICIPAL%20-%20COOPERATIVA%20DE%20VIVIENDA%20URBANA.pdf" TargetMode="External"/><Relationship Id="rId11" Type="http://schemas.openxmlformats.org/officeDocument/2006/relationships/hyperlink" Target="http://www7.quito.gob.ec/mdmq_ordenanzas/Ordenanzas/ORDENANZAS%20MUNICIPALES%202018/ORDM-2018-0264-VISTA%20HERMOSA-VICTORIA%20BAJA-FRACCIONAMIENTO.pdf" TargetMode="External"/><Relationship Id="rId32" Type="http://schemas.openxmlformats.org/officeDocument/2006/relationships/hyperlink" Target="http://www7.quito.gob.ec/mdmq_ordenanzas/Administraci%C3%B3n%202019-2023/Ordenanzas/2019/ORD-029-2019-AHC-LA%20DOLOROSA%20DE%20GUAMANI%20ALTO-FRACCIONAMIENTO.pdf" TargetMode="External"/><Relationship Id="rId53" Type="http://schemas.openxmlformats.org/officeDocument/2006/relationships/hyperlink" Target="http://www7.quito.gob.ec/mdmq_ordenanzas/Ordenanzas/ORDENANZAS%20MUNICIPALES%202015/ORDM%20-%20080%20%20%20%20%20%20%20Sultana%20de%20los%20Andes%20-%20%20Asentamiento.pdf" TargetMode="External"/><Relationship Id="rId74" Type="http://schemas.openxmlformats.org/officeDocument/2006/relationships/hyperlink" Target="http://www7.quito.gob.ec/mdmq_ordenanzas/Ordenanzas/ORDENANZAS%20MUNICIPALES%202014%20ADMINISTRACI%C3%93N%20BARRERA/ORDM%200530%20-%20BARRIO%20NUESTRA%20SE%C3%91ORA%20DE%20GUADALUPE.pdf" TargetMode="External"/><Relationship Id="rId128" Type="http://schemas.openxmlformats.org/officeDocument/2006/relationships/hyperlink" Target="http://www7.quito.gob.ec/mdmq_ordenanzas/Ordenanzas/ORDENANZAS%20MUNICIPALES%202012/ORDM-0251%20%20%20%20VALLE%20DEL%20SUR%20-BARRIO%20%20-%20LUIS%20ALFREDO%20COLLAGUAZO%20IMBA%20Y%20OTROS.pdf" TargetMode="External"/><Relationship Id="rId149" Type="http://schemas.openxmlformats.org/officeDocument/2006/relationships/hyperlink" Target="http://www7.quito.gob.ec/mdmq_ordenanzas/Proyectos%20Ordenanzas/43/Ordenanza%20No.%20043.pdf" TargetMode="External"/><Relationship Id="rId5" Type="http://schemas.openxmlformats.org/officeDocument/2006/relationships/hyperlink" Target="http://www7.quito.gob.ec/mdmq_ordenanzas/Ordenanzas/ORDENANZAS%20MUNICIPALES%202018/ORDM-2018-0227-CLAVELES%20DEL%20SUR-ASENTAMIENTO-FRACCIONAMIENTO%20PREDIO.pdf" TargetMode="External"/><Relationship Id="rId95" Type="http://schemas.openxmlformats.org/officeDocument/2006/relationships/hyperlink" Target="http://www7.quito.gob.ec/mdmq_ordenanzas/Ordenanzas/ORDENANZAS%20MUNICIPALES%202013/ORDM%200443%20-%20JARDINES%20DEL%20OCCIDENTE%20DE%20CHILLOGALLO%20-%20ASENTAMIENTO.pdf" TargetMode="External"/><Relationship Id="rId160" Type="http://schemas.openxmlformats.org/officeDocument/2006/relationships/hyperlink" Target="http://www7.quito.gob.ec/mdmq_ordenanzas/Ordenanzas/ORDENANZAS%20MUNICIPALES%202011/ORDM-0055%20%20%20%20TR%C3%81NSITO%20ALTO%20-%20URBANIZACI%C3%93N.pdf" TargetMode="External"/><Relationship Id="rId181" Type="http://schemas.openxmlformats.org/officeDocument/2006/relationships/hyperlink" Target="https://drive.google.com/file/d/1-w8DXvZeME94vO4_GgOgn3oHSSM2qx_P/view?usp=sharing" TargetMode="External"/><Relationship Id="rId22" Type="http://schemas.openxmlformats.org/officeDocument/2006/relationships/hyperlink" Target="http://www7.quito.gob.ec/mdmq_ordenanzas/Ordenanzas/ORDENANZAS%20MUNICIPALES%202019/ORDM-2019-304-PRADOS%20DEL%20CONDE-REFORMATORIA%20ORD.0492-2014.pdf" TargetMode="External"/><Relationship Id="rId43" Type="http://schemas.openxmlformats.org/officeDocument/2006/relationships/hyperlink" Target="http://www7.quito.gob.ec/mdmq_ordenanzas/Ordenanzas/ORDENANZAS%20MUNICIPALES%202016/ORDM%20-%20108%20%20%20%20%20%20%20Tierra%20M%C3%ADa%20-%20Etapa%2011%20-%20Asentamiento.PDF" TargetMode="External"/><Relationship Id="rId64" Type="http://schemas.openxmlformats.org/officeDocument/2006/relationships/hyperlink" Target="http://www7.quito.gob.ec/mdmq_ordenanzas/Ordenanzas/ORDENANZAS%20MUNICIPALES%202014%20ADMINISTRACI%C3%93N%20BARRERA/ORDM%200521%20-%20BARRIO%20SANTA%20MARTHA%20ALTA.pdf" TargetMode="External"/><Relationship Id="rId118" Type="http://schemas.openxmlformats.org/officeDocument/2006/relationships/hyperlink" Target="http://www7.quito.gob.ec/mdmq_ordenanzas/Ordenanzas/ORDENANZAS%20MUNICIPALES%202012/ORDM-0238%20%20%20%20BALCONES%20DEL%20SUR-BARRIO%20-%20CHIMBOLEMA,%20JOSE%20ALFREDO.pdf" TargetMode="External"/><Relationship Id="rId139" Type="http://schemas.openxmlformats.org/officeDocument/2006/relationships/hyperlink" Target="http://www7.quito.gob.ec/mdmq_ordenanzas/Ordenanzas/ORDENANZAS%20MUNICIPALES%202011/ORDM-0034%20%20%20%20%20OASIS%20DEL%20SUR%20-%20ETAPA%202%20-%20URBANIZACI%C3%93N.pdf" TargetMode="External"/><Relationship Id="rId85" Type="http://schemas.openxmlformats.org/officeDocument/2006/relationships/hyperlink" Target="http://www7.quito.gob.ec/mdmq_ordenanzas/Ordenanzas/ORDENANZAS%20MUNICIPALES%202013/ORDM%200393%20-%20LAURA%20JUDITH%20TORRES%20Y%20OTROS%20-%20ASENTAMIENTO.pdf" TargetMode="External"/><Relationship Id="rId150" Type="http://schemas.openxmlformats.org/officeDocument/2006/relationships/hyperlink" Target="http://www7.quito.gob.ec/mdmq_ordenanzas/Ordenanzas/ORDENANZAS%20MUNICIPALES%202011/ORDM-0019%20%20%20%20%20MUSCULOS%20Y%20RIELES%20-%20URBANIZACI%C3%93N.PDF" TargetMode="External"/><Relationship Id="rId171" Type="http://schemas.openxmlformats.org/officeDocument/2006/relationships/hyperlink" Target="https://drive.google.com/file/d/1CrFL10Keursh7cQ7j4Gj275htLD8Cj9l/view?usp=sharing" TargetMode="External"/><Relationship Id="rId192" Type="http://schemas.openxmlformats.org/officeDocument/2006/relationships/hyperlink" Target="https://drive.google.com/file/d/1VHYKhTvOYcxyVx1wsaJlJXQWoO2Q833v/view?usp=sharing" TargetMode="External"/><Relationship Id="rId206" Type="http://schemas.openxmlformats.org/officeDocument/2006/relationships/printerSettings" Target="../printerSettings/printerSettings4.bin"/><Relationship Id="rId12" Type="http://schemas.openxmlformats.org/officeDocument/2006/relationships/hyperlink" Target="http://www7.quito.gob.ec/mdmq_ordenanzas/Ordenanzas/ORDENANZAS%20MUNICIPALES%202018/ORDM-2018-0251-MIRADOR%20LA%20COCHA-FRACCIONAMIENTO.pdf" TargetMode="External"/><Relationship Id="rId33" Type="http://schemas.openxmlformats.org/officeDocument/2006/relationships/hyperlink" Target="http://www7.quito.gob.ec/mdmq_ordenanzas/Administraci%C3%B3n%202019-2023/Ordenanzas/2019/ORD-037-2019-AHC-SAN%20MARCELO%201-FRACCIONAMIENTO.pdf" TargetMode="External"/><Relationship Id="rId108" Type="http://schemas.openxmlformats.org/officeDocument/2006/relationships/hyperlink" Target="http://www7.quito.gob.ec/mdmq_ordenanzas/Ordenanzas/ORDENANZAS%20MUNICIPALES%202012/ORDM-0327%20%20%20%20LA%20DOLOROSA%20ALTA%20-%20BARRIO.pdf" TargetMode="External"/><Relationship Id="rId129" Type="http://schemas.openxmlformats.org/officeDocument/2006/relationships/hyperlink" Target="http://www7.quito.gob.ec/mdmq_ordenanzas/Ordenanzas/ORDENANZAS%20MUNICIPALES%202015/ORDM%20-%20034%20%20%20%20%20%20%20Araujo%20Zurita%20Juan%20Genaro%20y%20otros%20-%20Asentamiento.pdf" TargetMode="External"/><Relationship Id="rId54" Type="http://schemas.openxmlformats.org/officeDocument/2006/relationships/hyperlink" Target="http://www7.quito.gob.ec/mdmq_ordenanzas/Ordenanzas/ORDENANZAS%20MUNICIPALES%202015/ORDM%20-%20031%20%20%20%20%20%20%20Monterrey%20Etapa%202%20-%20Asentamiento.pdf" TargetMode="External"/><Relationship Id="rId75" Type="http://schemas.openxmlformats.org/officeDocument/2006/relationships/hyperlink" Target="http://www7.quito.gob.ec/mdmq_ordenanzas/Ordenanzas/ORDENANZAS%20MUNICIPALES%202014%20ADMINISTRACI%C3%93N%20RODAS/ORDM%20-%20023%20%20%20%20%20Mirador%20de%20Campo%20Alegre%20-%20Asentamiento.pdf" TargetMode="External"/><Relationship Id="rId96" Type="http://schemas.openxmlformats.org/officeDocument/2006/relationships/hyperlink" Target="http://www7.quito.gob.ec/mdmq_ordenanzas/Ordenanzas/ORDENANZAS%20MUNICIPALES%202013/ORDM%200343%20-%20BARRIO%20EL%20ARBOLITO%20DEL%20SUR-ASENTAMIENTO.pdf" TargetMode="External"/><Relationship Id="rId140" Type="http://schemas.openxmlformats.org/officeDocument/2006/relationships/hyperlink" Target="http://www7.quito.gob.ec/mdmq_ordenanzas/Ordenanzas/ORDENANZAS%20MUNICIPALES%202011/ORDM-0029%20%20%20%20%20ROSAL%20DE%20LOS%20ANDES%20-%20URBANIZACI%C3%93N.pdf" TargetMode="External"/><Relationship Id="rId161" Type="http://schemas.openxmlformats.org/officeDocument/2006/relationships/hyperlink" Target="http://www7.quito.gob.ec/mdmq_ordenanzas/Ordenanzas/ORDENANZAS%20MUNICIPALES%202018/ORDM-2018-0254-EL%20PORTAL%20DEL%20SUR-REFORMATORIA%20ORDM-0294-2012.pdf" TargetMode="External"/><Relationship Id="rId182" Type="http://schemas.openxmlformats.org/officeDocument/2006/relationships/hyperlink" Target="https://drive.google.com/file/d/1fyXWHbWWsTpUxuXbHo4_SsnL0tGfBpQY/view?usp=sharing" TargetMode="External"/><Relationship Id="rId6" Type="http://schemas.openxmlformats.org/officeDocument/2006/relationships/hyperlink" Target="http://www7.quito.gob.ec/mdmq_ordenanzas/Ordenanzas/ORDENANZAS%20MUNICIPALES%202018/ORDM-2018-0271-ACACIAS%20DEL%20SUR-ASENTAMIENTO-REFORMATORIA%20DE%20LA%20ORDM%200110-2016.pdf" TargetMode="External"/><Relationship Id="rId23" Type="http://schemas.openxmlformats.org/officeDocument/2006/relationships/hyperlink" Target="http://www7.quito.gob.ec/mdmq_ordenanzas/Ordenanzas/ORDENANZAS%20MUNICIPALES%202019/ORD-AHC-2019-016-ASOCIACION%20ARTESANAL%20DE%20LADRILLEROS%20DEL%20SUR%20DE%20QUITO-ALASURQ.pdf" TargetMode="External"/><Relationship Id="rId119" Type="http://schemas.openxmlformats.org/officeDocument/2006/relationships/hyperlink" Target="http://www7.quito.gob.ec/mdmq_ordenanzas/Ordenanzas/ORDENANZAS%20MUNICIPALES%202012/ORDM-0333%20%20%20%20LA%20PAMPA%20ECUATORIANA%20-%20BARRIO.pdf" TargetMode="External"/><Relationship Id="rId44" Type="http://schemas.openxmlformats.org/officeDocument/2006/relationships/hyperlink" Target="http://www7.quito.gob.ec/mdmq_ordenanzas/Ordenanzas/ORDENANZAS%20MUNICIPALES%202016/ORDM%20-%20134%20%20%20%20%20%20%20%20Justicia%20y%20Progreso%20del%20Sur%20-%20Asentamiento.PDF" TargetMode="External"/><Relationship Id="rId65" Type="http://schemas.openxmlformats.org/officeDocument/2006/relationships/hyperlink" Target="http://www7.quito.gob.ec/mdmq_ordenanzas/Ordenanzas/ORDENANZAS%20MUNICIPALES%202014%20ADMINISTRACI%C3%93N%20BARRERA/ORDM%200491%20-%20LA%20COMPA%C3%91IA-%20COOPERATIVA%20DE%20VIVIENDA%20RURAL.pdf" TargetMode="External"/><Relationship Id="rId86" Type="http://schemas.openxmlformats.org/officeDocument/2006/relationships/hyperlink" Target="http://www7.quito.gob.ec/mdmq_ordenanzas/Ordenanzas/ORDENANZAS%20MUNICIPALES%202013/ORDM%200388%20-%20BARRIO%20MIRADOR%20DE%20SAN%20JUAN%20DE%20TURUBAMBA%20%20ASENTAMIENTO.pdf" TargetMode="External"/><Relationship Id="rId130" Type="http://schemas.openxmlformats.org/officeDocument/2006/relationships/hyperlink" Target="http://www7.quito.gob.ec/mdmq_ordenanzas/Ordenanzas/ORDENANZAS%20MUNICIPALES%202012/ORDM-0292%20%20%20%20ARAUJO%20ZURITA%20JUAN%20GENARO%20Y%20OTROS%20-%20BARRIO.pdf" TargetMode="External"/><Relationship Id="rId151" Type="http://schemas.openxmlformats.org/officeDocument/2006/relationships/hyperlink" Target="http://www7.quito.gob.ec/mdmq_ordenanzas/Ordenanzas/ORDENANZAS%20MUNICIPALES%202011/ORDM-0040%20%20%20%20%20PROYECTO%20SUR%20-%20URBANIZACI%C3%93N.pdf" TargetMode="External"/><Relationship Id="rId172" Type="http://schemas.openxmlformats.org/officeDocument/2006/relationships/hyperlink" Target="https://drive.google.com/file/d/1MUWOqOW6Qvt0kfZ11j9AK_obbXwlWOa6/view?usp=sharing" TargetMode="External"/><Relationship Id="rId193" Type="http://schemas.openxmlformats.org/officeDocument/2006/relationships/hyperlink" Target="https://drive.google.com/file/d/1-xQAECv3WUfGZr8G9yvOgkMeUe3Ywy-X/view?usp=sharing" TargetMode="External"/><Relationship Id="rId13" Type="http://schemas.openxmlformats.org/officeDocument/2006/relationships/hyperlink" Target="http://www7.quito.gob.ec/mdmq_ordenanzas/Ordenanzas/ORDENANZAS%20MUNICIPALES%202018/ORDM-2018-0215-SANTA%20GLORIA%20MANZANA%201-ASENTAMIENTO.pdf" TargetMode="External"/><Relationship Id="rId109" Type="http://schemas.openxmlformats.org/officeDocument/2006/relationships/hyperlink" Target="http://www7.quito.gob.ec/mdmq_ordenanzas/Ordenanzas/ORDENANZAS%20MUNICIPALES%202012/ORDM-0309%20%20%20%20COLINAS%20DEL%20SUR%20-%20BARRIO%20-%20ORDENANZA%203510-REFORMATORIA.pdf" TargetMode="External"/><Relationship Id="rId34" Type="http://schemas.openxmlformats.org/officeDocument/2006/relationships/hyperlink" Target="http://www7.quito.gob.ec/mdmq_ordenanzas/Administraci%C3%B3n%202019-2023/Ordenanzas/2019/ORD-038-2019-AHC-LA%20CONCORDIA%20NRO.UNO-FRACCIONAMIENTO.pdf" TargetMode="External"/><Relationship Id="rId55" Type="http://schemas.openxmlformats.org/officeDocument/2006/relationships/hyperlink" Target="http://www7.quito.gob.ec/mdmq_ordenanzas/Ordenanzas/ORDENANZAS%20MUNICIPALES%202015/ORDM%20-%20038%20%20%20%20%20%20%20Valles%20del%20Sur%20-%20Urbanizaci%C3%B3n%20de%20Inter%C3%A9s%20Social.pdf" TargetMode="External"/><Relationship Id="rId76" Type="http://schemas.openxmlformats.org/officeDocument/2006/relationships/hyperlink" Target="http://www7.quito.gob.ec/mdmq_ordenanzas/Ordenanzas/ORDENANZAS%20MUNICIPALES%202014%20ADMINISTRACI%C3%93N%20BARRERA/ORDM%200528%20-%20BARRIO%20LA%20FLORIDA.pdf" TargetMode="External"/><Relationship Id="rId97" Type="http://schemas.openxmlformats.org/officeDocument/2006/relationships/hyperlink" Target="http://www7.quito.gob.ec/mdmq_ordenanzas/Ordenanzas/ORDENANZAS%20MUNICIPALES%202013/ORDM%200381%20-%20JUAN%20CERVILLO%20GUARNIZO%20CORDERO%20Y%20OTROS%20-%20ASENTAMIENTO.pdf" TargetMode="External"/><Relationship Id="rId120" Type="http://schemas.openxmlformats.org/officeDocument/2006/relationships/hyperlink" Target="http://www7.quito.gob.ec/mdmq_ordenanzas/Ordenanzas/ORDENANZAS%20MUNICIPALES%202012/ORDM-0249%20%20%20%20VIDA%20NUEVA%20-%20BARRIO.pdf" TargetMode="External"/><Relationship Id="rId141" Type="http://schemas.openxmlformats.org/officeDocument/2006/relationships/hyperlink" Target="http://www7.quito.gob.ec/mdmq_ordenanzas/Ordenanzas/ORDENANZAS%20MUNICIPALES%202012/ORDM-0298%20%20%20%20EL%20ROSAL%20DE%20LOS%20ANDES-BARRIO%20-%20REFOMATORIA%20ORDENANZA%200029.pdf" TargetMode="External"/><Relationship Id="rId7" Type="http://schemas.openxmlformats.org/officeDocument/2006/relationships/hyperlink" Target="http://www7.quito.gob.ec/mdmq_ordenanzas/Ordenanzas/ORDENANZAS%20MUNICIPALES%202016/ORDM%20-%20110%20%20%20%20%20%20%20Acacias%20del%20Sur%20-%20Asentamiento.PDF" TargetMode="External"/><Relationship Id="rId162" Type="http://schemas.openxmlformats.org/officeDocument/2006/relationships/hyperlink" Target="http://www7.quito.gob.ec/mdmq_ordenanzas/Ordenanzas/ORDENANZAS%20MUNICIPALES%202012/ORDM-0294%20%20%20%20EL%20PORTAL%20DEL%20SUR%20-%20BARRIO.pdf" TargetMode="External"/><Relationship Id="rId183" Type="http://schemas.openxmlformats.org/officeDocument/2006/relationships/hyperlink" Target="https://drive.google.com/file/d/1xAIM3A-_xKqLSlwyfOlUJxinWnZAB8bU/view?usp=sharing" TargetMode="External"/><Relationship Id="rId24" Type="http://schemas.openxmlformats.org/officeDocument/2006/relationships/hyperlink" Target="http://www7.quito.gob.ec/mdmq_ordenanzas/Ordenanzas/ORDENANZAS%20MUNICIPALES%202019/ORD-AHC-2019-020-EL%20RANCHO-CHILLOGALLO-FRACCIONAMIENTO.pdf" TargetMode="External"/><Relationship Id="rId40" Type="http://schemas.openxmlformats.org/officeDocument/2006/relationships/hyperlink" Target="http://www7.quito.gob.ec/mdmq_ordenanzas/Ordenanzas/ORDENANZAS%20MUNICIPALES%202016/ORDM%20-%20111%20%20%20%20%20%20%20Tr%C3%A1nsito%20Alto%20-%20Urbanizaci%C3%B3n%20.%20Ref.%20Ordenanza%200055.PDF" TargetMode="External"/><Relationship Id="rId45" Type="http://schemas.openxmlformats.org/officeDocument/2006/relationships/hyperlink" Target="http://www7.quito.gob.ec/mdmq_ordenanzas/Ordenanzas/ORDENANZAS%20MUNICIPALES%202016/ORDM%20-%20135%20%20%20%20%20%20%20Nuestra%20Se%C3%B1ora%20de%20Agua%20Santa%20-%20Asentamiento.PDF" TargetMode="External"/><Relationship Id="rId66" Type="http://schemas.openxmlformats.org/officeDocument/2006/relationships/hyperlink" Target="http://www7.quito.gob.ec/mdmq_ordenanzas/Ordenanzas/ORDENANZAS%20MUNICIPALES%202014%20ADMINISTRACI%C3%93N%20BARRERA/ORDM%200485%20-%20HCM1,%20ETAPA%202%20-%20ASENTAMIENTO.pdf" TargetMode="External"/><Relationship Id="rId87" Type="http://schemas.openxmlformats.org/officeDocument/2006/relationships/hyperlink" Target="http://www7.quito.gob.ec/mdmq_ordenanzas/Ordenanzas/ORDENANZAS%20MUNICIPALES%202013/ORDM%200382%20-%2025%20DE%20JULIO%20-%20ASENTAMIENTO.pdf" TargetMode="External"/><Relationship Id="rId110" Type="http://schemas.openxmlformats.org/officeDocument/2006/relationships/hyperlink" Target="http://www7.quito.gob.ec/mdmq_ordenanzas/Ordenanzas/ORDENANZAS%20MUNICIPALES%202012/ORDM-0291%20%20%20%20FUERZA%20POPULAR%20-%20BARRIO.pdf" TargetMode="External"/><Relationship Id="rId115" Type="http://schemas.openxmlformats.org/officeDocument/2006/relationships/hyperlink" Target="http://www7.quito.gob.ec/mdmq_ordenanzas/Ordenanzas/ORDENANZAS%20MUNICIPALES%202012/ORDM-0199%20%20%20%20REFORMA%20ORDENANZAS%203690%20Y%203446%20-%20BARRIO%20BELLAVISTA%20DEL%20SUR.pdf" TargetMode="External"/><Relationship Id="rId131" Type="http://schemas.openxmlformats.org/officeDocument/2006/relationships/hyperlink" Target="http://www7.quito.gob.ec/mdmq_ordenanzas/Ordenanzas/ORDENANZAS%20MUNICIPALES%202012/ORDM-0250%20%20%20%20PUERTA%20DEL%20SOL-BARRIO%20-%20JAIME%20VICENTE%20CHILIQUINGA%20JAMI%20Y%20OTROS.pdf" TargetMode="External"/><Relationship Id="rId136" Type="http://schemas.openxmlformats.org/officeDocument/2006/relationships/hyperlink" Target="http://www7.quito.gob.ec/mdmq_ordenanzas/Ordenanzas/ORDENANZAS%20MUNICIPALES%202012/ORDM-0234%20%20%20%20PRIMAVERA%20DE%20CORNEJO-BARRIO-%20REFORMATORIA%20ORDENANZA%20114.pdf" TargetMode="External"/><Relationship Id="rId157" Type="http://schemas.openxmlformats.org/officeDocument/2006/relationships/hyperlink" Target="http://www7.quito.gob.ec/mdmq_ordenanzas/Ordenanzas/ORDENANZAS%20MUNICIPALES%202012/ORDM-0295%20%20%20%20DANIEL%20SERRANO%20Y%20PRIMAVERA%20DEL%20SUR-URBANIZACION-REFORMA%20ORDENANZA%203857.pdf" TargetMode="External"/><Relationship Id="rId178" Type="http://schemas.openxmlformats.org/officeDocument/2006/relationships/hyperlink" Target="https://drive.google.com/file/d/1NX_JHLyDgkAke9uYy2JQllF0L4sxy4qz/view?usp=sharing" TargetMode="External"/><Relationship Id="rId61" Type="http://schemas.openxmlformats.org/officeDocument/2006/relationships/hyperlink" Target="http://www7.quito.gob.ec/mdmq_ordenanzas/Ordenanzas/ORDENANZAS%20MUNICIPALES%202014%20ADMINISTRACI%C3%93N%20RODAS/ORDM%20-%20018%20%20%20%20%20Runa%20Kawsay%20-%20Asentamiento.pdf" TargetMode="External"/><Relationship Id="rId82" Type="http://schemas.openxmlformats.org/officeDocument/2006/relationships/hyperlink" Target="http://www7.quito.gob.ec/mdmq_ordenanzas/Ordenanzas/ORDENANZAS%20MUNICIPALES%202013/ORDM%200466%20-%20BARRIO%20VENCEREMOS%20-%20ASENTAMIENTO.pdf" TargetMode="External"/><Relationship Id="rId152" Type="http://schemas.openxmlformats.org/officeDocument/2006/relationships/hyperlink" Target="http://www7.quito.gob.ec/mdmq_ordenanzas/Ordenanzas/ORDENANZAS%20MUNICIPALES%202012/ORDM-0293%20%20%20%20HERMANDAD%20-%20BARRIO-ROVER%20PALACIOS%20Y%20OTROS.pdf" TargetMode="External"/><Relationship Id="rId173" Type="http://schemas.openxmlformats.org/officeDocument/2006/relationships/hyperlink" Target="https://drive.google.com/file/d/1xGBVXGWoR5IxwFgSAzQLrx6ffJx13alD/view?usp=sharing" TargetMode="External"/><Relationship Id="rId194" Type="http://schemas.openxmlformats.org/officeDocument/2006/relationships/hyperlink" Target="https://drive.google.com/file/d/1hUZiZmQ0z2bsGPf5oEgzN-F4pOxxTkfz/view?usp=sharing" TargetMode="External"/><Relationship Id="rId199" Type="http://schemas.openxmlformats.org/officeDocument/2006/relationships/hyperlink" Target="https://drive.google.com/file/d/1qneDqNtMcAGx-OFuMNkC3R16IeaXtfD3/view?usp=sharing" TargetMode="External"/><Relationship Id="rId203" Type="http://schemas.openxmlformats.org/officeDocument/2006/relationships/hyperlink" Target="https://drive.google.com/file/d/1-NTPw6hVOO9Rc_4uJMWpPL6BZvo4TLqT/view?usp=sharing" TargetMode="External"/><Relationship Id="rId19" Type="http://schemas.openxmlformats.org/officeDocument/2006/relationships/hyperlink" Target="http://www7.quito.gob.ec/mdmq_ordenanzas/Ordenanzas/ORDENANZAS%20MUNICIPALES%202019/ORDM-2019-321-ASOCIACION%20PARA%20UN%20FUTURO%20MEJOR-9%20DE%20DICIEMBRE-FRACCIONAMIENTO.pdf" TargetMode="External"/><Relationship Id="rId14" Type="http://schemas.openxmlformats.org/officeDocument/2006/relationships/hyperlink" Target="http://www7.quito.gob.ec/mdmq_ordenanzas/Ordenanzas/ORDENANZAS%20MUNICIPALES%202018/ORDM-2018-0240-BUENA%20VENTURA%20CURICHO%20CASHA%C3%91A-FRACCIONAMIENTO.pdf" TargetMode="External"/><Relationship Id="rId30" Type="http://schemas.openxmlformats.org/officeDocument/2006/relationships/hyperlink" Target="http://www7.quito.gob.ec/mdmq_ordenanzas/Ordenanzas/ORDENANZAS%20MUNICIPALES%202019/ORDM-2019-298-JARDINES%20DEL%20OCCIDENTE%20DE%20CHILLOGALLO-ETAPA%202-FRACCIONAMIENTO.pdf" TargetMode="External"/><Relationship Id="rId35" Type="http://schemas.openxmlformats.org/officeDocument/2006/relationships/hyperlink" Target="http://www7.quito.gob.ec/mdmq_ordenanzas/Administraci%C3%B3n%202019-2023/Ordenanzas/2019/ORD-046-2019-AHC-LA%20CONCORDIA%20NRO.2-PARROQUIA%20GUAMANI.pdf" TargetMode="External"/><Relationship Id="rId56" Type="http://schemas.openxmlformats.org/officeDocument/2006/relationships/hyperlink" Target="http://www7.quito.gob.ec/mdmq_ordenanzas/Ordenanzas/ORDENANZAS%20MUNICIPALES%202015/ORDM%20-%20050%20%20%20%20%20%20%20Ciudad%20Futura%20El%20Conde%20-%20Urbanizaci%C3%B3n%20de%20Inter%C3%A9s%20Social.pdf" TargetMode="External"/><Relationship Id="rId77" Type="http://schemas.openxmlformats.org/officeDocument/2006/relationships/hyperlink" Target="http://www7.quito.gob.ec/mdmq_ordenanzas/Ordenanzas/ORDENANZAS%20MUNICIPALES%202014%20ADMINISTRACI%C3%93N%20RODAS/ORDM%20-%20014%20%20%20%20%20Colinas%20de%20Guaman%C3%AD%20-%20Asentamiento.pdf" TargetMode="External"/><Relationship Id="rId100" Type="http://schemas.openxmlformats.org/officeDocument/2006/relationships/hyperlink" Target="http://www7.quito.gob.ec/mdmq_ordenanzas/Ordenanzas/ORDENANZAS%20MUNICIPALES%202013/ORDM%200413%20-%20BARRIO%20VERTIENTES%20DEL%20SUR%20-%20ASENTAMIENTO.pdf" TargetMode="External"/><Relationship Id="rId105" Type="http://schemas.openxmlformats.org/officeDocument/2006/relationships/hyperlink" Target="http://www7.quito.gob.ec/mdmq_ordenanzas/Ordenanzas/ORDENANZAS%20MUNICIPALES%202012/ORDM-0330%20%20%20%20TIERRA%20M%C3%8DA%20-%20BARRIO.pdf" TargetMode="External"/><Relationship Id="rId126" Type="http://schemas.openxmlformats.org/officeDocument/2006/relationships/hyperlink" Target="http://www7.quito.gob.ec/mdmq_ordenanzas/Ordenanzas/ORDENANZAS%20MUNICIPALES%202012/ORDM-0201%20%20%20%20VISTA%20HERMOSA%20DE%20CHILLOGALLO-%20BARRIO.pdf" TargetMode="External"/><Relationship Id="rId147" Type="http://schemas.openxmlformats.org/officeDocument/2006/relationships/hyperlink" Target="http://www7.quito.gob.ec/mdmq_ordenanzas/Ordenanzas/ORDENANZAS%20MUNICIPALES%202011/ORDM-0020%20%20%20%20%20FORTALEZA%20FLOR%C3%8DN%20DEL%20CAMAL%20METROPOLITANO%20-%20URBANIZACI%C3%93N.PDF" TargetMode="External"/><Relationship Id="rId168" Type="http://schemas.openxmlformats.org/officeDocument/2006/relationships/hyperlink" Target="https://drive.google.com/file/d/12zHAmMM1xNzlW9tnCbmQEkRh0T0i5yam/view?usp=sharing" TargetMode="External"/><Relationship Id="rId8" Type="http://schemas.openxmlformats.org/officeDocument/2006/relationships/hyperlink" Target="http://www7.quito.gob.ec/mdmq_ordenanzas/Ordenanzas/ORDENANZAS%20MUNICIPALES%202018/ORDM-2018-0229-NUEVA%20VICTORIA-ASENTAMIENTO-FRACCIONAMIENTO%20PREDIOS.pdf" TargetMode="External"/><Relationship Id="rId51" Type="http://schemas.openxmlformats.org/officeDocument/2006/relationships/hyperlink" Target="http://www7.quito.gob.ec/mdmq_ordenanzas/Ordenanzas/ORDENANZAS%20MUNICIPALES%202015/ORDM%20-%20030%20%20%20%20%20%20%20San%20Pedrito%20-%20Asentamiento.pdf" TargetMode="External"/><Relationship Id="rId72" Type="http://schemas.openxmlformats.org/officeDocument/2006/relationships/hyperlink" Target="http://www7.quito.gob.ec/mdmq_ordenanzas/Ordenanzas/ORDENANZAS%20MUNICIPALES%202014%20ADMINISTRACI%C3%93N%20RODAS/ORDM%20-%20012%20%20%20%20%20Santa%20Isabel%20-%20Etapa%202%20-%20Asentamiento.pdf" TargetMode="External"/><Relationship Id="rId93" Type="http://schemas.openxmlformats.org/officeDocument/2006/relationships/hyperlink" Target="http://www7.quito.gob.ec/mdmq_ordenanzas/Ordenanzas/ORDENANZAS%20MUNICIPALES%202013/ORDM%200349%20-%20SAN%20BLAS%20-%20BARRIO.pdf" TargetMode="External"/><Relationship Id="rId98" Type="http://schemas.openxmlformats.org/officeDocument/2006/relationships/hyperlink" Target="http://www7.quito.gob.ec/mdmq_ordenanzas/Ordenanzas/ORDENANZAS%20MUNICIPALES%202013/ORDM%200380%20-%20ALCIDES%20JIM%C3%89NEZ%20PUEBLA%20Y%20OTROS.pdf" TargetMode="External"/><Relationship Id="rId121" Type="http://schemas.openxmlformats.org/officeDocument/2006/relationships/hyperlink" Target="http://www7.quito.gob.ec/mdmq_ordenanzas/Ordenanzas/ORDENANZAS%20MUNICIPALES%202012/ORDM-0241%20%20%20%20VIDA%20NUEVA%20II%20-%20BARRIO.pdf" TargetMode="External"/><Relationship Id="rId142" Type="http://schemas.openxmlformats.org/officeDocument/2006/relationships/hyperlink" Target="http://www7.quito.gob.ec/mdmq_ordenanzas/Ordenanzas/ORDENANZAS%20MUNICIPALES%202011/ORDM-0024%20%20%20%20%20PRADERAS%20DEL%20SUR%20METROPOLITANO%20-%20URBANIZACI%C3%93N.pdf" TargetMode="External"/><Relationship Id="rId163" Type="http://schemas.openxmlformats.org/officeDocument/2006/relationships/hyperlink" Target="http://www7.quito.gob.ec/mdmq_ordenanzas/Ordenanzas/ORDENANZAS%20MUNICIPALES%202016/ORDM%20-%20121%20%20%20%20%20%20%20San%20Isidro%20de%20Paquisha%20-%20Asentamiento%20-%20Reforma.PDF" TargetMode="External"/><Relationship Id="rId184" Type="http://schemas.openxmlformats.org/officeDocument/2006/relationships/hyperlink" Target="https://drive.google.com/file/d/1Yh61U9A9oRLnV8ritrvmnyJiEtVmUSJE/view?usp=sharing" TargetMode="External"/><Relationship Id="rId189" Type="http://schemas.openxmlformats.org/officeDocument/2006/relationships/hyperlink" Target="https://drive.google.com/file/d/11VLiXBrD8nnpdLZbc5e4sp14mdFSlaZy/view?usp=sharing" TargetMode="External"/><Relationship Id="rId3" Type="http://schemas.openxmlformats.org/officeDocument/2006/relationships/hyperlink" Target="http://www7.quito.gob.ec/mdmq_ordenanzas/Ordenanzas/ORDENANZAS%20MUNICIPALES%202018/ORDM-2018-0270-19%20DE%20MAYO-ASENTAMIENTO.pdf" TargetMode="External"/><Relationship Id="rId25" Type="http://schemas.openxmlformats.org/officeDocument/2006/relationships/hyperlink" Target="http://www7.quito.gob.ec/mdmq_ordenanzas/Ordenanzas/ORDENANZAS%20MUNICIPALES%202019/ORD-AHC-2019-007-CENTENO%20CURICHO-GUAMANI-FRACCIONAMIENTO.pdf" TargetMode="External"/><Relationship Id="rId46" Type="http://schemas.openxmlformats.org/officeDocument/2006/relationships/hyperlink" Target="http://www7.quito.gob.ec/mdmq_ordenanzas/Ordenanzas/ORDENANZAS%20MUNICIPALES%202016/ORDM%20-%20129%20%20%20%20%20%20%20Balcones%20de%20la%20Victoria%20-%20Asentamiento.PDF" TargetMode="External"/><Relationship Id="rId67" Type="http://schemas.openxmlformats.org/officeDocument/2006/relationships/hyperlink" Target="http://www7.quito.gob.ec/mdmq_ordenanzas/Ordenanzas/ORDENANZAS%20MUNICIPALES%202014%20ADMINISTRACI%C3%93N%20BARRERA/ORDM%200524%20-%20NUEVA%20ESPERANZA%20DE%20MATILDE%20%C3%81LVAREZ%20-%20ASENTAMIENTO.pdf" TargetMode="External"/><Relationship Id="rId116" Type="http://schemas.openxmlformats.org/officeDocument/2006/relationships/hyperlink" Target="http://www7.quito.gob.ec/mdmq_ordenanzas/Ordenanzas/ORDENANZAS%20MUNICIPALES%202012/ORDM-0216%20%20%20%20CUATRO%20DE%20MARZO%20DE%20LOS%20ARRAYANES%20-%20BARRIO-XAVIER%20QUISHPE.pdf" TargetMode="External"/><Relationship Id="rId137" Type="http://schemas.openxmlformats.org/officeDocument/2006/relationships/hyperlink" Target="http://www7.quito.gob.ec/mdmq_ordenanzas/Ordenanzas/ORDENANZAS%20MUNICIPALES%202011/ORDM-0114%20%20%20%20PRIMAVERA%20DE%20CORNEJO%20-%20URBANIZACI%C3%93N.pdf" TargetMode="External"/><Relationship Id="rId158" Type="http://schemas.openxmlformats.org/officeDocument/2006/relationships/hyperlink" Target="http://www7.quito.gob.ec/mdmq_ordenanzas/Ordenanzas/ORDENANZAS%20MUNICIPALES%202012/ORDM-0230%20%20%20%20LA%20TRINIDAD%20-%20BARRIO-REFORMATORIA%20ORDENANZA%203852.pdf" TargetMode="External"/><Relationship Id="rId20" Type="http://schemas.openxmlformats.org/officeDocument/2006/relationships/hyperlink" Target="http://www7.quito.gob.ec/mdmq_ordenanzas/Ordenanzas/ORDENANZAS%20MUNICIPALES%202019/ORD-AHC-2019-003-NUESTRAS%20CUMBRES%20DEL%20SUR%20OCCIDENTE-FRACCIONAMIENTO.pdf" TargetMode="External"/><Relationship Id="rId41" Type="http://schemas.openxmlformats.org/officeDocument/2006/relationships/hyperlink" Target="http://www7.quito.gob.ec/mdmq_ordenanzas/Ordenanzas/ORDENANZAS%20MUNICIPALES%202016/ORDM%20-%20104%20%20%20%20%20%20%20%20La%20Dolorosa%20Alta%20-%20Franja%2020%20-%2021%20-%20Asentamiento.PDF" TargetMode="External"/><Relationship Id="rId62" Type="http://schemas.openxmlformats.org/officeDocument/2006/relationships/hyperlink" Target="http://www7.quito.gob.ec/mdmq_ordenanzas/Ordenanzas/ORDENANZAS%20MUNICIPALES%202014%20ADMINISTRACI%C3%93N%20BARRERA/ORDM%200529%20-%2026%20DE%20MAYO%20-%20ASENTAMIENTO.pdf" TargetMode="External"/><Relationship Id="rId83" Type="http://schemas.openxmlformats.org/officeDocument/2006/relationships/hyperlink" Target="http://www7.quito.gob.ec/mdmq_ordenanzas/Ordenanzas/ORDENANZAS%20MUNICIPALES%202013/ORDM%200416%20-%20BARRIO%20MONTERREY%20S%C3%89PTIMA%20ETAPA-ASENTAMIENTO.pdf" TargetMode="External"/><Relationship Id="rId88" Type="http://schemas.openxmlformats.org/officeDocument/2006/relationships/hyperlink" Target="http://www7.quito.gob.ec/mdmq_ordenanzas/Ordenanzas/ORDENANZAS%20MUNICIPALES%202013/ORDM%200378%20-%20SAN%20ISIDRO%20DE%20PAQUISHA%20-%20ASENTAMIENTO.pdf" TargetMode="External"/><Relationship Id="rId111" Type="http://schemas.openxmlformats.org/officeDocument/2006/relationships/hyperlink" Target="http://www7.quito.gob.ec/mdmq_ordenanzas/Ordenanzas/ORDENANZAS%20MUNICIPALES%202012/ORDM-0200%20%20%20%20LLANO%20CASTILLO%20-%20BARRIO.pdf" TargetMode="External"/><Relationship Id="rId132" Type="http://schemas.openxmlformats.org/officeDocument/2006/relationships/hyperlink" Target="http://www7.quito.gob.ec/mdmq_ordenanzas/Ordenanzas/ORDENANZAS%20MUNICIPALES%202012/ORDM-0248%20%20%20%20MONTERREY%20-%20BARRIO.pdf" TargetMode="External"/><Relationship Id="rId153" Type="http://schemas.openxmlformats.org/officeDocument/2006/relationships/hyperlink" Target="http://www7.quito.gob.ec/mdmq_ordenanzas/Ordenanzas/ORDENANZAS%20MUNICIPALES%202011/ORDM-0035%20%20%20%20%20HERMANDAD%20-%20URBANIZACI%C3%93N.pdf" TargetMode="External"/><Relationship Id="rId174" Type="http://schemas.openxmlformats.org/officeDocument/2006/relationships/hyperlink" Target="https://drive.google.com/file/d/1MevmF33xYaLe5aanacPj7omKBey323lY/view?usp=sharing" TargetMode="External"/><Relationship Id="rId179" Type="http://schemas.openxmlformats.org/officeDocument/2006/relationships/hyperlink" Target="https://drive.google.com/file/d/1tqDqGsTckZreqRFXDN0afLZMsM5TuepQ/view?usp=sharing" TargetMode="External"/><Relationship Id="rId195" Type="http://schemas.openxmlformats.org/officeDocument/2006/relationships/hyperlink" Target="https://drive.google.com/file/d/1IdD4DWj3bC65ct9JX3w2FP5l56s6igKU/view?usp=sharing" TargetMode="External"/><Relationship Id="rId190" Type="http://schemas.openxmlformats.org/officeDocument/2006/relationships/hyperlink" Target="http://www7.quito.gob.ec/mdmq_ordenanzas/Ordenanzas/ORDENANZAS%20MUNICIPALES%202011/ORDM-0004%20%20%20%20%20EL%20BLANQUEADO%20LA%20BALBINA%20-%20URBANIZACI%C3%93N.pdf" TargetMode="External"/><Relationship Id="rId204" Type="http://schemas.openxmlformats.org/officeDocument/2006/relationships/hyperlink" Target="https://drive.google.com/file/d/1riq6A4WnQ7keec5r02IxSO8x6eOJbMM5/view?usp=sharing" TargetMode="External"/><Relationship Id="rId15" Type="http://schemas.openxmlformats.org/officeDocument/2006/relationships/hyperlink" Target="http://www7.quito.gob.ec/mdmq_ordenanzas/Ordenanzas/ORDENANZAS%20MUNICIPALES%202018/ORDM-2018-0220-BARRIO%20TIERRA%20MIA%207%20Y%208-FRACCIONAMIENTO%20PREDIOS-5137322-5137314.pdf" TargetMode="External"/><Relationship Id="rId36" Type="http://schemas.openxmlformats.org/officeDocument/2006/relationships/hyperlink" Target="http://www7.quito.gob.ec/mdmq_ordenanzas/Administraci%C3%B3n%202019-2023/Ordenanzas/2020/ORD-079-2020-AHC-SAN%20MARCELO%202-PROCESO-INTEGRAL-REGULARIZACION.PDF" TargetMode="External"/><Relationship Id="rId57" Type="http://schemas.openxmlformats.org/officeDocument/2006/relationships/hyperlink" Target="http://www7.quito.gob.ec/mdmq_ordenanzas/Ordenanzas/ORDENANZAS%20MUNICIPALES%202015/ORDM%20-%20051%20%20%20%20%20%20%20Valles%20del%20Sur%20-%20Ciudad%20Futura%20El%20Conde%20-%20Asentantamientos.pdf" TargetMode="External"/><Relationship Id="rId106" Type="http://schemas.openxmlformats.org/officeDocument/2006/relationships/hyperlink" Target="http://www7.quito.gob.ec/mdmq_ordenanzas/Ordenanzas/ORDENANZAS%20MUNICIPALES%202012/ORDM-0332%20%20%20%20VISTA%20HERMOSA%20N%C3%9AMERO%202%20-%20BARRIO.pdf" TargetMode="External"/><Relationship Id="rId127" Type="http://schemas.openxmlformats.org/officeDocument/2006/relationships/hyperlink" Target="http://www7.quito.gob.ec/mdmq_ordenanzas/Ordenanzas/ORDENANZAS%20MUNICIPALES%202012/ORDM-0173%20%20%20%20LOS%20PEDESTALES%202%20Y%203-URBANIZACION.pdf" TargetMode="External"/><Relationship Id="rId10" Type="http://schemas.openxmlformats.org/officeDocument/2006/relationships/hyperlink" Target="http://www7.quito.gob.ec/mdmq_ordenanzas/Ordenanzas/ORDENANZAS%20MUNICIPALES%202018/ORDM-2018-0263-MAGDALENA%20DEL%20SUR-FRACCIONAMIENTO.pdf" TargetMode="External"/><Relationship Id="rId31" Type="http://schemas.openxmlformats.org/officeDocument/2006/relationships/hyperlink" Target="http://www7.quito.gob.ec/mdmq_ordenanzas/Ordenanzas/ORDENANZAS%20MUNICIPALES%202019/ORDM-2019-305-UNION%20FAMILIAR-FRACCIONAMIENTO.pdf" TargetMode="External"/><Relationship Id="rId52" Type="http://schemas.openxmlformats.org/officeDocument/2006/relationships/hyperlink" Target="http://www7.quito.gob.ec/mdmq_ordenanzas/Ordenanzas/ORDENANZAS%20MUNICIPALES%202015/ORDM%20-%20072%20%20%20%20%20%20%20Santa%20Isabel%20-%20Franja%205%20-%20Asentamiento.pdf" TargetMode="External"/><Relationship Id="rId73" Type="http://schemas.openxmlformats.org/officeDocument/2006/relationships/hyperlink" Target="http://www7.quito.gob.ec/mdmq_ordenanzas/Ordenanzas/ORDENANZAS%20MUNICIPALES%202014%20ADMINISTRACI%C3%93N%20RODAS/ORDM%20-%20017%20%20%20%20%20Juan%20Pablo%20-%20Asentamiento.pdf" TargetMode="External"/><Relationship Id="rId78" Type="http://schemas.openxmlformats.org/officeDocument/2006/relationships/hyperlink" Target="http://www7.quito.gob.ec/mdmq_ordenanzas/Ordenanzas/ORDENANZAS%20MUNICIPALES%202014%20ADMINISTRACI%C3%93N%20BARRERA/ORDM%200523%20-%20LA%20PERLA%20DE%20GUAMANI%20ALTO%20-%20ASENTAMIENTO.pdf" TargetMode="External"/><Relationship Id="rId94" Type="http://schemas.openxmlformats.org/officeDocument/2006/relationships/hyperlink" Target="http://www7.quito.gob.ec/mdmq_ordenanzas/Ordenanzas/ORDENANZAS%20MUNICIPALES%202013/ORDM%200430%20-%20LA%20ALEGR%C3%8DA%20DE%20CRECER%20-%20ASENTAMIENTO.pdf" TargetMode="External"/><Relationship Id="rId99" Type="http://schemas.openxmlformats.org/officeDocument/2006/relationships/hyperlink" Target="http://www7.quito.gob.ec/mdmq_ordenanzas/Ordenanzas/ORDENANZAS%20MUNICIPALES%202013/ORDM%200379%20-%20SEGUNDO%20ELI%C3%89CER%20PANCHI%20SARABIA%20Y%20OTROS.pdf" TargetMode="External"/><Relationship Id="rId101" Type="http://schemas.openxmlformats.org/officeDocument/2006/relationships/hyperlink" Target="http://www7.quito.gob.ec/mdmq_ordenanzas/Ordenanzas/ORDENANZAS%20MUNICIPALES%202013/ORDM%200412%20-%20BARRIO%20SURE%C3%91OS%20DE%20CORAZ%C3%93N%20DE%20SANTOS%20PAMBA-ASENTAMIENTO.pdf" TargetMode="External"/><Relationship Id="rId122" Type="http://schemas.openxmlformats.org/officeDocument/2006/relationships/hyperlink" Target="http://www7.quito.gob.ec/mdmq_ordenanzas/Ordenanzas/ORDENANZAS%20MUNICIPALES%202012/ORDM-0213%20%20%20%20PRADESUR%20SEGUNDA%20ETAPA%20-%20BARRIO.pdf" TargetMode="External"/><Relationship Id="rId143" Type="http://schemas.openxmlformats.org/officeDocument/2006/relationships/hyperlink" Target="http://www7.quito.gob.ec/mdmq_ordenanzas/Ordenanzas/ORDENANZAS%20MUNICIPALES%202011/ORDM-0161%20%20%20%20%20IGUALDAD%20SOCIAL%20-%20URBANIZACI%C3%93N.pdf" TargetMode="External"/><Relationship Id="rId148" Type="http://schemas.openxmlformats.org/officeDocument/2006/relationships/hyperlink" Target="http://www7.quito.gob.ec/mdmq_ordenanzas/Ordenanzas/ORDENANZAS%20MUNICIPALES%202011/ORDM-0038%20%20%20%20%20LAURELES%20DEL%20SUR%20-%20URBANIZACI%C3%93N.pdf" TargetMode="External"/><Relationship Id="rId164" Type="http://schemas.openxmlformats.org/officeDocument/2006/relationships/hyperlink" Target="http://www7.quito.gob.ec/mdmq_ordenanzas/Proyectos%20Ordenanzas/156/Ordenanza%20No.%20156.pdf" TargetMode="External"/><Relationship Id="rId169" Type="http://schemas.openxmlformats.org/officeDocument/2006/relationships/hyperlink" Target="https://drive.google.com/file/d/1zGeRbPxXXvWwfAj4pfu3QkwotuXBpyqm/view?usp=sharing" TargetMode="External"/><Relationship Id="rId185" Type="http://schemas.openxmlformats.org/officeDocument/2006/relationships/hyperlink" Target="https://drive.google.com/file/d/1-NTPw6hVOO9Rc_4uJMWpPL6BZvo4TLqT/view?usp=sharing" TargetMode="External"/><Relationship Id="rId4" Type="http://schemas.openxmlformats.org/officeDocument/2006/relationships/hyperlink" Target="http://www7.quito.gob.ec/mdmq_ordenanzas/Ordenanzas/ORDENANZAS%20MUNICIPALES%202018/ORDM-2018-0249-SANTA%20ISABEL-FRANJA%207-FRACCIONAMIENTO.pdf" TargetMode="External"/><Relationship Id="rId9" Type="http://schemas.openxmlformats.org/officeDocument/2006/relationships/hyperlink" Target="http://www7.quito.gob.ec/mdmq_ordenanzas/Ordenanzas/ORDENANZAS%20MUNICIPALES%202018/ORDM-2018-0266-VILLA%20HERMOSA%20DE%20LA%20VICTORIA%20ALTA-ASENTAMIENTO.pdf" TargetMode="External"/><Relationship Id="rId180" Type="http://schemas.openxmlformats.org/officeDocument/2006/relationships/hyperlink" Target="https://drive.google.com/file/d/1pRJ2ggYVix-ewgHvIl31ed4Em-A2GKlo/view?usp=sharing" TargetMode="External"/><Relationship Id="rId26" Type="http://schemas.openxmlformats.org/officeDocument/2006/relationships/hyperlink" Target="http://www7.quito.gob.ec/mdmq_ordenanzas/Ordenanzas/ORDENANZAS%20MUNICIPALES%202019/ORD-AHC-2019-012-SAN%20MATEO-CHILLOGALLO-REF-3313-1999.PDF" TargetMode="External"/><Relationship Id="rId47" Type="http://schemas.openxmlformats.org/officeDocument/2006/relationships/hyperlink" Target="http://www7.quito.gob.ec/mdmq_ordenanzas/Ordenanzas/ORDENANZAS%20MUNICIPALES%202016/ORDM%20-%20136%20%20%20%20%20%20%20San%20Pedro%20de%20la%20Victoria%20Central%20-%20Asentamiento.PDF" TargetMode="External"/><Relationship Id="rId68" Type="http://schemas.openxmlformats.org/officeDocument/2006/relationships/hyperlink" Target="http://www7.quito.gob.ec/mdmq_ordenanzas/Ordenanzas/ORDENANZAS%20MUNICIPALES%202014%20ADMINISTRACI%C3%93N%20BARRERA/ORDM%200525%20-%20TIERRA%20MIA%20No.%202%20-%20ASENTAMIENTO.pdf" TargetMode="External"/><Relationship Id="rId89" Type="http://schemas.openxmlformats.org/officeDocument/2006/relationships/hyperlink" Target="http://www7.quito.gob.ec/mdmq_ordenanzas/Ordenanzas/ORDENANZAS%20MUNICIPALES%202013/ORDM%200442%20-%20LOS%20TRIGALES%20-%20ASENTAMIENTO.pdf" TargetMode="External"/><Relationship Id="rId112" Type="http://schemas.openxmlformats.org/officeDocument/2006/relationships/hyperlink" Target="http://www7.quito.gob.ec/mdmq_ordenanzas/Ordenanzas/ORDENANZAS%20MUNICIPALES%202015/ORDM%20-%20064%20%20%20%20%20%20%20Llano%20Castillo%20-%20Asentamiento%20-%20Reforma.pdf" TargetMode="External"/><Relationship Id="rId133" Type="http://schemas.openxmlformats.org/officeDocument/2006/relationships/hyperlink" Target="http://www7.quito.gob.ec/mdmq_ordenanzas/Ordenanzas/ORDENANZAS%20MUNICIPALES%202012/ORDM-0301%20%20%20%20PALLO%20CENTENO%20SANTOS%20ALFREDO%20Y%20OTROS%20-%20BARRIO%20-ORDENANZA%203834-RFORMATORIA.pdf" TargetMode="External"/><Relationship Id="rId154" Type="http://schemas.openxmlformats.org/officeDocument/2006/relationships/hyperlink" Target="http://www7.quito.gob.ec/mdmq_ordenanzas/Ordenanzas/ORDENANZAS%20MUNICIPALES%202011/ORDM-0162%20%20%20%20%20LA%20CAMPI%C3%91A%20-%20URBANIZACI%C3%93N.pdf" TargetMode="External"/><Relationship Id="rId175" Type="http://schemas.openxmlformats.org/officeDocument/2006/relationships/hyperlink" Target="https://drive.google.com/file/d/1Q8sAN_9C99KAx0Ylo0h8WA2Xsa7dgfCd/view?usp=sharing" TargetMode="External"/><Relationship Id="rId196" Type="http://schemas.openxmlformats.org/officeDocument/2006/relationships/hyperlink" Target="https://drive.google.com/file/d/1_Q8WlES319XLsBaWkrIEhMLbJWxCdPWt/view?usp=sharing" TargetMode="External"/><Relationship Id="rId200" Type="http://schemas.openxmlformats.org/officeDocument/2006/relationships/hyperlink" Target="https://drive.google.com/file/d/1Sn6f9c68pSoGq_ghFTt_dFovsU_geliA/view?usp=sharing" TargetMode="External"/><Relationship Id="rId16" Type="http://schemas.openxmlformats.org/officeDocument/2006/relationships/hyperlink" Target="http://www7.quito.gob.ec/mdmq_ordenanzas/Ordenanzas/ORDENANZAS%20MUNICIPALES%202018/ORDM-2018-0226-TEPEYAC%20DEL%20CAMAL%20METROPOLITANO%20CPBTCM-FRANJA%2027-ASENTAMIENTO-FRACCIONAMIENTO.pdf" TargetMode="External"/><Relationship Id="rId37" Type="http://schemas.openxmlformats.org/officeDocument/2006/relationships/hyperlink" Target="http://www7.quito.gob.ec/mdmq_ordenanzas/Administraci%C3%B3n%202019-2023/Ordenanzas/2020/ORD-077-2020-AHC-SAN%20MARCELO%20BAJO-PROCESO-INTEGRAL-REGULARIZACION.PDF" TargetMode="External"/><Relationship Id="rId58" Type="http://schemas.openxmlformats.org/officeDocument/2006/relationships/hyperlink" Target="http://www7.quito.gob.ec/mdmq_ordenanzas/Ordenanzas/ORDENANZAS%20MUNICIPALES%202015/ORDM%20-%20044%20%20%20%20%20%20%20Calicanto%20-%20Asentamiento.pdf" TargetMode="External"/><Relationship Id="rId79" Type="http://schemas.openxmlformats.org/officeDocument/2006/relationships/hyperlink" Target="http://www7.quito.gob.ec/mdmq_ordenanzas/Ordenanzas/ORDENANZAS%20MUNICIPALES%202014%20ADMINISTRACI%C3%93N%20BARRERA/ORDM%200518%20-%20BARRIO%20JESUS%20DE%20NAZARETH.pdf" TargetMode="External"/><Relationship Id="rId102" Type="http://schemas.openxmlformats.org/officeDocument/2006/relationships/hyperlink" Target="http://www7.quito.gob.ec/mdmq_ordenanzas/Ordenanzas/ORDENANZAS%20MUNICIPALES%202013/ORDM%200411%20-%20BARRIO%20COLINAS%20DEL%20SUR%20-%20ASENTAMIENTO.pdf" TargetMode="External"/><Relationship Id="rId123" Type="http://schemas.openxmlformats.org/officeDocument/2006/relationships/hyperlink" Target="http://www7.quito.gob.ec/mdmq_ordenanzas/Ordenanzas/ORDENANZAS%20MUNICIPALES%202015/ORDM%20-%20075%20%20%20%20%20%20%20Pradesur%20-%20Etapa%20Uno%20-%20Asentamiento.pdf" TargetMode="External"/><Relationship Id="rId144" Type="http://schemas.openxmlformats.org/officeDocument/2006/relationships/hyperlink" Target="http://www7.quito.gob.ec/mdmq_ordenanzas/Ordenanzas/ORDENANZAS%20MUNICIPALES%202011/ORDM-0160%20%20%20%20%20H.C.M.1%20-%20URBANIZACI%C3%93N.pdf" TargetMode="External"/><Relationship Id="rId90" Type="http://schemas.openxmlformats.org/officeDocument/2006/relationships/hyperlink" Target="http://www7.quito.gob.ec/mdmq_ordenanzas/Ordenanzas/ORDENANZAS%20MUNICIPALES%202013/ORDM%200439%20-%20SANTA%20MAR%C3%8DA%20DEL%20CAMINO%20-%20ASENTAMIENTO.pdf" TargetMode="External"/><Relationship Id="rId165" Type="http://schemas.openxmlformats.org/officeDocument/2006/relationships/hyperlink" Target="http://www7.quito.gob.ec/mdmq_ordenanzas/Ordenanzas/ORDENANZAS%20MUNICIPALES%202015/ORDM%20-%20069%20%20%20%20%20%20%20Campo%20Alegre%20-%20Urbanizaci%C3%B3n.pdf" TargetMode="External"/><Relationship Id="rId186" Type="http://schemas.openxmlformats.org/officeDocument/2006/relationships/hyperlink" Target="https://drive.google.com/file/d/1crXacswW1AZAGrxWyrFSCbXFosgXdncd/view?usp=sharing" TargetMode="External"/><Relationship Id="rId27" Type="http://schemas.openxmlformats.org/officeDocument/2006/relationships/hyperlink" Target="http://www7.quito.gob.ec/mdmq_ordenanzas/Ordenanzas/ORDENANZAS%20MUNICIPALES%202019/ORD-AHC-2019-009-SANTA%20ROSA%20DE%20GUAMANI-FRACCIONAMIENTO.PDF" TargetMode="External"/><Relationship Id="rId48" Type="http://schemas.openxmlformats.org/officeDocument/2006/relationships/hyperlink" Target="http://www7.quito.gob.ec/mdmq_ordenanzas/Ordenanzas/ORDENANZAS%20MUNICIPALES%202015/ORDM%20-%20074%20%20%20%20%20%20%20La%20Dolorosa%20Alta%20-%20Asentamiento.pdf" TargetMode="External"/><Relationship Id="rId69" Type="http://schemas.openxmlformats.org/officeDocument/2006/relationships/hyperlink" Target="http://www7.quito.gob.ec/mdmq_ordenanzas/Ordenanzas/ORDENANZAS%20MUNICIPALES%202014%20ADMINISTRACI%C3%93N%20BARRERA/ORDM%200490%20-%20JARDINES%20DE%20LA%20SIERRA%20-%20ASENTAMIENTO.pdf" TargetMode="External"/><Relationship Id="rId113" Type="http://schemas.openxmlformats.org/officeDocument/2006/relationships/hyperlink" Target="http://www7.quito.gob.ec/mdmq_ordenanzas/Ordenanzas/ORDENANZAS%20MUNICIPALES%202018/ORDM-2018-0274-BELLAVISTA%20DEL%20SUR-URBANIZACI%C3%93N-REF.%20ORDM%203446-REFORMATORIA%20ORDM%203446-3690-0199.pdf" TargetMode="External"/><Relationship Id="rId134" Type="http://schemas.openxmlformats.org/officeDocument/2006/relationships/hyperlink" Target="http://www7.quito.gob.ec/mdmq_ordenanzas/Ordenanzas/ORDENANZAS%20MUNICIPALES%202012/ORDM-0174%20%20%20%20DOS%20MIL-URBANIZACION.pdf" TargetMode="External"/><Relationship Id="rId80" Type="http://schemas.openxmlformats.org/officeDocument/2006/relationships/hyperlink" Target="http://www7.quito.gob.ec/mdmq_ordenanzas/Ordenanzas/ORDENANZAS%20MUNICIPALES%202013/ORDM%200463%20-%20LA%20PERLA%20No.%202%20-%20ASENTAMIENTO.pdf" TargetMode="External"/><Relationship Id="rId155" Type="http://schemas.openxmlformats.org/officeDocument/2006/relationships/hyperlink" Target="http://www7.quito.gob.ec/mdmq_ordenanzas/Ordenanzas/ORDENANZAS%20MUNICIPALES%202011/ORDM-0073%20%20%20%20%20BALCONES%20DEL%20SUR%20-%20URBANIZACI%C3%93N.pdf" TargetMode="External"/><Relationship Id="rId176" Type="http://schemas.openxmlformats.org/officeDocument/2006/relationships/hyperlink" Target="https://drive.google.com/file/d/1i0YDb4cj3ExHolJPAVNDAygwescLy44k/view?usp=sharing" TargetMode="External"/><Relationship Id="rId197" Type="http://schemas.openxmlformats.org/officeDocument/2006/relationships/hyperlink" Target="https://drive.google.com/file/d/1z8g8n4rT5o5GM_y92o3JVY2HMrqrBS12/view?usp=sharing" TargetMode="External"/><Relationship Id="rId201" Type="http://schemas.openxmlformats.org/officeDocument/2006/relationships/hyperlink" Target="https://drive.google.com/file/d/1y1_sKMfRFeOe7azIul41PAW3cF43TcgG/view?usp=sharing" TargetMode="External"/><Relationship Id="rId17" Type="http://schemas.openxmlformats.org/officeDocument/2006/relationships/hyperlink" Target="http://www7.quito.gob.ec/mdmq_ordenanzas/Ordenanzas/ORDENANZAS%20MUNICIPALES%202018/ORDM-2018-0212-VIRGEN%20DEL%20CISNE%20DOS-ASENTAMIENTO.pdf" TargetMode="External"/><Relationship Id="rId38" Type="http://schemas.openxmlformats.org/officeDocument/2006/relationships/hyperlink" Target="http://www7.quito.gob.ec/mdmq_ordenanzas/Ordenanzas/ORDENANZAS%20MUNICIPALES%202017/ORDM%20-%20179%20%20%20%20%20%20%20%20%20%20Tierra%20Mia%20%20-%20Etapa%2014%20-%20Asentamiento%20Predio%205137312.pdf" TargetMode="External"/><Relationship Id="rId59" Type="http://schemas.openxmlformats.org/officeDocument/2006/relationships/hyperlink" Target="http://www7.quito.gob.ec/mdmq_ordenanzas/Ordenanzas/ORDENANZAS%20MUNICIPALES%202015/ORDM%20-%20049%20%20%20%20%20%20%20Santa%20Isabel%20-%20Etapa%2010%20-%20Asentamiento.pdf" TargetMode="External"/><Relationship Id="rId103" Type="http://schemas.openxmlformats.org/officeDocument/2006/relationships/hyperlink" Target="http://www7.quito.gob.ec/mdmq_ordenanzas/Ordenanzas/ORDENANZAS%20MUNICIPALES%202013/ORDM%200467%20-%20BARRIO%20SANTA%20ISABEL%20DE%20LA%20ECUATORIANA%20-%20ASENTAMIENTO.pdf" TargetMode="External"/><Relationship Id="rId124" Type="http://schemas.openxmlformats.org/officeDocument/2006/relationships/hyperlink" Target="http://www7.quito.gob.ec/mdmq_ordenanzas/Ordenanzas/ORDENANZAS%20MUNICIPALES%202012/ORDM-0212%20%20%20%20PRADESUR%20ETAPA%20UNO%20-%20BARRIO.pdf" TargetMode="External"/><Relationship Id="rId70" Type="http://schemas.openxmlformats.org/officeDocument/2006/relationships/hyperlink" Target="http://www7.quito.gob.ec/mdmq_ordenanzas/Ordenanzas/ORDENANZAS%20MUNICIPALES%202014%20ADMINISTRACI%C3%93N%20BARRERA/ORDM%200489%20-%20LOS%20ARRAYANES%20-%20ASENTAMIENTO.pdf" TargetMode="External"/><Relationship Id="rId91" Type="http://schemas.openxmlformats.org/officeDocument/2006/relationships/hyperlink" Target="http://www7.quito.gob.ec/mdmq_ordenanzas/Ordenanzas/ORDENANZAS%20MUNICIPALES%202013/ORDM%200351%20-%20NUEVO%20AMANECER-LUIS%20ACOSTA%20HIDALGO%20Y%20OTROS%20-%20ASENTAMIENTO.pdf" TargetMode="External"/><Relationship Id="rId145" Type="http://schemas.openxmlformats.org/officeDocument/2006/relationships/hyperlink" Target="http://www7.quito.gob.ec/mdmq_ordenanzas/Ordenanzas/ORDENANZAS%20MUNICIPALES%202011/ORDM-0122%20%20%20%20FORTALEZA%20FLOR%C3%8DN%20DEL%20CAMAL%20METROPOLITANO%20-%20URBANIZACI%C3%93N.pdf" TargetMode="External"/><Relationship Id="rId166" Type="http://schemas.openxmlformats.org/officeDocument/2006/relationships/hyperlink" Target="http://www7.quito.gob.ec/mdmq_ordenanzas/Ordenanzas/ORDENANZAS%20MUNICIPALES%202018/ORDM-2018-0218-URBANIZACION%20CAMPO%20ALEGRE-REFORMATORIA%20ORD-069.pdf" TargetMode="External"/><Relationship Id="rId187" Type="http://schemas.openxmlformats.org/officeDocument/2006/relationships/hyperlink" Target="https://drive.google.com/file/d/1smXgr0qFikvVtx7aMyzpM4Pr50UfVadt/view?usp=sharing" TargetMode="External"/><Relationship Id="rId1" Type="http://schemas.openxmlformats.org/officeDocument/2006/relationships/hyperlink" Target="http://www7.quito.gob.ec/mdmq_ordenanzas/Ordenanzas/ORDENANZAS%20MUNICIPALES%202018/ORDM-2018-278-VIRGEN%20DEL%20QUINCHE%20CONSORCIO-FRACCIONAMIENTO.pdf" TargetMode="External"/><Relationship Id="rId28" Type="http://schemas.openxmlformats.org/officeDocument/2006/relationships/hyperlink" Target="http://www7.quito.gob.ec/mdmq_ordenanzas/Ordenanzas/ORDENANZAS%20MUNICIPALES%202019/ORD-AHC-2019-011-BALCONES%20DE%20BET-EL-GUAMANI-FRACCIONAMIENTO.PDF" TargetMode="External"/><Relationship Id="rId49" Type="http://schemas.openxmlformats.org/officeDocument/2006/relationships/hyperlink" Target="http://www7.quito.gob.ec/mdmq_ordenanzas/Ordenanzas/ORDENANZAS%20MUNICIPALES%202015/ORDM%20-%20046%20%20%20%20%20%20%20Miravalle%20Occidental%20-%20Asentamiento.pdf" TargetMode="External"/><Relationship Id="rId114" Type="http://schemas.openxmlformats.org/officeDocument/2006/relationships/hyperlink" Target="http://www7.quito.gob.ec/mdmq_ordenanzas/Ordenanzas/ORDENANZAS%20MUNICIPALES%202014%20ADMINISTRACI%C3%93N%20RODAS/ORDM%20-%20011%20%20%20%20%20Bellavista%20del%20Sur%20-%20Urbanizaci%C3%B3n%20de%20Inter%C3%A9s%20Social.pdf" TargetMode="External"/><Relationship Id="rId60" Type="http://schemas.openxmlformats.org/officeDocument/2006/relationships/hyperlink" Target="http://www7.quito.gob.ec/mdmq_ordenanzas/Ordenanzas/ORDENANZAS%20MUNICIPALES%202015/ORDM%20-%20040%20%20%20%20%20%20%20Vista%20Hermosa%20de%20Monjas%20-%20Asentamiento.pdf" TargetMode="External"/><Relationship Id="rId81" Type="http://schemas.openxmlformats.org/officeDocument/2006/relationships/hyperlink" Target="http://www7.quito.gob.ec/mdmq_ordenanzas/Ordenanzas/ORDENANZAS%20MUNICIPALES%202013/ORDM%200468%20-%20BARRIO%20VENCEREMOS-PREDIO%20632687.pdf" TargetMode="External"/><Relationship Id="rId135" Type="http://schemas.openxmlformats.org/officeDocument/2006/relationships/hyperlink" Target="http://www7.quito.gob.ec/mdmq_ordenanzas/Ordenanzas/ORDENANZAS%20MUNICIPALES%202011/ORDM-0129%20%20%20%20PRADERAS%20DEL%20SUR%20-%20URBANIZACION.PDF" TargetMode="External"/><Relationship Id="rId156" Type="http://schemas.openxmlformats.org/officeDocument/2006/relationships/hyperlink" Target="http://www7.quito.gob.ec/mdmq_ordenanzas/Ordenanzas/ORDENANZAS%20MUNICIPALES%202011/ORDM-0075%20%20%20%20%20BARRIO%20EL%20CISNE%20-%20URBANIZACION.pdf" TargetMode="External"/><Relationship Id="rId177" Type="http://schemas.openxmlformats.org/officeDocument/2006/relationships/hyperlink" Target="https://drive.google.com/file/d/1Xbh2T-mHxFilYr25m6zJbXYGyXg5NZs_/view?usp=sharing" TargetMode="External"/><Relationship Id="rId198" Type="http://schemas.openxmlformats.org/officeDocument/2006/relationships/hyperlink" Target="https://drive.google.com/file/d/1Jnpz2LM_HWsHlAqx2vCyzApm5Il860Aw/view?usp=sharing" TargetMode="External"/><Relationship Id="rId202" Type="http://schemas.openxmlformats.org/officeDocument/2006/relationships/hyperlink" Target="http://www7.quito.gob.ec/mdmq_ordenanzas/Ordenanzas/ORDENANZAS%20MUNICIPALES%202017/ORDM%20-%20151%20%20%20%20%20%20%20Proyecto%20Sur%20-%20Asentamiento%20-%20Ref.%20ORDM%203489%20y%200040.pdf" TargetMode="External"/><Relationship Id="rId18" Type="http://schemas.openxmlformats.org/officeDocument/2006/relationships/hyperlink" Target="http://www7.quito.gob.ec/mdmq_ordenanzas/Ordenanzas/ORDENANZAS%20MUNICIPALES%202019/ORDM-2019-310-EL%20CORAL%20REDONDO%20FRACCIONAMIENTO.pdf" TargetMode="External"/><Relationship Id="rId39" Type="http://schemas.openxmlformats.org/officeDocument/2006/relationships/hyperlink" Target="http://www7.quito.gob.ec/mdmq_ordenanzas/Ordenanzas/ORDENANZAS%20MUNICIPALES%202017/ORDM%20-%20176%20%20%20%20%20%20%20%20%20Nueva%20Jerusal%C3%A9n%20-%20Asentamiento%20-%20Fraccionamiento.pdf" TargetMode="External"/><Relationship Id="rId50" Type="http://schemas.openxmlformats.org/officeDocument/2006/relationships/hyperlink" Target="http://www7.quito.gob.ec/mdmq_ordenanzas/Ordenanzas/ORDENANZAS%20MUNICIPALES%202015/ORDM%20-%20090%20%20%20%20%20%20%20Para%C3%ADso%20de%20Fudurma%20-%20Asentamiento.pdf" TargetMode="External"/><Relationship Id="rId104" Type="http://schemas.openxmlformats.org/officeDocument/2006/relationships/hyperlink" Target="http://www7.quito.gob.ec/mdmq_ordenanzas/Ordenanzas/ORDENANZAS%20MUNICIPALES%202013/ORDM%200427%20-%20VALLE%20HERMOSO%20DE%20GUAMAN%C3%8D%20-%20BARRIO.pdf" TargetMode="External"/><Relationship Id="rId125" Type="http://schemas.openxmlformats.org/officeDocument/2006/relationships/hyperlink" Target="http://www7.quito.gob.ec/mdmq_ordenanzas/Ordenanzas/ORDENANZAS%20MUNICIPALES%202012/ORDM-0209%20%20%20%20VISTA%20HERMOSA%20DE%20MONJAS-BARRIO-FUDURMA.pdf" TargetMode="External"/><Relationship Id="rId146" Type="http://schemas.openxmlformats.org/officeDocument/2006/relationships/hyperlink" Target="http://www7.quito.gob.ec/mdmq_ordenanzas/Ordenanzas/ORDENANZAS%20MUNICIPALES%202012/ORDM-0290%20%20%20%20FORTALEZA%20FLORIN%20-BARRIO%20-%20REFORMATORIA%20ORDENANZA%200020.pdf" TargetMode="External"/><Relationship Id="rId167" Type="http://schemas.openxmlformats.org/officeDocument/2006/relationships/hyperlink" Target="https://drive.google.com/file/d/11Tj8roofku6B7_bdGX1W6FNq_JOfNwTB/view?usp=sharing" TargetMode="External"/><Relationship Id="rId188" Type="http://schemas.openxmlformats.org/officeDocument/2006/relationships/hyperlink" Target="https://drive.google.com/file/d/1Z-arAcTJSi7rRux9NOGqYTfYarOa3JGg/view?usp=sharing" TargetMode="External"/><Relationship Id="rId71" Type="http://schemas.openxmlformats.org/officeDocument/2006/relationships/hyperlink" Target="http://www7.quito.gob.ec/mdmq_ordenanzas/Ordenanzas/ORDENANZAS%20MUNICIPALES%202014%20ADMINISTRACI%C3%93N%20BARRERA/ORDM%200526%20-%20LOS%20SAUCES%20-%20ASENTAMIENTO.pdf" TargetMode="External"/><Relationship Id="rId92" Type="http://schemas.openxmlformats.org/officeDocument/2006/relationships/hyperlink" Target="http://www7.quito.gob.ec/mdmq_ordenanzas/Ordenanzas/ORDENANZAS%20MUNICIPALES%202013/ORDM%200350%20-%20%C3%81NGELES%20DEL%20SUR%20-%20BARRIO.pdf" TargetMode="External"/><Relationship Id="rId2" Type="http://schemas.openxmlformats.org/officeDocument/2006/relationships/hyperlink" Target="http://www7.quito.gob.ec/mdmq_ordenanzas/Ordenanzas/ORDENANZAS%20MUNICIPALES%202018/ORDM-2018-0230-SANTA%20ISABEL%20FRANJA%2011-ASENTAMIENTO-FRACCIONAMIENTO%20PREDIO.pdf" TargetMode="External"/><Relationship Id="rId29" Type="http://schemas.openxmlformats.org/officeDocument/2006/relationships/hyperlink" Target="http://www7.quito.gob.ec/mdmq_ordenanzas/Ordenanzas/ORDENANZAS%20MUNICIPALES%202019/ORDM-2019-302-MARBELLA%20DEL%20SUR-FRACCIONAMIENT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tabSelected="1" topLeftCell="A67" zoomScale="91" zoomScaleNormal="91" zoomScaleSheetLayoutView="80" workbookViewId="0">
      <selection activeCell="C171" sqref="C171"/>
    </sheetView>
  </sheetViews>
  <sheetFormatPr baseColWidth="10" defaultColWidth="10.7109375" defaultRowHeight="30" customHeight="1"/>
  <cols>
    <col min="1" max="1" width="10.7109375" style="2" customWidth="1"/>
    <col min="2" max="2" width="6.85546875" style="2" customWidth="1"/>
    <col min="3" max="3" width="36" style="56" customWidth="1"/>
    <col min="4" max="4" width="14" style="5" customWidth="1"/>
    <col min="5" max="5" width="13.42578125" style="12" customWidth="1"/>
    <col min="6" max="6" width="14.140625" style="1" customWidth="1"/>
    <col min="7" max="7" width="16" style="2" customWidth="1"/>
    <col min="8" max="10" width="21.28515625" style="3" customWidth="1"/>
    <col min="11" max="11" width="10.7109375" style="3" customWidth="1"/>
    <col min="12" max="12" width="10.7109375" style="4" customWidth="1"/>
    <col min="13" max="13" width="13.7109375" style="4" customWidth="1"/>
    <col min="14" max="14" width="13.28515625" style="17" customWidth="1"/>
    <col min="15" max="15" width="23" style="2" customWidth="1"/>
    <col min="16" max="16" width="12.140625" style="1" customWidth="1"/>
    <col min="17" max="16384" width="10.7109375" style="1"/>
  </cols>
  <sheetData>
    <row r="1" spans="1:16" ht="42.75" customHeight="1">
      <c r="A1" s="364" t="s">
        <v>2</v>
      </c>
      <c r="B1" s="360" t="s">
        <v>8</v>
      </c>
      <c r="C1" s="362" t="s">
        <v>0</v>
      </c>
      <c r="D1" s="370" t="s">
        <v>3</v>
      </c>
      <c r="E1" s="366" t="s">
        <v>1</v>
      </c>
      <c r="F1" s="362" t="s">
        <v>5</v>
      </c>
      <c r="G1" s="362" t="s">
        <v>4</v>
      </c>
      <c r="H1" s="362" t="s">
        <v>10</v>
      </c>
      <c r="I1" s="29" t="s">
        <v>13</v>
      </c>
      <c r="J1" s="362" t="s">
        <v>14</v>
      </c>
      <c r="K1" s="362" t="s">
        <v>9</v>
      </c>
      <c r="L1" s="29" t="s">
        <v>6</v>
      </c>
      <c r="M1" s="31" t="s">
        <v>11</v>
      </c>
      <c r="N1" s="366" t="s">
        <v>1</v>
      </c>
      <c r="O1" s="37" t="s">
        <v>15</v>
      </c>
      <c r="P1" s="17"/>
    </row>
    <row r="2" spans="1:16" ht="40.5" customHeight="1" thickBot="1">
      <c r="A2" s="365"/>
      <c r="B2" s="361"/>
      <c r="C2" s="363"/>
      <c r="D2" s="371"/>
      <c r="E2" s="369"/>
      <c r="F2" s="363"/>
      <c r="G2" s="363"/>
      <c r="H2" s="368"/>
      <c r="I2" s="32" t="s">
        <v>12</v>
      </c>
      <c r="J2" s="368"/>
      <c r="K2" s="368"/>
      <c r="L2" s="32" t="s">
        <v>7</v>
      </c>
      <c r="M2" s="33" t="s">
        <v>7</v>
      </c>
      <c r="N2" s="367"/>
      <c r="O2" s="38" t="s">
        <v>16</v>
      </c>
    </row>
    <row r="3" spans="1:16" ht="30" customHeight="1">
      <c r="A3" s="13">
        <v>1996</v>
      </c>
      <c r="B3" s="13">
        <v>1</v>
      </c>
      <c r="C3" s="45" t="s">
        <v>17</v>
      </c>
      <c r="D3" s="41" t="s">
        <v>18</v>
      </c>
      <c r="E3" s="42">
        <v>3168</v>
      </c>
      <c r="F3" s="43">
        <v>35305</v>
      </c>
      <c r="G3" s="10">
        <v>0</v>
      </c>
      <c r="H3" s="25">
        <f>DATE(YEAR(F3)+G3,MONTH(F3),DAY(F3))</f>
        <v>35305</v>
      </c>
      <c r="I3" s="25" t="s">
        <v>20</v>
      </c>
      <c r="J3" s="25">
        <f>+H3</f>
        <v>35305</v>
      </c>
      <c r="K3" s="57">
        <v>605</v>
      </c>
      <c r="L3" s="24">
        <v>87.51</v>
      </c>
      <c r="M3" s="21"/>
      <c r="N3" s="30"/>
      <c r="O3" s="36" t="s">
        <v>20</v>
      </c>
    </row>
    <row r="4" spans="1:16" ht="30" customHeight="1">
      <c r="A4" s="13">
        <v>1998</v>
      </c>
      <c r="B4" s="13">
        <v>2</v>
      </c>
      <c r="C4" s="45" t="s">
        <v>21</v>
      </c>
      <c r="D4" s="41" t="s">
        <v>18</v>
      </c>
      <c r="E4" s="42">
        <v>3285</v>
      </c>
      <c r="F4" s="43">
        <v>36140</v>
      </c>
      <c r="G4" s="10">
        <v>0</v>
      </c>
      <c r="H4" s="7">
        <f t="shared" ref="H4:H170" si="0">DATE(YEAR(F4)+G4,MONTH(F4),DAY(F4))</f>
        <v>36140</v>
      </c>
      <c r="I4" s="7" t="s">
        <v>20</v>
      </c>
      <c r="J4" s="7">
        <f>+H4</f>
        <v>36140</v>
      </c>
      <c r="K4" s="27">
        <v>271</v>
      </c>
      <c r="L4" s="47">
        <v>96.96</v>
      </c>
      <c r="M4" s="23"/>
      <c r="N4" s="26"/>
      <c r="O4" s="36" t="s">
        <v>20</v>
      </c>
    </row>
    <row r="5" spans="1:16" ht="30" customHeight="1">
      <c r="A5" s="13">
        <v>2001</v>
      </c>
      <c r="B5" s="13">
        <v>3</v>
      </c>
      <c r="C5" s="45" t="s">
        <v>22</v>
      </c>
      <c r="D5" s="41" t="s">
        <v>18</v>
      </c>
      <c r="E5" s="42" t="s">
        <v>23</v>
      </c>
      <c r="F5" s="43">
        <v>37049</v>
      </c>
      <c r="G5" s="10">
        <v>2</v>
      </c>
      <c r="H5" s="7">
        <f t="shared" si="0"/>
        <v>37779</v>
      </c>
      <c r="I5" s="7" t="s">
        <v>20</v>
      </c>
      <c r="J5" s="7">
        <f t="shared" ref="J5:J20" si="1">+H5</f>
        <v>37779</v>
      </c>
      <c r="K5" s="27">
        <v>305</v>
      </c>
      <c r="L5" s="47">
        <v>92.7</v>
      </c>
      <c r="M5" s="23"/>
      <c r="N5" s="28"/>
      <c r="O5" s="36" t="s">
        <v>20</v>
      </c>
    </row>
    <row r="6" spans="1:16" ht="30" customHeight="1">
      <c r="A6" s="13">
        <v>2001</v>
      </c>
      <c r="B6" s="13">
        <v>4</v>
      </c>
      <c r="C6" s="45" t="s">
        <v>24</v>
      </c>
      <c r="D6" s="41" t="s">
        <v>18</v>
      </c>
      <c r="E6" s="42">
        <v>3379</v>
      </c>
      <c r="F6" s="43">
        <v>37221</v>
      </c>
      <c r="G6" s="10">
        <v>4</v>
      </c>
      <c r="H6" s="7">
        <f t="shared" si="0"/>
        <v>38682</v>
      </c>
      <c r="I6" s="7" t="s">
        <v>20</v>
      </c>
      <c r="J6" s="7">
        <f t="shared" si="1"/>
        <v>38682</v>
      </c>
      <c r="K6" s="27">
        <v>389</v>
      </c>
      <c r="L6" s="47">
        <v>97.49</v>
      </c>
      <c r="M6" s="23"/>
      <c r="N6" s="26"/>
      <c r="O6" s="36" t="s">
        <v>20</v>
      </c>
    </row>
    <row r="7" spans="1:16" ht="30" customHeight="1">
      <c r="A7" s="13">
        <v>2002</v>
      </c>
      <c r="B7" s="13">
        <v>5</v>
      </c>
      <c r="C7" s="45" t="s">
        <v>25</v>
      </c>
      <c r="D7" s="41" t="s">
        <v>18</v>
      </c>
      <c r="E7" s="42">
        <v>3382</v>
      </c>
      <c r="F7" s="43">
        <v>37302</v>
      </c>
      <c r="G7" s="10">
        <v>10</v>
      </c>
      <c r="H7" s="7">
        <f t="shared" si="0"/>
        <v>40954</v>
      </c>
      <c r="I7" s="7" t="s">
        <v>20</v>
      </c>
      <c r="J7" s="7">
        <f t="shared" si="1"/>
        <v>40954</v>
      </c>
      <c r="K7" s="27">
        <v>22</v>
      </c>
      <c r="L7" s="47">
        <v>76.69</v>
      </c>
      <c r="M7" s="22"/>
      <c r="N7" s="26"/>
      <c r="O7" s="36" t="s">
        <v>20</v>
      </c>
    </row>
    <row r="8" spans="1:16" ht="30" customHeight="1">
      <c r="A8" s="13">
        <v>2002</v>
      </c>
      <c r="B8" s="13">
        <v>6</v>
      </c>
      <c r="C8" s="45" t="s">
        <v>26</v>
      </c>
      <c r="D8" s="41" t="s">
        <v>18</v>
      </c>
      <c r="E8" s="42">
        <v>3388</v>
      </c>
      <c r="F8" s="43">
        <v>37302</v>
      </c>
      <c r="G8" s="10">
        <v>10</v>
      </c>
      <c r="H8" s="7">
        <f t="shared" si="0"/>
        <v>40954</v>
      </c>
      <c r="I8" s="7" t="s">
        <v>20</v>
      </c>
      <c r="J8" s="7">
        <f t="shared" si="1"/>
        <v>40954</v>
      </c>
      <c r="K8" s="27">
        <v>171</v>
      </c>
      <c r="L8" s="47">
        <v>97.37</v>
      </c>
      <c r="M8" s="23"/>
      <c r="N8" s="26"/>
      <c r="O8" s="36" t="s">
        <v>20</v>
      </c>
    </row>
    <row r="9" spans="1:16" ht="30" customHeight="1">
      <c r="A9" s="13">
        <v>2003</v>
      </c>
      <c r="B9" s="13">
        <v>7</v>
      </c>
      <c r="C9" s="45" t="s">
        <v>27</v>
      </c>
      <c r="D9" s="41" t="s">
        <v>18</v>
      </c>
      <c r="E9" s="42">
        <v>3437</v>
      </c>
      <c r="F9" s="43">
        <v>37659</v>
      </c>
      <c r="G9" s="10">
        <v>10</v>
      </c>
      <c r="H9" s="7">
        <f t="shared" si="0"/>
        <v>41312</v>
      </c>
      <c r="I9" s="7" t="s">
        <v>20</v>
      </c>
      <c r="J9" s="7">
        <f t="shared" si="1"/>
        <v>41312</v>
      </c>
      <c r="K9" s="27">
        <v>89</v>
      </c>
      <c r="L9" s="47">
        <v>89.6</v>
      </c>
      <c r="M9" s="23"/>
      <c r="N9" s="26"/>
      <c r="O9" s="36" t="s">
        <v>20</v>
      </c>
    </row>
    <row r="10" spans="1:16" ht="30" customHeight="1">
      <c r="A10" s="13">
        <v>2004</v>
      </c>
      <c r="B10" s="13">
        <v>8</v>
      </c>
      <c r="C10" s="45" t="s">
        <v>28</v>
      </c>
      <c r="D10" s="41" t="s">
        <v>18</v>
      </c>
      <c r="E10" s="42">
        <v>3497</v>
      </c>
      <c r="F10" s="43">
        <v>38029</v>
      </c>
      <c r="G10" s="10">
        <v>10</v>
      </c>
      <c r="H10" s="7">
        <f t="shared" si="0"/>
        <v>41682</v>
      </c>
      <c r="I10" s="7" t="s">
        <v>20</v>
      </c>
      <c r="J10" s="7">
        <f t="shared" si="1"/>
        <v>41682</v>
      </c>
      <c r="K10" s="27">
        <v>51</v>
      </c>
      <c r="L10" s="47">
        <v>98.46</v>
      </c>
      <c r="M10" s="22"/>
      <c r="N10" s="26"/>
      <c r="O10" s="36" t="s">
        <v>20</v>
      </c>
    </row>
    <row r="11" spans="1:16" ht="30" customHeight="1">
      <c r="A11" s="13">
        <v>2004</v>
      </c>
      <c r="B11" s="13">
        <v>9</v>
      </c>
      <c r="C11" s="45" t="s">
        <v>29</v>
      </c>
      <c r="D11" s="41" t="s">
        <v>18</v>
      </c>
      <c r="E11" s="42">
        <v>3506</v>
      </c>
      <c r="F11" s="43">
        <v>38132</v>
      </c>
      <c r="G11" s="10">
        <v>10</v>
      </c>
      <c r="H11" s="7">
        <f t="shared" si="0"/>
        <v>41784</v>
      </c>
      <c r="I11" s="7" t="s">
        <v>20</v>
      </c>
      <c r="J11" s="7">
        <f t="shared" si="1"/>
        <v>41784</v>
      </c>
      <c r="K11" s="27">
        <v>51</v>
      </c>
      <c r="L11" s="47">
        <v>95.02</v>
      </c>
      <c r="M11" s="22"/>
      <c r="N11" s="28"/>
      <c r="O11" s="36" t="s">
        <v>20</v>
      </c>
    </row>
    <row r="12" spans="1:16" ht="30" customHeight="1">
      <c r="A12" s="13">
        <v>2005</v>
      </c>
      <c r="B12" s="13">
        <v>10</v>
      </c>
      <c r="C12" s="45" t="s">
        <v>30</v>
      </c>
      <c r="D12" s="41" t="s">
        <v>18</v>
      </c>
      <c r="E12" s="42" t="s">
        <v>31</v>
      </c>
      <c r="F12" s="43">
        <v>38639</v>
      </c>
      <c r="G12" s="10">
        <v>10</v>
      </c>
      <c r="H12" s="7">
        <f t="shared" si="0"/>
        <v>42291</v>
      </c>
      <c r="I12" s="7" t="s">
        <v>20</v>
      </c>
      <c r="J12" s="7">
        <f t="shared" si="1"/>
        <v>42291</v>
      </c>
      <c r="K12" s="27">
        <v>50</v>
      </c>
      <c r="L12" s="47">
        <v>90.73</v>
      </c>
      <c r="M12" s="19"/>
      <c r="N12" s="26"/>
      <c r="O12" s="36" t="s">
        <v>20</v>
      </c>
    </row>
    <row r="13" spans="1:16" ht="30" customHeight="1">
      <c r="A13" s="13">
        <v>2006</v>
      </c>
      <c r="B13" s="13">
        <v>11</v>
      </c>
      <c r="C13" s="45" t="s">
        <v>32</v>
      </c>
      <c r="D13" s="41" t="s">
        <v>18</v>
      </c>
      <c r="E13" s="42">
        <v>3609</v>
      </c>
      <c r="F13" s="43">
        <v>38751</v>
      </c>
      <c r="G13" s="10">
        <v>10</v>
      </c>
      <c r="H13" s="7">
        <f t="shared" si="0"/>
        <v>42403</v>
      </c>
      <c r="I13" s="7" t="s">
        <v>20</v>
      </c>
      <c r="J13" s="7">
        <f t="shared" si="1"/>
        <v>42403</v>
      </c>
      <c r="K13" s="27">
        <v>14</v>
      </c>
      <c r="L13" s="47">
        <v>100</v>
      </c>
      <c r="M13" s="22"/>
      <c r="N13" s="26"/>
      <c r="O13" s="36" t="s">
        <v>20</v>
      </c>
    </row>
    <row r="14" spans="1:16" ht="30" customHeight="1">
      <c r="A14" s="13">
        <v>2008</v>
      </c>
      <c r="B14" s="13">
        <v>12</v>
      </c>
      <c r="C14" s="45" t="s">
        <v>33</v>
      </c>
      <c r="D14" s="41" t="s">
        <v>18</v>
      </c>
      <c r="E14" s="42">
        <v>3782</v>
      </c>
      <c r="F14" s="43">
        <v>39759</v>
      </c>
      <c r="G14" s="10">
        <v>10</v>
      </c>
      <c r="H14" s="7">
        <f t="shared" si="0"/>
        <v>43411</v>
      </c>
      <c r="I14" s="7" t="s">
        <v>20</v>
      </c>
      <c r="J14" s="7">
        <f t="shared" si="1"/>
        <v>43411</v>
      </c>
      <c r="K14" s="27">
        <v>214</v>
      </c>
      <c r="L14" s="47">
        <v>100</v>
      </c>
      <c r="M14" s="23"/>
      <c r="N14" s="28"/>
      <c r="O14" s="36" t="s">
        <v>20</v>
      </c>
    </row>
    <row r="15" spans="1:16" ht="30" customHeight="1">
      <c r="A15" s="13">
        <v>2008</v>
      </c>
      <c r="B15" s="13">
        <v>13</v>
      </c>
      <c r="C15" s="45" t="s">
        <v>34</v>
      </c>
      <c r="D15" s="41" t="s">
        <v>18</v>
      </c>
      <c r="E15" s="42">
        <v>3776</v>
      </c>
      <c r="F15" s="43">
        <v>39720</v>
      </c>
      <c r="G15" s="10">
        <v>10</v>
      </c>
      <c r="H15" s="7">
        <f t="shared" si="0"/>
        <v>43372</v>
      </c>
      <c r="I15" s="7" t="s">
        <v>20</v>
      </c>
      <c r="J15" s="7">
        <f t="shared" si="1"/>
        <v>43372</v>
      </c>
      <c r="K15" s="27">
        <v>106</v>
      </c>
      <c r="L15" s="47">
        <v>100</v>
      </c>
      <c r="M15" s="23"/>
      <c r="N15" s="28"/>
      <c r="O15" s="36" t="s">
        <v>20</v>
      </c>
    </row>
    <row r="16" spans="1:16" ht="30" customHeight="1">
      <c r="A16" s="13">
        <v>2009</v>
      </c>
      <c r="B16" s="13">
        <v>14</v>
      </c>
      <c r="C16" s="45" t="s">
        <v>35</v>
      </c>
      <c r="D16" s="41" t="s">
        <v>18</v>
      </c>
      <c r="E16" s="42">
        <v>3338</v>
      </c>
      <c r="F16" s="43">
        <v>40154</v>
      </c>
      <c r="G16" s="10">
        <v>8</v>
      </c>
      <c r="H16" s="7">
        <f t="shared" si="0"/>
        <v>43076</v>
      </c>
      <c r="I16" s="7" t="s">
        <v>20</v>
      </c>
      <c r="J16" s="7">
        <f t="shared" si="1"/>
        <v>43076</v>
      </c>
      <c r="K16" s="27">
        <v>22</v>
      </c>
      <c r="L16" s="47">
        <v>83.33</v>
      </c>
      <c r="M16" s="22"/>
      <c r="N16" s="28"/>
      <c r="O16" s="36" t="s">
        <v>20</v>
      </c>
    </row>
    <row r="17" spans="1:15" ht="30" customHeight="1">
      <c r="A17" s="13">
        <v>2009</v>
      </c>
      <c r="B17" s="13">
        <v>15</v>
      </c>
      <c r="C17" s="45" t="s">
        <v>36</v>
      </c>
      <c r="D17" s="41" t="s">
        <v>18</v>
      </c>
      <c r="E17" s="42">
        <v>3839</v>
      </c>
      <c r="F17" s="43">
        <v>40154</v>
      </c>
      <c r="G17" s="10">
        <v>8</v>
      </c>
      <c r="H17" s="7">
        <f t="shared" si="0"/>
        <v>43076</v>
      </c>
      <c r="I17" s="7" t="s">
        <v>20</v>
      </c>
      <c r="J17" s="7">
        <f t="shared" si="1"/>
        <v>43076</v>
      </c>
      <c r="K17" s="27">
        <v>55</v>
      </c>
      <c r="L17" s="47">
        <v>99.46</v>
      </c>
      <c r="M17" s="34"/>
      <c r="N17" s="28"/>
      <c r="O17" s="36" t="s">
        <v>20</v>
      </c>
    </row>
    <row r="18" spans="1:15" ht="30" customHeight="1">
      <c r="A18" s="13">
        <v>2009</v>
      </c>
      <c r="B18" s="13">
        <v>16</v>
      </c>
      <c r="C18" s="45" t="s">
        <v>37</v>
      </c>
      <c r="D18" s="41" t="s">
        <v>18</v>
      </c>
      <c r="E18" s="42">
        <v>3840</v>
      </c>
      <c r="F18" s="43">
        <v>40171</v>
      </c>
      <c r="G18" s="10">
        <v>8</v>
      </c>
      <c r="H18" s="7">
        <f t="shared" si="0"/>
        <v>43093</v>
      </c>
      <c r="I18" s="7" t="s">
        <v>20</v>
      </c>
      <c r="J18" s="7">
        <f t="shared" si="1"/>
        <v>43093</v>
      </c>
      <c r="K18" s="27">
        <v>49</v>
      </c>
      <c r="L18" s="47">
        <v>100</v>
      </c>
      <c r="M18" s="34"/>
      <c r="N18" s="28"/>
      <c r="O18" s="36" t="s">
        <v>20</v>
      </c>
    </row>
    <row r="19" spans="1:15" ht="30" customHeight="1">
      <c r="A19" s="13">
        <v>2009</v>
      </c>
      <c r="B19" s="13">
        <v>17</v>
      </c>
      <c r="C19" s="45" t="s">
        <v>38</v>
      </c>
      <c r="D19" s="41" t="s">
        <v>18</v>
      </c>
      <c r="E19" s="42">
        <v>3841</v>
      </c>
      <c r="F19" s="43">
        <v>40171</v>
      </c>
      <c r="G19" s="10">
        <v>8</v>
      </c>
      <c r="H19" s="7">
        <f t="shared" si="0"/>
        <v>43093</v>
      </c>
      <c r="I19" s="7" t="s">
        <v>20</v>
      </c>
      <c r="J19" s="7">
        <f t="shared" si="1"/>
        <v>43093</v>
      </c>
      <c r="K19" s="27">
        <v>87</v>
      </c>
      <c r="L19" s="47">
        <v>100</v>
      </c>
      <c r="M19" s="23"/>
      <c r="N19" s="28"/>
      <c r="O19" s="36" t="s">
        <v>20</v>
      </c>
    </row>
    <row r="20" spans="1:15" ht="30" customHeight="1">
      <c r="A20" s="46">
        <v>2009</v>
      </c>
      <c r="B20" s="13">
        <v>18</v>
      </c>
      <c r="C20" s="45" t="s">
        <v>39</v>
      </c>
      <c r="D20" s="41" t="s">
        <v>18</v>
      </c>
      <c r="E20" s="42">
        <v>3842</v>
      </c>
      <c r="F20" s="43">
        <v>40171</v>
      </c>
      <c r="G20" s="10">
        <v>8</v>
      </c>
      <c r="H20" s="7">
        <f t="shared" si="0"/>
        <v>43093</v>
      </c>
      <c r="I20" s="7" t="s">
        <v>20</v>
      </c>
      <c r="J20" s="7">
        <f t="shared" si="1"/>
        <v>43093</v>
      </c>
      <c r="K20" s="27">
        <v>174</v>
      </c>
      <c r="L20" s="47">
        <v>100</v>
      </c>
      <c r="M20" s="23"/>
      <c r="N20" s="28"/>
      <c r="O20" s="36" t="s">
        <v>20</v>
      </c>
    </row>
    <row r="21" spans="1:15" ht="30" customHeight="1">
      <c r="A21" s="24">
        <v>2010</v>
      </c>
      <c r="B21" s="13">
        <v>19</v>
      </c>
      <c r="C21" s="45" t="s">
        <v>40</v>
      </c>
      <c r="D21" s="41" t="s">
        <v>18</v>
      </c>
      <c r="E21" s="42">
        <v>3844</v>
      </c>
      <c r="F21" s="43">
        <v>40357</v>
      </c>
      <c r="G21" s="10">
        <v>5</v>
      </c>
      <c r="H21" s="7">
        <f t="shared" si="0"/>
        <v>42183</v>
      </c>
      <c r="I21" s="7" t="s">
        <v>20</v>
      </c>
      <c r="J21" s="7">
        <f>+H21</f>
        <v>42183</v>
      </c>
      <c r="K21" s="27">
        <v>221</v>
      </c>
      <c r="L21" s="47">
        <v>73.87</v>
      </c>
      <c r="M21" s="23"/>
      <c r="N21" s="28"/>
      <c r="O21" s="36" t="s">
        <v>20</v>
      </c>
    </row>
    <row r="22" spans="1:15" ht="30" customHeight="1">
      <c r="A22" s="24">
        <v>2010</v>
      </c>
      <c r="B22" s="13">
        <v>20</v>
      </c>
      <c r="C22" s="45" t="s">
        <v>41</v>
      </c>
      <c r="D22" s="41" t="s">
        <v>18</v>
      </c>
      <c r="E22" s="42">
        <v>3860</v>
      </c>
      <c r="F22" s="43">
        <v>40408</v>
      </c>
      <c r="G22" s="10">
        <v>8</v>
      </c>
      <c r="H22" s="7">
        <f t="shared" si="0"/>
        <v>43330</v>
      </c>
      <c r="I22" s="7" t="s">
        <v>20</v>
      </c>
      <c r="J22" s="7">
        <f>+H22</f>
        <v>43330</v>
      </c>
      <c r="K22" s="27">
        <v>15</v>
      </c>
      <c r="L22" s="47">
        <v>97</v>
      </c>
      <c r="M22" s="20"/>
      <c r="N22" s="28"/>
      <c r="O22" s="36" t="s">
        <v>20</v>
      </c>
    </row>
    <row r="23" spans="1:15" ht="30" customHeight="1">
      <c r="A23" s="24">
        <v>2010</v>
      </c>
      <c r="B23" s="13">
        <v>21</v>
      </c>
      <c r="C23" s="45" t="s">
        <v>42</v>
      </c>
      <c r="D23" s="41" t="s">
        <v>18</v>
      </c>
      <c r="E23" s="42" t="s">
        <v>43</v>
      </c>
      <c r="F23" s="43">
        <v>40408</v>
      </c>
      <c r="G23" s="10">
        <v>8</v>
      </c>
      <c r="H23" s="7">
        <f t="shared" si="0"/>
        <v>43330</v>
      </c>
      <c r="I23" s="7" t="s">
        <v>44</v>
      </c>
      <c r="J23" s="7">
        <v>44797</v>
      </c>
      <c r="K23" s="27">
        <v>197</v>
      </c>
      <c r="L23" s="47">
        <v>88.43</v>
      </c>
      <c r="M23" s="23"/>
      <c r="N23" s="28"/>
      <c r="O23" s="36" t="s">
        <v>20</v>
      </c>
    </row>
    <row r="24" spans="1:15" ht="30" customHeight="1">
      <c r="A24" s="24">
        <v>2010</v>
      </c>
      <c r="B24" s="13">
        <v>22</v>
      </c>
      <c r="C24" s="45" t="s">
        <v>45</v>
      </c>
      <c r="D24" s="41" t="s">
        <v>18</v>
      </c>
      <c r="E24" s="42" t="s">
        <v>46</v>
      </c>
      <c r="F24" s="43">
        <v>40408</v>
      </c>
      <c r="G24" s="10">
        <v>8</v>
      </c>
      <c r="H24" s="7">
        <f t="shared" si="0"/>
        <v>43330</v>
      </c>
      <c r="I24" s="7" t="s">
        <v>44</v>
      </c>
      <c r="J24" s="7">
        <v>44058</v>
      </c>
      <c r="K24" s="27">
        <v>40</v>
      </c>
      <c r="L24" s="47">
        <v>83.3</v>
      </c>
      <c r="M24" s="20"/>
      <c r="N24" s="28"/>
      <c r="O24" s="35" t="s">
        <v>44</v>
      </c>
    </row>
    <row r="25" spans="1:15" ht="30" customHeight="1">
      <c r="A25" s="24">
        <v>2010</v>
      </c>
      <c r="B25" s="13">
        <v>23</v>
      </c>
      <c r="C25" s="45" t="s">
        <v>47</v>
      </c>
      <c r="D25" s="41" t="s">
        <v>18</v>
      </c>
      <c r="E25" s="42">
        <v>3862</v>
      </c>
      <c r="F25" s="43">
        <v>40408</v>
      </c>
      <c r="G25" s="10">
        <v>8</v>
      </c>
      <c r="H25" s="7">
        <f t="shared" si="0"/>
        <v>43330</v>
      </c>
      <c r="I25" s="7" t="s">
        <v>20</v>
      </c>
      <c r="J25" s="7">
        <f t="shared" ref="J25:J34" si="2">+H25</f>
        <v>43330</v>
      </c>
      <c r="K25" s="27">
        <v>13</v>
      </c>
      <c r="L25" s="47">
        <v>91.67</v>
      </c>
      <c r="M25" s="23"/>
      <c r="N25" s="28"/>
      <c r="O25" s="36" t="s">
        <v>20</v>
      </c>
    </row>
    <row r="26" spans="1:15" ht="30" customHeight="1">
      <c r="A26" s="24">
        <v>2010</v>
      </c>
      <c r="B26" s="13">
        <v>24</v>
      </c>
      <c r="C26" s="45" t="s">
        <v>48</v>
      </c>
      <c r="D26" s="41" t="s">
        <v>18</v>
      </c>
      <c r="E26" s="42">
        <v>3863</v>
      </c>
      <c r="F26" s="43">
        <v>40408</v>
      </c>
      <c r="G26" s="10">
        <v>8</v>
      </c>
      <c r="H26" s="7">
        <f t="shared" si="0"/>
        <v>43330</v>
      </c>
      <c r="I26" s="7" t="s">
        <v>20</v>
      </c>
      <c r="J26" s="7">
        <f t="shared" si="2"/>
        <v>43330</v>
      </c>
      <c r="K26" s="27">
        <v>58</v>
      </c>
      <c r="L26" s="47">
        <v>100</v>
      </c>
      <c r="M26" s="20"/>
      <c r="N26" s="28"/>
      <c r="O26" s="36" t="s">
        <v>20</v>
      </c>
    </row>
    <row r="27" spans="1:15" ht="30" customHeight="1">
      <c r="A27" s="24">
        <v>2010</v>
      </c>
      <c r="B27" s="13">
        <v>25</v>
      </c>
      <c r="C27" s="45" t="s">
        <v>49</v>
      </c>
      <c r="D27" s="41" t="s">
        <v>18</v>
      </c>
      <c r="E27" s="42" t="s">
        <v>50</v>
      </c>
      <c r="F27" s="43">
        <v>37201</v>
      </c>
      <c r="G27" s="10">
        <v>10</v>
      </c>
      <c r="H27" s="7">
        <f t="shared" si="0"/>
        <v>40853</v>
      </c>
      <c r="I27" s="7" t="s">
        <v>20</v>
      </c>
      <c r="J27" s="7">
        <f t="shared" si="2"/>
        <v>40853</v>
      </c>
      <c r="K27" s="27">
        <v>36</v>
      </c>
      <c r="L27" s="47">
        <v>97</v>
      </c>
      <c r="M27" s="23"/>
      <c r="N27" s="28"/>
      <c r="O27" s="36" t="s">
        <v>20</v>
      </c>
    </row>
    <row r="28" spans="1:15" ht="30" customHeight="1">
      <c r="A28" s="24">
        <v>2010</v>
      </c>
      <c r="B28" s="13">
        <v>26</v>
      </c>
      <c r="C28" s="45" t="s">
        <v>51</v>
      </c>
      <c r="D28" s="41" t="s">
        <v>52</v>
      </c>
      <c r="E28" s="42" t="s">
        <v>53</v>
      </c>
      <c r="F28" s="43">
        <v>40408</v>
      </c>
      <c r="G28" s="10">
        <v>8</v>
      </c>
      <c r="H28" s="7">
        <f t="shared" si="0"/>
        <v>43330</v>
      </c>
      <c r="I28" s="7" t="s">
        <v>20</v>
      </c>
      <c r="J28" s="7">
        <f t="shared" si="2"/>
        <v>43330</v>
      </c>
      <c r="K28" s="27">
        <v>396</v>
      </c>
      <c r="L28" s="47">
        <v>82.69</v>
      </c>
      <c r="M28" s="23"/>
      <c r="N28" s="28"/>
      <c r="O28" s="36" t="s">
        <v>20</v>
      </c>
    </row>
    <row r="29" spans="1:15" ht="30" customHeight="1">
      <c r="A29" s="24">
        <v>2010</v>
      </c>
      <c r="B29" s="13">
        <v>27</v>
      </c>
      <c r="C29" s="45" t="s">
        <v>54</v>
      </c>
      <c r="D29" s="41" t="s">
        <v>18</v>
      </c>
      <c r="E29" s="42">
        <v>3870</v>
      </c>
      <c r="F29" s="43">
        <v>40408</v>
      </c>
      <c r="G29" s="10">
        <v>10</v>
      </c>
      <c r="H29" s="7">
        <f t="shared" si="0"/>
        <v>44061</v>
      </c>
      <c r="I29" s="7" t="s">
        <v>20</v>
      </c>
      <c r="J29" s="7">
        <f t="shared" si="2"/>
        <v>44061</v>
      </c>
      <c r="K29" s="27">
        <v>21</v>
      </c>
      <c r="L29" s="47">
        <v>95.71</v>
      </c>
      <c r="M29" s="20"/>
      <c r="N29" s="28"/>
      <c r="O29" s="35" t="s">
        <v>44</v>
      </c>
    </row>
    <row r="30" spans="1:15" ht="30" customHeight="1">
      <c r="A30" s="24">
        <v>2010</v>
      </c>
      <c r="B30" s="13">
        <v>28</v>
      </c>
      <c r="C30" s="45" t="s">
        <v>55</v>
      </c>
      <c r="D30" s="41" t="s">
        <v>18</v>
      </c>
      <c r="E30" s="42">
        <v>3871</v>
      </c>
      <c r="F30" s="43">
        <v>40408</v>
      </c>
      <c r="G30" s="10">
        <v>8</v>
      </c>
      <c r="H30" s="7">
        <f t="shared" si="0"/>
        <v>43330</v>
      </c>
      <c r="I30" s="7" t="s">
        <v>20</v>
      </c>
      <c r="J30" s="7">
        <f t="shared" si="2"/>
        <v>43330</v>
      </c>
      <c r="K30" s="27">
        <v>62</v>
      </c>
      <c r="L30" s="47">
        <v>100</v>
      </c>
      <c r="M30" s="23"/>
      <c r="N30" s="28"/>
      <c r="O30" s="36" t="s">
        <v>20</v>
      </c>
    </row>
    <row r="31" spans="1:15" ht="30" customHeight="1">
      <c r="A31" s="48">
        <v>2010</v>
      </c>
      <c r="B31" s="13">
        <v>29</v>
      </c>
      <c r="C31" s="45" t="s">
        <v>56</v>
      </c>
      <c r="D31" s="41" t="s">
        <v>18</v>
      </c>
      <c r="E31" s="42">
        <v>3861</v>
      </c>
      <c r="F31" s="43">
        <v>40395</v>
      </c>
      <c r="G31" s="10">
        <v>8</v>
      </c>
      <c r="H31" s="7">
        <f t="shared" si="0"/>
        <v>43317</v>
      </c>
      <c r="I31" s="7" t="s">
        <v>20</v>
      </c>
      <c r="J31" s="7">
        <f t="shared" si="2"/>
        <v>43317</v>
      </c>
      <c r="K31" s="27">
        <v>57</v>
      </c>
      <c r="L31" s="47">
        <v>97</v>
      </c>
      <c r="M31" s="23"/>
      <c r="N31" s="28"/>
      <c r="O31" s="36" t="s">
        <v>20</v>
      </c>
    </row>
    <row r="32" spans="1:15" ht="30" customHeight="1">
      <c r="A32" s="24">
        <v>2011</v>
      </c>
      <c r="B32" s="13">
        <v>30</v>
      </c>
      <c r="C32" s="45" t="s">
        <v>57</v>
      </c>
      <c r="D32" s="41" t="s">
        <v>18</v>
      </c>
      <c r="E32" s="42" t="s">
        <v>58</v>
      </c>
      <c r="F32" s="43">
        <v>38429</v>
      </c>
      <c r="G32" s="10">
        <v>10</v>
      </c>
      <c r="H32" s="7">
        <f t="shared" si="0"/>
        <v>42081</v>
      </c>
      <c r="I32" s="7" t="s">
        <v>20</v>
      </c>
      <c r="J32" s="7">
        <f t="shared" si="2"/>
        <v>42081</v>
      </c>
      <c r="K32" s="27">
        <v>86</v>
      </c>
      <c r="L32" s="47">
        <v>83.71</v>
      </c>
      <c r="M32" s="22"/>
      <c r="N32" s="28"/>
      <c r="O32" s="36" t="s">
        <v>20</v>
      </c>
    </row>
    <row r="33" spans="1:15" ht="30" customHeight="1">
      <c r="A33" s="24">
        <v>2011</v>
      </c>
      <c r="B33" s="13">
        <v>31</v>
      </c>
      <c r="C33" s="45" t="s">
        <v>59</v>
      </c>
      <c r="D33" s="41" t="s">
        <v>18</v>
      </c>
      <c r="E33" s="42" t="s">
        <v>60</v>
      </c>
      <c r="F33" s="43">
        <v>40551</v>
      </c>
      <c r="G33" s="10">
        <v>0</v>
      </c>
      <c r="H33" s="7">
        <f t="shared" si="0"/>
        <v>40551</v>
      </c>
      <c r="I33" s="7" t="s">
        <v>20</v>
      </c>
      <c r="J33" s="7">
        <f t="shared" si="2"/>
        <v>40551</v>
      </c>
      <c r="K33" s="27">
        <v>64</v>
      </c>
      <c r="L33" s="47">
        <v>85.91</v>
      </c>
      <c r="M33" s="23"/>
      <c r="N33" s="28"/>
      <c r="O33" s="36" t="s">
        <v>20</v>
      </c>
    </row>
    <row r="34" spans="1:15" ht="30" customHeight="1">
      <c r="A34" s="24">
        <v>2011</v>
      </c>
      <c r="B34" s="13">
        <v>32</v>
      </c>
      <c r="C34" s="45" t="s">
        <v>61</v>
      </c>
      <c r="D34" s="41" t="s">
        <v>18</v>
      </c>
      <c r="E34" s="42" t="s">
        <v>63</v>
      </c>
      <c r="F34" s="43">
        <v>40568</v>
      </c>
      <c r="G34" s="10">
        <v>8</v>
      </c>
      <c r="H34" s="7">
        <f t="shared" si="0"/>
        <v>43490</v>
      </c>
      <c r="I34" s="7" t="s">
        <v>20</v>
      </c>
      <c r="J34" s="7">
        <f t="shared" si="2"/>
        <v>43490</v>
      </c>
      <c r="K34" s="27">
        <v>21</v>
      </c>
      <c r="L34" s="47">
        <v>0</v>
      </c>
      <c r="M34" s="23"/>
      <c r="N34" s="28"/>
      <c r="O34" s="36" t="s">
        <v>20</v>
      </c>
    </row>
    <row r="35" spans="1:15" ht="30" customHeight="1">
      <c r="A35" s="24">
        <v>2011</v>
      </c>
      <c r="B35" s="13">
        <v>33</v>
      </c>
      <c r="C35" s="45" t="s">
        <v>64</v>
      </c>
      <c r="D35" s="41" t="s">
        <v>18</v>
      </c>
      <c r="E35" s="42" t="s">
        <v>62</v>
      </c>
      <c r="F35" s="43">
        <v>40568</v>
      </c>
      <c r="G35" s="10">
        <v>8</v>
      </c>
      <c r="H35" s="7">
        <f t="shared" si="0"/>
        <v>43490</v>
      </c>
      <c r="I35" s="7" t="s">
        <v>20</v>
      </c>
      <c r="J35" s="7">
        <f t="shared" ref="J35:J37" si="3">+H35</f>
        <v>43490</v>
      </c>
      <c r="K35" s="27">
        <v>31</v>
      </c>
      <c r="L35" s="47">
        <v>100</v>
      </c>
      <c r="M35" s="23"/>
      <c r="N35" s="28"/>
      <c r="O35" s="36" t="s">
        <v>20</v>
      </c>
    </row>
    <row r="36" spans="1:15" ht="30" customHeight="1">
      <c r="A36" s="24">
        <v>2011</v>
      </c>
      <c r="B36" s="13">
        <v>34</v>
      </c>
      <c r="C36" s="45" t="s">
        <v>65</v>
      </c>
      <c r="D36" s="41" t="s">
        <v>18</v>
      </c>
      <c r="E36" s="42" t="s">
        <v>66</v>
      </c>
      <c r="F36" s="43">
        <v>40568</v>
      </c>
      <c r="G36" s="10">
        <v>8</v>
      </c>
      <c r="H36" s="7">
        <f t="shared" si="0"/>
        <v>43490</v>
      </c>
      <c r="I36" s="7" t="s">
        <v>20</v>
      </c>
      <c r="J36" s="7">
        <f t="shared" si="3"/>
        <v>43490</v>
      </c>
      <c r="K36" s="27">
        <v>20</v>
      </c>
      <c r="L36" s="47">
        <v>25.5</v>
      </c>
      <c r="M36" s="23"/>
      <c r="N36" s="28"/>
      <c r="O36" s="36" t="s">
        <v>20</v>
      </c>
    </row>
    <row r="37" spans="1:15" ht="30" customHeight="1">
      <c r="A37" s="24">
        <v>2011</v>
      </c>
      <c r="B37" s="13">
        <v>35</v>
      </c>
      <c r="C37" s="45" t="s">
        <v>67</v>
      </c>
      <c r="D37" s="41" t="s">
        <v>18</v>
      </c>
      <c r="E37" s="42" t="s">
        <v>68</v>
      </c>
      <c r="F37" s="43">
        <v>40604</v>
      </c>
      <c r="G37" s="10">
        <v>8</v>
      </c>
      <c r="H37" s="7">
        <f t="shared" si="0"/>
        <v>43526</v>
      </c>
      <c r="I37" s="7" t="s">
        <v>20</v>
      </c>
      <c r="J37" s="7">
        <f t="shared" si="3"/>
        <v>43526</v>
      </c>
      <c r="K37" s="27">
        <v>84</v>
      </c>
      <c r="L37" s="47">
        <v>29.67</v>
      </c>
      <c r="M37" s="23"/>
      <c r="N37" s="26"/>
      <c r="O37" s="36" t="s">
        <v>20</v>
      </c>
    </row>
    <row r="38" spans="1:15" ht="30" customHeight="1">
      <c r="A38" s="24">
        <v>2011</v>
      </c>
      <c r="B38" s="13">
        <v>36</v>
      </c>
      <c r="C38" s="45" t="s">
        <v>69</v>
      </c>
      <c r="D38" s="41" t="s">
        <v>18</v>
      </c>
      <c r="E38" s="42" t="s">
        <v>70</v>
      </c>
      <c r="F38" s="43">
        <v>40666</v>
      </c>
      <c r="G38" s="10">
        <v>1.5</v>
      </c>
      <c r="H38" s="7">
        <v>41213</v>
      </c>
      <c r="I38" s="7" t="s">
        <v>20</v>
      </c>
      <c r="J38" s="7">
        <f>+H38</f>
        <v>41213</v>
      </c>
      <c r="K38" s="27">
        <v>83</v>
      </c>
      <c r="L38" s="47">
        <v>99</v>
      </c>
      <c r="M38" s="23"/>
      <c r="N38" s="28"/>
      <c r="O38" s="36" t="s">
        <v>20</v>
      </c>
    </row>
    <row r="39" spans="1:15" ht="30" customHeight="1">
      <c r="A39" s="24">
        <v>2011</v>
      </c>
      <c r="B39" s="13">
        <f>+B38+1</f>
        <v>37</v>
      </c>
      <c r="C39" s="45" t="s">
        <v>71</v>
      </c>
      <c r="D39" s="41" t="s">
        <v>18</v>
      </c>
      <c r="E39" s="42">
        <v>59</v>
      </c>
      <c r="F39" s="43">
        <v>40687</v>
      </c>
      <c r="G39" s="10">
        <v>8</v>
      </c>
      <c r="H39" s="7">
        <f t="shared" si="0"/>
        <v>43609</v>
      </c>
      <c r="I39" s="7" t="s">
        <v>20</v>
      </c>
      <c r="J39" s="7">
        <f t="shared" ref="J39:J40" si="4">+H39</f>
        <v>43609</v>
      </c>
      <c r="K39" s="27">
        <v>62</v>
      </c>
      <c r="L39" s="47">
        <v>90.59</v>
      </c>
      <c r="M39" s="23"/>
      <c r="N39" s="28"/>
      <c r="O39" s="36" t="s">
        <v>20</v>
      </c>
    </row>
    <row r="40" spans="1:15" ht="30" customHeight="1">
      <c r="A40" s="24">
        <v>2011</v>
      </c>
      <c r="B40" s="13">
        <f t="shared" ref="B40:B103" si="5">+B39+1</f>
        <v>38</v>
      </c>
      <c r="C40" s="45" t="s">
        <v>72</v>
      </c>
      <c r="D40" s="41" t="s">
        <v>18</v>
      </c>
      <c r="E40" s="42">
        <v>76</v>
      </c>
      <c r="F40" s="43">
        <v>40707</v>
      </c>
      <c r="G40" s="10">
        <v>8</v>
      </c>
      <c r="H40" s="7">
        <f t="shared" ref="H40:H103" si="6">DATE(YEAR(F40)+G40,MONTH(F40),DAY(F40))</f>
        <v>43629</v>
      </c>
      <c r="I40" s="7" t="s">
        <v>20</v>
      </c>
      <c r="J40" s="7">
        <f t="shared" si="4"/>
        <v>43629</v>
      </c>
      <c r="K40" s="27">
        <v>15</v>
      </c>
      <c r="L40" s="47">
        <v>99</v>
      </c>
      <c r="M40" s="23"/>
      <c r="N40" s="28"/>
      <c r="O40" s="36" t="s">
        <v>20</v>
      </c>
    </row>
    <row r="41" spans="1:15" ht="30" customHeight="1">
      <c r="A41" s="24">
        <v>2011</v>
      </c>
      <c r="B41" s="13">
        <f t="shared" si="5"/>
        <v>39</v>
      </c>
      <c r="C41" s="45" t="s">
        <v>73</v>
      </c>
      <c r="D41" s="41" t="s">
        <v>18</v>
      </c>
      <c r="E41" s="42" t="s">
        <v>74</v>
      </c>
      <c r="F41" s="43">
        <v>40716</v>
      </c>
      <c r="G41" s="10">
        <v>8</v>
      </c>
      <c r="H41" s="7">
        <f t="shared" si="6"/>
        <v>43638</v>
      </c>
      <c r="I41" s="7" t="s">
        <v>44</v>
      </c>
      <c r="J41" s="7">
        <v>43314</v>
      </c>
      <c r="K41" s="27">
        <v>28</v>
      </c>
      <c r="L41" s="47">
        <v>70.12</v>
      </c>
      <c r="M41" s="23"/>
      <c r="N41" s="28"/>
      <c r="O41" s="36" t="s">
        <v>20</v>
      </c>
    </row>
    <row r="42" spans="1:15" ht="30" customHeight="1">
      <c r="A42" s="24">
        <v>2011</v>
      </c>
      <c r="B42" s="13">
        <f t="shared" si="5"/>
        <v>40</v>
      </c>
      <c r="C42" s="45" t="s">
        <v>75</v>
      </c>
      <c r="D42" s="41" t="s">
        <v>18</v>
      </c>
      <c r="E42" s="42">
        <v>120</v>
      </c>
      <c r="F42" s="43">
        <v>40812</v>
      </c>
      <c r="G42" s="10">
        <v>4</v>
      </c>
      <c r="H42" s="7">
        <f t="shared" si="6"/>
        <v>42273</v>
      </c>
      <c r="I42" s="7" t="s">
        <v>20</v>
      </c>
      <c r="J42" s="7">
        <f>+H42</f>
        <v>42273</v>
      </c>
      <c r="K42" s="27">
        <v>260</v>
      </c>
      <c r="L42" s="47">
        <v>100</v>
      </c>
      <c r="M42" s="23"/>
      <c r="N42" s="28"/>
      <c r="O42" s="36" t="s">
        <v>20</v>
      </c>
    </row>
    <row r="43" spans="1:15" ht="30" customHeight="1">
      <c r="A43" s="24">
        <v>2011</v>
      </c>
      <c r="B43" s="13">
        <f t="shared" si="5"/>
        <v>41</v>
      </c>
      <c r="C43" s="45" t="s">
        <v>76</v>
      </c>
      <c r="D43" s="41" t="s">
        <v>18</v>
      </c>
      <c r="E43" s="42" t="s">
        <v>77</v>
      </c>
      <c r="F43" s="43">
        <v>40812</v>
      </c>
      <c r="G43" s="10">
        <v>1.5</v>
      </c>
      <c r="H43" s="7">
        <f t="shared" si="6"/>
        <v>41178</v>
      </c>
      <c r="I43" s="7" t="s">
        <v>20</v>
      </c>
      <c r="J43" s="7">
        <f t="shared" ref="J43:J47" si="7">+H43</f>
        <v>41178</v>
      </c>
      <c r="K43" s="27">
        <v>20</v>
      </c>
      <c r="L43" s="47">
        <v>100</v>
      </c>
      <c r="M43" s="23"/>
      <c r="N43" s="28"/>
      <c r="O43" s="36" t="s">
        <v>20</v>
      </c>
    </row>
    <row r="44" spans="1:15" ht="30" customHeight="1">
      <c r="A44" s="24">
        <v>2011</v>
      </c>
      <c r="B44" s="13">
        <f t="shared" si="5"/>
        <v>42</v>
      </c>
      <c r="C44" s="45" t="s">
        <v>78</v>
      </c>
      <c r="D44" s="41" t="s">
        <v>18</v>
      </c>
      <c r="E44" s="42">
        <v>118</v>
      </c>
      <c r="F44" s="43">
        <v>40812</v>
      </c>
      <c r="G44" s="10">
        <v>5</v>
      </c>
      <c r="H44" s="7">
        <f t="shared" si="6"/>
        <v>42639</v>
      </c>
      <c r="I44" s="7" t="s">
        <v>20</v>
      </c>
      <c r="J44" s="7">
        <f t="shared" si="7"/>
        <v>42639</v>
      </c>
      <c r="K44" s="27">
        <v>64</v>
      </c>
      <c r="L44" s="47">
        <v>83.14</v>
      </c>
      <c r="M44" s="23"/>
      <c r="N44" s="28"/>
      <c r="O44" s="36" t="s">
        <v>20</v>
      </c>
    </row>
    <row r="45" spans="1:15" ht="30" customHeight="1">
      <c r="A45" s="24">
        <v>2011</v>
      </c>
      <c r="B45" s="13">
        <f t="shared" si="5"/>
        <v>43</v>
      </c>
      <c r="C45" s="45" t="s">
        <v>79</v>
      </c>
      <c r="D45" s="41" t="s">
        <v>18</v>
      </c>
      <c r="E45" s="42">
        <v>133</v>
      </c>
      <c r="F45" s="43">
        <v>40837</v>
      </c>
      <c r="G45" s="10"/>
      <c r="H45" s="7">
        <f t="shared" si="6"/>
        <v>40837</v>
      </c>
      <c r="I45" s="7" t="s">
        <v>20</v>
      </c>
      <c r="J45" s="7">
        <f t="shared" si="7"/>
        <v>40837</v>
      </c>
      <c r="K45" s="27">
        <v>187</v>
      </c>
      <c r="L45" s="47">
        <v>100</v>
      </c>
      <c r="M45" s="23"/>
      <c r="N45" s="28"/>
      <c r="O45" s="36" t="s">
        <v>20</v>
      </c>
    </row>
    <row r="46" spans="1:15" ht="30" customHeight="1">
      <c r="A46" s="24">
        <v>2011</v>
      </c>
      <c r="B46" s="13">
        <f t="shared" si="5"/>
        <v>44</v>
      </c>
      <c r="C46" s="45" t="s">
        <v>80</v>
      </c>
      <c r="D46" s="41" t="s">
        <v>52</v>
      </c>
      <c r="E46" s="42">
        <v>131</v>
      </c>
      <c r="F46" s="43">
        <v>40837</v>
      </c>
      <c r="G46" s="10">
        <v>8</v>
      </c>
      <c r="H46" s="7">
        <f t="shared" si="6"/>
        <v>43759</v>
      </c>
      <c r="I46" s="7" t="s">
        <v>20</v>
      </c>
      <c r="J46" s="7">
        <f t="shared" si="7"/>
        <v>43759</v>
      </c>
      <c r="K46" s="27">
        <v>107</v>
      </c>
      <c r="L46" s="47">
        <v>61.76</v>
      </c>
      <c r="M46" s="23"/>
      <c r="N46" s="28"/>
      <c r="O46" s="36" t="s">
        <v>20</v>
      </c>
    </row>
    <row r="47" spans="1:15" ht="30" customHeight="1">
      <c r="A47" s="24">
        <v>2011</v>
      </c>
      <c r="B47" s="13">
        <f t="shared" si="5"/>
        <v>45</v>
      </c>
      <c r="C47" s="45" t="s">
        <v>81</v>
      </c>
      <c r="D47" s="41" t="s">
        <v>18</v>
      </c>
      <c r="E47" s="42">
        <v>168</v>
      </c>
      <c r="F47" s="43">
        <v>40900</v>
      </c>
      <c r="G47" s="10">
        <v>2</v>
      </c>
      <c r="H47" s="7">
        <f t="shared" si="6"/>
        <v>41631</v>
      </c>
      <c r="I47" s="7" t="s">
        <v>20</v>
      </c>
      <c r="J47" s="7">
        <f t="shared" si="7"/>
        <v>41631</v>
      </c>
      <c r="K47" s="27">
        <v>103</v>
      </c>
      <c r="L47" s="47">
        <v>73.41</v>
      </c>
      <c r="M47" s="23"/>
      <c r="N47" s="28"/>
      <c r="O47" s="36" t="s">
        <v>20</v>
      </c>
    </row>
    <row r="48" spans="1:15" ht="30" customHeight="1">
      <c r="A48" s="24">
        <v>2011</v>
      </c>
      <c r="B48" s="13">
        <f t="shared" si="5"/>
        <v>46</v>
      </c>
      <c r="C48" s="45" t="s">
        <v>82</v>
      </c>
      <c r="D48" s="41" t="s">
        <v>18</v>
      </c>
      <c r="E48" s="42" t="s">
        <v>83</v>
      </c>
      <c r="F48" s="43">
        <v>40568</v>
      </c>
      <c r="G48" s="10">
        <v>8</v>
      </c>
      <c r="H48" s="7">
        <f t="shared" si="6"/>
        <v>43490</v>
      </c>
      <c r="I48" s="7" t="s">
        <v>44</v>
      </c>
      <c r="J48" s="7">
        <v>44218</v>
      </c>
      <c r="K48" s="27">
        <v>30</v>
      </c>
      <c r="L48" s="47">
        <v>47.78</v>
      </c>
      <c r="M48" s="23"/>
      <c r="N48" s="28"/>
      <c r="O48" s="35" t="s">
        <v>44</v>
      </c>
    </row>
    <row r="49" spans="1:15" ht="30" customHeight="1">
      <c r="A49" s="48">
        <v>2011</v>
      </c>
      <c r="B49" s="13">
        <f t="shared" si="5"/>
        <v>47</v>
      </c>
      <c r="C49" s="45" t="s">
        <v>84</v>
      </c>
      <c r="D49" s="41" t="s">
        <v>18</v>
      </c>
      <c r="E49" s="42" t="s">
        <v>85</v>
      </c>
      <c r="F49" s="43">
        <v>37302</v>
      </c>
      <c r="G49" s="10">
        <v>10</v>
      </c>
      <c r="H49" s="7">
        <f t="shared" si="6"/>
        <v>40954</v>
      </c>
      <c r="I49" s="7" t="s">
        <v>20</v>
      </c>
      <c r="J49" s="7">
        <f>+H49</f>
        <v>40954</v>
      </c>
      <c r="K49" s="27">
        <v>99</v>
      </c>
      <c r="L49" s="47">
        <v>100</v>
      </c>
      <c r="M49" s="23"/>
      <c r="N49" s="28"/>
      <c r="O49" s="36" t="s">
        <v>20</v>
      </c>
    </row>
    <row r="50" spans="1:15" ht="30" customHeight="1">
      <c r="A50" s="24">
        <v>2012</v>
      </c>
      <c r="B50" s="13">
        <f t="shared" si="5"/>
        <v>48</v>
      </c>
      <c r="C50" s="6" t="s">
        <v>86</v>
      </c>
      <c r="D50" s="6" t="s">
        <v>18</v>
      </c>
      <c r="E50" s="11" t="s">
        <v>87</v>
      </c>
      <c r="F50" s="9">
        <v>40568</v>
      </c>
      <c r="G50" s="10">
        <v>0</v>
      </c>
      <c r="H50" s="7">
        <f t="shared" si="6"/>
        <v>40568</v>
      </c>
      <c r="I50" s="7" t="s">
        <v>20</v>
      </c>
      <c r="J50" s="7">
        <f>+H50</f>
        <v>40568</v>
      </c>
      <c r="K50" s="27">
        <v>106</v>
      </c>
      <c r="L50" s="47">
        <v>0</v>
      </c>
      <c r="M50" s="23"/>
      <c r="N50" s="28"/>
      <c r="O50" s="36" t="s">
        <v>20</v>
      </c>
    </row>
    <row r="51" spans="1:15" ht="30" customHeight="1">
      <c r="A51" s="24">
        <v>2012</v>
      </c>
      <c r="B51" s="13">
        <f t="shared" si="5"/>
        <v>49</v>
      </c>
      <c r="C51" s="6" t="s">
        <v>88</v>
      </c>
      <c r="D51" s="6" t="s">
        <v>18</v>
      </c>
      <c r="E51" s="49" t="s">
        <v>89</v>
      </c>
      <c r="F51" s="9">
        <v>40963</v>
      </c>
      <c r="G51" s="10">
        <v>7</v>
      </c>
      <c r="H51" s="7">
        <f t="shared" si="6"/>
        <v>43520</v>
      </c>
      <c r="I51" s="7" t="s">
        <v>44</v>
      </c>
      <c r="J51" s="7">
        <v>44614</v>
      </c>
      <c r="K51" s="27">
        <v>649</v>
      </c>
      <c r="L51" s="47">
        <v>99.42</v>
      </c>
      <c r="M51" s="23"/>
      <c r="N51" s="28"/>
      <c r="O51" s="36" t="s">
        <v>20</v>
      </c>
    </row>
    <row r="52" spans="1:15" ht="30" customHeight="1">
      <c r="A52" s="24">
        <v>2012</v>
      </c>
      <c r="B52" s="13">
        <f t="shared" si="5"/>
        <v>50</v>
      </c>
      <c r="C52" s="6" t="s">
        <v>90</v>
      </c>
      <c r="D52" s="6" t="s">
        <v>18</v>
      </c>
      <c r="E52" s="49" t="s">
        <v>91</v>
      </c>
      <c r="F52" s="9">
        <v>40962</v>
      </c>
      <c r="G52" s="10">
        <v>3</v>
      </c>
      <c r="H52" s="7">
        <f t="shared" si="6"/>
        <v>42058</v>
      </c>
      <c r="I52" s="7" t="s">
        <v>20</v>
      </c>
      <c r="J52" s="7">
        <f>+H52</f>
        <v>42058</v>
      </c>
      <c r="K52" s="27">
        <v>30</v>
      </c>
      <c r="L52" s="47">
        <v>100</v>
      </c>
      <c r="M52" s="23"/>
      <c r="N52" s="28"/>
      <c r="O52" s="36" t="s">
        <v>20</v>
      </c>
    </row>
    <row r="53" spans="1:15" ht="30" customHeight="1">
      <c r="A53" s="24">
        <v>2012</v>
      </c>
      <c r="B53" s="13">
        <f t="shared" si="5"/>
        <v>51</v>
      </c>
      <c r="C53" s="6" t="s">
        <v>92</v>
      </c>
      <c r="D53" s="6" t="s">
        <v>18</v>
      </c>
      <c r="E53" s="49" t="s">
        <v>93</v>
      </c>
      <c r="F53" s="9">
        <v>40990</v>
      </c>
      <c r="G53" s="10">
        <v>8</v>
      </c>
      <c r="H53" s="7">
        <f t="shared" si="6"/>
        <v>43912</v>
      </c>
      <c r="I53" s="7" t="s">
        <v>20</v>
      </c>
      <c r="J53" s="7">
        <f t="shared" ref="J53:J57" si="8">+H53</f>
        <v>43912</v>
      </c>
      <c r="K53" s="27">
        <v>49</v>
      </c>
      <c r="L53" s="47">
        <v>0</v>
      </c>
      <c r="M53" s="23"/>
      <c r="N53" s="28"/>
      <c r="O53" s="35" t="s">
        <v>44</v>
      </c>
    </row>
    <row r="54" spans="1:15" ht="30" customHeight="1">
      <c r="A54" s="24">
        <v>2012</v>
      </c>
      <c r="B54" s="13">
        <f t="shared" si="5"/>
        <v>52</v>
      </c>
      <c r="C54" s="6" t="s">
        <v>94</v>
      </c>
      <c r="D54" s="6" t="s">
        <v>18</v>
      </c>
      <c r="E54" s="49">
        <v>203</v>
      </c>
      <c r="F54" s="9">
        <v>40990</v>
      </c>
      <c r="G54" s="10">
        <v>3</v>
      </c>
      <c r="H54" s="7">
        <f t="shared" si="6"/>
        <v>42085</v>
      </c>
      <c r="I54" s="7" t="s">
        <v>20</v>
      </c>
      <c r="J54" s="7">
        <f t="shared" si="8"/>
        <v>42085</v>
      </c>
      <c r="K54" s="27">
        <v>37</v>
      </c>
      <c r="L54" s="47">
        <v>94.24</v>
      </c>
      <c r="M54" s="23"/>
      <c r="N54" s="28"/>
      <c r="O54" s="36" t="s">
        <v>20</v>
      </c>
    </row>
    <row r="55" spans="1:15" ht="30" customHeight="1">
      <c r="A55" s="24">
        <v>2012</v>
      </c>
      <c r="B55" s="13">
        <f t="shared" si="5"/>
        <v>53</v>
      </c>
      <c r="C55" s="6" t="s">
        <v>95</v>
      </c>
      <c r="D55" s="6" t="s">
        <v>18</v>
      </c>
      <c r="E55" s="49" t="s">
        <v>96</v>
      </c>
      <c r="F55" s="9">
        <v>40997</v>
      </c>
      <c r="G55" s="10">
        <v>8</v>
      </c>
      <c r="H55" s="7">
        <f t="shared" si="6"/>
        <v>43919</v>
      </c>
      <c r="I55" s="7" t="s">
        <v>20</v>
      </c>
      <c r="J55" s="7">
        <f t="shared" si="8"/>
        <v>43919</v>
      </c>
      <c r="K55" s="27">
        <v>32</v>
      </c>
      <c r="L55" s="47">
        <v>100</v>
      </c>
      <c r="M55" s="23"/>
      <c r="N55" s="28"/>
      <c r="O55" s="35" t="s">
        <v>44</v>
      </c>
    </row>
    <row r="56" spans="1:15" ht="30" customHeight="1">
      <c r="A56" s="24">
        <v>2012</v>
      </c>
      <c r="B56" s="13">
        <f t="shared" si="5"/>
        <v>54</v>
      </c>
      <c r="C56" s="6" t="s">
        <v>97</v>
      </c>
      <c r="D56" s="6" t="s">
        <v>18</v>
      </c>
      <c r="E56" s="49">
        <v>228</v>
      </c>
      <c r="F56" s="9">
        <v>41008</v>
      </c>
      <c r="G56" s="10">
        <v>8</v>
      </c>
      <c r="H56" s="7">
        <f t="shared" si="6"/>
        <v>43930</v>
      </c>
      <c r="I56" s="7" t="s">
        <v>20</v>
      </c>
      <c r="J56" s="7">
        <f t="shared" si="8"/>
        <v>43930</v>
      </c>
      <c r="K56" s="27">
        <v>28</v>
      </c>
      <c r="L56" s="47">
        <v>30.81</v>
      </c>
      <c r="M56" s="23"/>
      <c r="N56" s="28"/>
      <c r="O56" s="35" t="s">
        <v>44</v>
      </c>
    </row>
    <row r="57" spans="1:15" ht="30" customHeight="1">
      <c r="A57" s="24">
        <v>2012</v>
      </c>
      <c r="B57" s="13">
        <f t="shared" si="5"/>
        <v>55</v>
      </c>
      <c r="C57" s="6" t="s">
        <v>98</v>
      </c>
      <c r="D57" s="6" t="s">
        <v>18</v>
      </c>
      <c r="E57" s="49" t="s">
        <v>99</v>
      </c>
      <c r="F57" s="9">
        <v>41008</v>
      </c>
      <c r="G57" s="10">
        <v>7</v>
      </c>
      <c r="H57" s="7">
        <f t="shared" si="6"/>
        <v>43564</v>
      </c>
      <c r="I57" s="7" t="s">
        <v>20</v>
      </c>
      <c r="J57" s="7">
        <f t="shared" si="8"/>
        <v>43564</v>
      </c>
      <c r="K57" s="27">
        <v>27</v>
      </c>
      <c r="L57" s="47">
        <v>52.64</v>
      </c>
      <c r="M57" s="23"/>
      <c r="N57" s="28"/>
      <c r="O57" s="36" t="s">
        <v>20</v>
      </c>
    </row>
    <row r="58" spans="1:15" ht="30" customHeight="1">
      <c r="A58" s="24">
        <v>2012</v>
      </c>
      <c r="B58" s="13">
        <f t="shared" si="5"/>
        <v>56</v>
      </c>
      <c r="C58" s="6" t="s">
        <v>100</v>
      </c>
      <c r="D58" s="6" t="s">
        <v>18</v>
      </c>
      <c r="E58" s="49" t="s">
        <v>101</v>
      </c>
      <c r="F58" s="9">
        <v>40551</v>
      </c>
      <c r="G58" s="10">
        <v>8</v>
      </c>
      <c r="H58" s="7">
        <f t="shared" si="6"/>
        <v>43473</v>
      </c>
      <c r="I58" s="7" t="s">
        <v>20</v>
      </c>
      <c r="J58" s="7">
        <f>+H58</f>
        <v>43473</v>
      </c>
      <c r="K58" s="27">
        <v>77</v>
      </c>
      <c r="L58" s="47">
        <v>100</v>
      </c>
      <c r="M58" s="23"/>
      <c r="N58" s="28"/>
      <c r="O58" s="36" t="s">
        <v>20</v>
      </c>
    </row>
    <row r="59" spans="1:15" ht="30" customHeight="1">
      <c r="A59" s="24">
        <v>2012</v>
      </c>
      <c r="B59" s="13">
        <f t="shared" si="5"/>
        <v>57</v>
      </c>
      <c r="C59" s="6" t="s">
        <v>102</v>
      </c>
      <c r="D59" s="6" t="s">
        <v>18</v>
      </c>
      <c r="E59" s="49" t="s">
        <v>103</v>
      </c>
      <c r="F59" s="9">
        <v>41008</v>
      </c>
      <c r="G59" s="10">
        <v>5</v>
      </c>
      <c r="H59" s="7">
        <f t="shared" si="6"/>
        <v>42834</v>
      </c>
      <c r="I59" s="7" t="s">
        <v>20</v>
      </c>
      <c r="J59" s="7">
        <f>+H59</f>
        <v>42834</v>
      </c>
      <c r="K59" s="27">
        <v>22</v>
      </c>
      <c r="L59" s="47">
        <v>59.42</v>
      </c>
      <c r="M59" s="23"/>
      <c r="N59" s="28"/>
      <c r="O59" s="36" t="s">
        <v>20</v>
      </c>
    </row>
    <row r="60" spans="1:15" ht="30" customHeight="1">
      <c r="A60" s="24">
        <v>2012</v>
      </c>
      <c r="B60" s="13">
        <f t="shared" si="5"/>
        <v>58</v>
      </c>
      <c r="C60" s="6" t="s">
        <v>104</v>
      </c>
      <c r="D60" s="6" t="s">
        <v>18</v>
      </c>
      <c r="E60" s="49" t="s">
        <v>105</v>
      </c>
      <c r="F60" s="9">
        <v>40708</v>
      </c>
      <c r="G60" s="10">
        <v>6</v>
      </c>
      <c r="H60" s="7">
        <f t="shared" si="6"/>
        <v>42900</v>
      </c>
      <c r="I60" s="7" t="s">
        <v>20</v>
      </c>
      <c r="J60" s="7">
        <f>+H60</f>
        <v>42900</v>
      </c>
      <c r="K60" s="27">
        <v>25</v>
      </c>
      <c r="L60" s="47">
        <v>98.04</v>
      </c>
      <c r="M60" s="23"/>
      <c r="N60" s="28"/>
      <c r="O60" s="36" t="s">
        <v>20</v>
      </c>
    </row>
    <row r="61" spans="1:15" ht="30" customHeight="1">
      <c r="A61" s="24">
        <v>2012</v>
      </c>
      <c r="B61" s="13">
        <f t="shared" si="5"/>
        <v>59</v>
      </c>
      <c r="C61" s="6" t="s">
        <v>106</v>
      </c>
      <c r="D61" s="6" t="s">
        <v>52</v>
      </c>
      <c r="E61" s="49" t="s">
        <v>107</v>
      </c>
      <c r="F61" s="9">
        <v>40717</v>
      </c>
      <c r="G61" s="10">
        <v>8</v>
      </c>
      <c r="H61" s="7">
        <f t="shared" si="6"/>
        <v>43639</v>
      </c>
      <c r="I61" s="7" t="s">
        <v>20</v>
      </c>
      <c r="J61" s="7">
        <f>+H61</f>
        <v>43639</v>
      </c>
      <c r="K61" s="27">
        <v>48</v>
      </c>
      <c r="L61" s="47">
        <v>62.96</v>
      </c>
      <c r="M61" s="23"/>
      <c r="N61" s="28"/>
      <c r="O61" s="36" t="s">
        <v>20</v>
      </c>
    </row>
    <row r="62" spans="1:15" ht="30" customHeight="1">
      <c r="A62" s="24">
        <v>2012</v>
      </c>
      <c r="B62" s="13">
        <f t="shared" si="5"/>
        <v>60</v>
      </c>
      <c r="C62" s="6" t="s">
        <v>108</v>
      </c>
      <c r="D62" s="6" t="s">
        <v>18</v>
      </c>
      <c r="E62" s="49">
        <v>253</v>
      </c>
      <c r="F62" s="9">
        <v>41052</v>
      </c>
      <c r="G62" s="10">
        <v>3</v>
      </c>
      <c r="H62" s="7">
        <f t="shared" si="6"/>
        <v>42147</v>
      </c>
      <c r="I62" s="7" t="s">
        <v>20</v>
      </c>
      <c r="J62" s="7">
        <f t="shared" ref="J62:J65" si="9">+H62</f>
        <v>42147</v>
      </c>
      <c r="K62" s="27">
        <v>42</v>
      </c>
      <c r="L62" s="47">
        <v>84.18</v>
      </c>
      <c r="M62" s="23"/>
      <c r="N62" s="28"/>
      <c r="O62" s="36" t="s">
        <v>20</v>
      </c>
    </row>
    <row r="63" spans="1:15" ht="30" customHeight="1">
      <c r="A63" s="24">
        <v>2012</v>
      </c>
      <c r="B63" s="13">
        <f t="shared" si="5"/>
        <v>61</v>
      </c>
      <c r="C63" s="6" t="s">
        <v>109</v>
      </c>
      <c r="D63" s="6" t="s">
        <v>18</v>
      </c>
      <c r="E63" s="49">
        <v>252</v>
      </c>
      <c r="F63" s="9">
        <v>41052</v>
      </c>
      <c r="G63" s="10">
        <v>7</v>
      </c>
      <c r="H63" s="7">
        <f t="shared" si="6"/>
        <v>43608</v>
      </c>
      <c r="I63" s="7" t="s">
        <v>20</v>
      </c>
      <c r="J63" s="7">
        <f t="shared" si="9"/>
        <v>43608</v>
      </c>
      <c r="K63" s="27">
        <v>29</v>
      </c>
      <c r="L63" s="47">
        <v>81.67</v>
      </c>
      <c r="M63" s="23"/>
      <c r="N63" s="28"/>
      <c r="O63" s="36" t="s">
        <v>20</v>
      </c>
    </row>
    <row r="64" spans="1:15" ht="30" customHeight="1">
      <c r="A64" s="24">
        <v>2012</v>
      </c>
      <c r="B64" s="13">
        <f t="shared" si="5"/>
        <v>62</v>
      </c>
      <c r="C64" s="6" t="s">
        <v>110</v>
      </c>
      <c r="D64" s="6" t="s">
        <v>18</v>
      </c>
      <c r="E64" s="49">
        <v>262</v>
      </c>
      <c r="F64" s="9">
        <v>41088</v>
      </c>
      <c r="G64" s="10">
        <v>8</v>
      </c>
      <c r="H64" s="7">
        <f t="shared" si="6"/>
        <v>44010</v>
      </c>
      <c r="I64" s="7" t="s">
        <v>20</v>
      </c>
      <c r="J64" s="7">
        <f t="shared" si="9"/>
        <v>44010</v>
      </c>
      <c r="K64" s="27">
        <v>96</v>
      </c>
      <c r="L64" s="47">
        <v>94.07</v>
      </c>
      <c r="M64" s="23"/>
      <c r="N64" s="28"/>
      <c r="O64" s="35" t="s">
        <v>44</v>
      </c>
    </row>
    <row r="65" spans="1:15" ht="30" customHeight="1">
      <c r="A65" s="24">
        <v>2012</v>
      </c>
      <c r="B65" s="13">
        <f t="shared" si="5"/>
        <v>63</v>
      </c>
      <c r="C65" s="6" t="s">
        <v>111</v>
      </c>
      <c r="D65" s="6" t="s">
        <v>18</v>
      </c>
      <c r="E65" s="49">
        <v>285</v>
      </c>
      <c r="F65" s="9">
        <v>41180</v>
      </c>
      <c r="G65" s="10">
        <v>8</v>
      </c>
      <c r="H65" s="7">
        <f t="shared" si="6"/>
        <v>44102</v>
      </c>
      <c r="I65" s="7" t="s">
        <v>20</v>
      </c>
      <c r="J65" s="7">
        <f t="shared" si="9"/>
        <v>44102</v>
      </c>
      <c r="K65" s="27">
        <v>39</v>
      </c>
      <c r="L65" s="47">
        <v>100</v>
      </c>
      <c r="M65" s="23"/>
      <c r="N65" s="28"/>
      <c r="O65" s="35" t="s">
        <v>44</v>
      </c>
    </row>
    <row r="66" spans="1:15" ht="30" customHeight="1">
      <c r="A66" s="24">
        <v>2012</v>
      </c>
      <c r="B66" s="13">
        <f t="shared" si="5"/>
        <v>64</v>
      </c>
      <c r="C66" s="6" t="s">
        <v>112</v>
      </c>
      <c r="D66" s="6" t="s">
        <v>18</v>
      </c>
      <c r="E66" s="49" t="s">
        <v>113</v>
      </c>
      <c r="F66" s="9">
        <v>41180</v>
      </c>
      <c r="G66" s="10">
        <v>4</v>
      </c>
      <c r="H66" s="7">
        <f t="shared" si="6"/>
        <v>42641</v>
      </c>
      <c r="I66" s="7" t="s">
        <v>20</v>
      </c>
      <c r="J66" s="7">
        <f>+H66</f>
        <v>42641</v>
      </c>
      <c r="K66" s="27">
        <v>38</v>
      </c>
      <c r="L66" s="47">
        <v>99</v>
      </c>
      <c r="M66" s="23"/>
      <c r="N66" s="28"/>
      <c r="O66" s="36" t="s">
        <v>20</v>
      </c>
    </row>
    <row r="67" spans="1:15" ht="30" customHeight="1">
      <c r="A67" s="24">
        <v>2012</v>
      </c>
      <c r="B67" s="13">
        <f t="shared" si="5"/>
        <v>65</v>
      </c>
      <c r="C67" s="6" t="s">
        <v>114</v>
      </c>
      <c r="D67" s="6" t="s">
        <v>18</v>
      </c>
      <c r="E67" s="49">
        <v>289</v>
      </c>
      <c r="F67" s="9">
        <v>41180</v>
      </c>
      <c r="G67" s="10">
        <v>8</v>
      </c>
      <c r="H67" s="7">
        <f t="shared" si="6"/>
        <v>44102</v>
      </c>
      <c r="I67" s="7" t="s">
        <v>20</v>
      </c>
      <c r="J67" s="7">
        <f>+H67</f>
        <v>44102</v>
      </c>
      <c r="K67" s="27">
        <v>34</v>
      </c>
      <c r="L67" s="47">
        <v>12</v>
      </c>
      <c r="M67" s="23"/>
      <c r="N67" s="28"/>
      <c r="O67" s="35" t="s">
        <v>44</v>
      </c>
    </row>
    <row r="68" spans="1:15" ht="30" customHeight="1">
      <c r="A68" s="24">
        <v>2012</v>
      </c>
      <c r="B68" s="13">
        <f t="shared" si="5"/>
        <v>66</v>
      </c>
      <c r="C68" s="6" t="s">
        <v>115</v>
      </c>
      <c r="D68" s="6" t="s">
        <v>18</v>
      </c>
      <c r="E68" s="49">
        <v>287</v>
      </c>
      <c r="F68" s="9">
        <v>41180</v>
      </c>
      <c r="G68" s="10">
        <v>8</v>
      </c>
      <c r="H68" s="7">
        <f t="shared" si="6"/>
        <v>44102</v>
      </c>
      <c r="I68" s="7" t="s">
        <v>20</v>
      </c>
      <c r="J68" s="7">
        <f>+H68</f>
        <v>44102</v>
      </c>
      <c r="K68" s="27">
        <v>19</v>
      </c>
      <c r="L68" s="47">
        <v>68.44</v>
      </c>
      <c r="M68" s="23"/>
      <c r="N68" s="28"/>
      <c r="O68" s="35" t="s">
        <v>44</v>
      </c>
    </row>
    <row r="69" spans="1:15" ht="30" customHeight="1">
      <c r="A69" s="24">
        <v>2012</v>
      </c>
      <c r="B69" s="13">
        <f t="shared" si="5"/>
        <v>67</v>
      </c>
      <c r="C69" s="6" t="s">
        <v>116</v>
      </c>
      <c r="D69" s="6" t="s">
        <v>18</v>
      </c>
      <c r="E69" s="49" t="s">
        <v>117</v>
      </c>
      <c r="F69" s="9">
        <v>41201</v>
      </c>
      <c r="G69" s="10">
        <v>8</v>
      </c>
      <c r="H69" s="7">
        <f t="shared" si="6"/>
        <v>44123</v>
      </c>
      <c r="I69" s="7" t="s">
        <v>20</v>
      </c>
      <c r="J69" s="7">
        <f>+H69</f>
        <v>44123</v>
      </c>
      <c r="K69" s="27">
        <v>18</v>
      </c>
      <c r="L69" s="47">
        <v>80.14</v>
      </c>
      <c r="M69" s="23"/>
      <c r="N69" s="28"/>
      <c r="O69" s="35" t="s">
        <v>44</v>
      </c>
    </row>
    <row r="70" spans="1:15" ht="30" customHeight="1">
      <c r="A70" s="24">
        <v>2012</v>
      </c>
      <c r="B70" s="13">
        <f t="shared" si="5"/>
        <v>68</v>
      </c>
      <c r="C70" s="6" t="s">
        <v>118</v>
      </c>
      <c r="D70" s="6" t="s">
        <v>18</v>
      </c>
      <c r="E70" s="49" t="s">
        <v>119</v>
      </c>
      <c r="F70" s="9">
        <v>41205</v>
      </c>
      <c r="G70" s="10">
        <v>8</v>
      </c>
      <c r="H70" s="7">
        <f t="shared" si="6"/>
        <v>44127</v>
      </c>
      <c r="I70" s="7" t="s">
        <v>44</v>
      </c>
      <c r="J70" s="7">
        <v>45951</v>
      </c>
      <c r="K70" s="27">
        <v>640</v>
      </c>
      <c r="L70" s="47">
        <v>56.19</v>
      </c>
      <c r="M70" s="23"/>
      <c r="N70" s="28"/>
      <c r="O70" s="36" t="s">
        <v>20</v>
      </c>
    </row>
    <row r="71" spans="1:15" ht="30" customHeight="1">
      <c r="A71" s="24">
        <v>2012</v>
      </c>
      <c r="B71" s="13">
        <f t="shared" si="5"/>
        <v>69</v>
      </c>
      <c r="C71" s="6" t="s">
        <v>120</v>
      </c>
      <c r="D71" s="6" t="s">
        <v>18</v>
      </c>
      <c r="E71" s="49" t="s">
        <v>121</v>
      </c>
      <c r="F71" s="9">
        <v>41201</v>
      </c>
      <c r="G71" s="10">
        <v>8</v>
      </c>
      <c r="H71" s="7">
        <f t="shared" si="6"/>
        <v>44123</v>
      </c>
      <c r="I71" s="7" t="s">
        <v>20</v>
      </c>
      <c r="J71" s="7">
        <f>+H71</f>
        <v>44123</v>
      </c>
      <c r="K71" s="27">
        <v>24</v>
      </c>
      <c r="L71" s="47">
        <v>100</v>
      </c>
      <c r="M71" s="23"/>
      <c r="N71" s="28"/>
      <c r="O71" s="35" t="s">
        <v>44</v>
      </c>
    </row>
    <row r="72" spans="1:15" ht="30" customHeight="1">
      <c r="A72" s="24">
        <v>2012</v>
      </c>
      <c r="B72" s="13">
        <f t="shared" si="5"/>
        <v>70</v>
      </c>
      <c r="C72" s="6" t="s">
        <v>122</v>
      </c>
      <c r="D72" s="6" t="s">
        <v>18</v>
      </c>
      <c r="E72" s="49">
        <v>305</v>
      </c>
      <c r="F72" s="9">
        <v>41205</v>
      </c>
      <c r="G72" s="10">
        <v>8</v>
      </c>
      <c r="H72" s="7">
        <f t="shared" si="6"/>
        <v>44127</v>
      </c>
      <c r="I72" s="7" t="s">
        <v>20</v>
      </c>
      <c r="J72" s="7">
        <f>+H72</f>
        <v>44127</v>
      </c>
      <c r="K72" s="27">
        <v>13</v>
      </c>
      <c r="L72" s="47">
        <v>58.72</v>
      </c>
      <c r="M72" s="23"/>
      <c r="N72" s="28"/>
      <c r="O72" s="35" t="s">
        <v>44</v>
      </c>
    </row>
    <row r="73" spans="1:15" ht="30" customHeight="1">
      <c r="A73" s="24">
        <v>2012</v>
      </c>
      <c r="B73" s="13">
        <f t="shared" si="5"/>
        <v>71</v>
      </c>
      <c r="C73" s="6" t="s">
        <v>123</v>
      </c>
      <c r="D73" s="6" t="s">
        <v>18</v>
      </c>
      <c r="E73" s="49">
        <v>303</v>
      </c>
      <c r="F73" s="9">
        <v>41205</v>
      </c>
      <c r="G73" s="10">
        <v>8</v>
      </c>
      <c r="H73" s="7">
        <f t="shared" si="6"/>
        <v>44127</v>
      </c>
      <c r="I73" s="7" t="s">
        <v>20</v>
      </c>
      <c r="J73" s="7">
        <f>+H73</f>
        <v>44127</v>
      </c>
      <c r="K73" s="27">
        <v>14</v>
      </c>
      <c r="L73" s="47">
        <v>100</v>
      </c>
      <c r="M73" s="23"/>
      <c r="N73" s="28"/>
      <c r="O73" s="35" t="s">
        <v>44</v>
      </c>
    </row>
    <row r="74" spans="1:15" ht="30" customHeight="1">
      <c r="A74" s="24">
        <v>2012</v>
      </c>
      <c r="B74" s="13">
        <f t="shared" si="5"/>
        <v>72</v>
      </c>
      <c r="C74" s="6" t="s">
        <v>124</v>
      </c>
      <c r="D74" s="6" t="s">
        <v>18</v>
      </c>
      <c r="E74" s="49" t="s">
        <v>125</v>
      </c>
      <c r="F74" s="9">
        <v>41222</v>
      </c>
      <c r="G74" s="10">
        <v>8</v>
      </c>
      <c r="H74" s="7">
        <f t="shared" si="6"/>
        <v>44144</v>
      </c>
      <c r="I74" s="7" t="s">
        <v>44</v>
      </c>
      <c r="J74" s="7">
        <v>45967</v>
      </c>
      <c r="K74" s="27">
        <v>67</v>
      </c>
      <c r="L74" s="47">
        <v>37.96</v>
      </c>
      <c r="M74" s="23"/>
      <c r="N74" s="28"/>
      <c r="O74" s="36" t="s">
        <v>20</v>
      </c>
    </row>
    <row r="75" spans="1:15" ht="30" customHeight="1">
      <c r="A75" s="24">
        <v>2012</v>
      </c>
      <c r="B75" s="13">
        <f t="shared" si="5"/>
        <v>73</v>
      </c>
      <c r="C75" s="6" t="s">
        <v>126</v>
      </c>
      <c r="D75" s="6" t="s">
        <v>18</v>
      </c>
      <c r="E75" s="49">
        <v>323</v>
      </c>
      <c r="F75" s="9">
        <v>41222</v>
      </c>
      <c r="G75" s="10">
        <v>8</v>
      </c>
      <c r="H75" s="7">
        <f t="shared" si="6"/>
        <v>44144</v>
      </c>
      <c r="I75" s="7" t="s">
        <v>20</v>
      </c>
      <c r="J75" s="7">
        <f>+H75</f>
        <v>44144</v>
      </c>
      <c r="K75" s="27">
        <v>16</v>
      </c>
      <c r="L75" s="47">
        <v>87.5</v>
      </c>
      <c r="M75" s="23"/>
      <c r="N75" s="28"/>
      <c r="O75" s="35" t="s">
        <v>44</v>
      </c>
    </row>
    <row r="76" spans="1:15" ht="30" customHeight="1">
      <c r="A76" s="48">
        <v>2012</v>
      </c>
      <c r="B76" s="13">
        <f t="shared" si="5"/>
        <v>74</v>
      </c>
      <c r="C76" s="6" t="s">
        <v>127</v>
      </c>
      <c r="D76" s="6" t="s">
        <v>18</v>
      </c>
      <c r="E76" s="49">
        <v>328</v>
      </c>
      <c r="F76" s="9">
        <v>41253</v>
      </c>
      <c r="G76" s="10">
        <v>8</v>
      </c>
      <c r="H76" s="7">
        <f t="shared" si="6"/>
        <v>44175</v>
      </c>
      <c r="I76" s="7" t="s">
        <v>20</v>
      </c>
      <c r="J76" s="7">
        <f>+H76</f>
        <v>44175</v>
      </c>
      <c r="K76" s="27">
        <v>56</v>
      </c>
      <c r="L76" s="47">
        <v>100</v>
      </c>
      <c r="M76" s="23"/>
      <c r="N76" s="28"/>
      <c r="O76" s="35" t="s">
        <v>44</v>
      </c>
    </row>
    <row r="77" spans="1:15" ht="30" customHeight="1">
      <c r="A77" s="24">
        <v>2013</v>
      </c>
      <c r="B77" s="13">
        <f t="shared" si="5"/>
        <v>75</v>
      </c>
      <c r="C77" s="6" t="s">
        <v>128</v>
      </c>
      <c r="D77" s="6" t="s">
        <v>18</v>
      </c>
      <c r="E77" s="49">
        <v>345</v>
      </c>
      <c r="F77" s="9">
        <v>41285</v>
      </c>
      <c r="G77" s="10">
        <v>8</v>
      </c>
      <c r="H77" s="7">
        <f t="shared" si="6"/>
        <v>44207</v>
      </c>
      <c r="I77" s="7" t="s">
        <v>20</v>
      </c>
      <c r="J77" s="7">
        <f>+H77</f>
        <v>44207</v>
      </c>
      <c r="K77" s="27">
        <v>278</v>
      </c>
      <c r="L77" s="47">
        <v>35.94</v>
      </c>
      <c r="M77" s="23"/>
      <c r="N77" s="28"/>
      <c r="O77" s="35" t="s">
        <v>44</v>
      </c>
    </row>
    <row r="78" spans="1:15" ht="30" customHeight="1">
      <c r="A78" s="24">
        <v>2013</v>
      </c>
      <c r="B78" s="13">
        <f t="shared" si="5"/>
        <v>76</v>
      </c>
      <c r="C78" s="6" t="s">
        <v>129</v>
      </c>
      <c r="D78" s="6" t="s">
        <v>18</v>
      </c>
      <c r="E78" s="49">
        <v>365</v>
      </c>
      <c r="F78" s="9">
        <v>41346</v>
      </c>
      <c r="G78" s="10">
        <v>8</v>
      </c>
      <c r="H78" s="7">
        <f t="shared" si="6"/>
        <v>44268</v>
      </c>
      <c r="I78" s="7" t="s">
        <v>20</v>
      </c>
      <c r="J78" s="7">
        <f t="shared" ref="J78:J80" si="10">+H78</f>
        <v>44268</v>
      </c>
      <c r="K78" s="27">
        <v>15</v>
      </c>
      <c r="L78" s="47">
        <v>99.8</v>
      </c>
      <c r="M78" s="23"/>
      <c r="N78" s="28"/>
      <c r="O78" s="35" t="s">
        <v>44</v>
      </c>
    </row>
    <row r="79" spans="1:15" ht="30" customHeight="1">
      <c r="A79" s="24">
        <v>2013</v>
      </c>
      <c r="B79" s="13">
        <f t="shared" si="5"/>
        <v>77</v>
      </c>
      <c r="C79" s="6" t="s">
        <v>130</v>
      </c>
      <c r="D79" s="6" t="s">
        <v>18</v>
      </c>
      <c r="E79" s="49">
        <v>366</v>
      </c>
      <c r="F79" s="9">
        <v>41346</v>
      </c>
      <c r="G79" s="10">
        <v>8</v>
      </c>
      <c r="H79" s="7">
        <f t="shared" si="6"/>
        <v>44268</v>
      </c>
      <c r="I79" s="7" t="s">
        <v>20</v>
      </c>
      <c r="J79" s="7">
        <f t="shared" si="10"/>
        <v>44268</v>
      </c>
      <c r="K79" s="27">
        <v>26</v>
      </c>
      <c r="L79" s="47">
        <v>25.67</v>
      </c>
      <c r="M79" s="23"/>
      <c r="N79" s="28"/>
      <c r="O79" s="35" t="s">
        <v>44</v>
      </c>
    </row>
    <row r="80" spans="1:15" ht="30" customHeight="1">
      <c r="A80" s="24">
        <v>2013</v>
      </c>
      <c r="B80" s="13">
        <f t="shared" si="5"/>
        <v>78</v>
      </c>
      <c r="C80" s="6" t="s">
        <v>131</v>
      </c>
      <c r="D80" s="6" t="s">
        <v>18</v>
      </c>
      <c r="E80" s="49">
        <v>372</v>
      </c>
      <c r="F80" s="9">
        <v>41352</v>
      </c>
      <c r="G80" s="10">
        <v>4</v>
      </c>
      <c r="H80" s="7">
        <f t="shared" si="6"/>
        <v>42813</v>
      </c>
      <c r="I80" s="7" t="s">
        <v>20</v>
      </c>
      <c r="J80" s="7">
        <f t="shared" si="10"/>
        <v>42813</v>
      </c>
      <c r="K80" s="27">
        <v>49</v>
      </c>
      <c r="L80" s="47">
        <v>100</v>
      </c>
      <c r="M80" s="23"/>
      <c r="N80" s="28"/>
      <c r="O80" s="36" t="s">
        <v>20</v>
      </c>
    </row>
    <row r="81" spans="1:15" ht="30" customHeight="1">
      <c r="A81" s="24">
        <v>2013</v>
      </c>
      <c r="B81" s="13">
        <f t="shared" si="5"/>
        <v>79</v>
      </c>
      <c r="C81" s="6" t="s">
        <v>132</v>
      </c>
      <c r="D81" s="6" t="s">
        <v>18</v>
      </c>
      <c r="E81" s="49" t="s">
        <v>133</v>
      </c>
      <c r="F81" s="9">
        <v>41352</v>
      </c>
      <c r="G81" s="10">
        <v>2</v>
      </c>
      <c r="H81" s="7">
        <f t="shared" si="6"/>
        <v>42082</v>
      </c>
      <c r="I81" s="7" t="s">
        <v>44</v>
      </c>
      <c r="J81" s="7">
        <v>44412</v>
      </c>
      <c r="K81" s="27">
        <v>151</v>
      </c>
      <c r="L81" s="47">
        <v>96.68</v>
      </c>
      <c r="M81" s="23"/>
      <c r="N81" s="28"/>
      <c r="O81" s="35" t="s">
        <v>44</v>
      </c>
    </row>
    <row r="82" spans="1:15" ht="30" customHeight="1">
      <c r="A82" s="24">
        <v>2013</v>
      </c>
      <c r="B82" s="13">
        <f t="shared" si="5"/>
        <v>80</v>
      </c>
      <c r="C82" s="6" t="s">
        <v>134</v>
      </c>
      <c r="D82" s="6" t="s">
        <v>18</v>
      </c>
      <c r="E82" s="49" t="s">
        <v>135</v>
      </c>
      <c r="F82" s="9">
        <v>41352</v>
      </c>
      <c r="G82" s="10">
        <v>8</v>
      </c>
      <c r="H82" s="7">
        <f t="shared" si="6"/>
        <v>44274</v>
      </c>
      <c r="I82" s="7" t="s">
        <v>44</v>
      </c>
      <c r="J82" s="7">
        <v>46097</v>
      </c>
      <c r="K82" s="27">
        <v>30</v>
      </c>
      <c r="L82" s="47">
        <v>79.5</v>
      </c>
      <c r="M82" s="23"/>
      <c r="N82" s="28"/>
      <c r="O82" s="36" t="s">
        <v>20</v>
      </c>
    </row>
    <row r="83" spans="1:15" ht="30" customHeight="1">
      <c r="A83" s="24">
        <v>2013</v>
      </c>
      <c r="B83" s="13">
        <f t="shared" si="5"/>
        <v>81</v>
      </c>
      <c r="C83" s="6" t="s">
        <v>136</v>
      </c>
      <c r="D83" s="6" t="s">
        <v>18</v>
      </c>
      <c r="E83" s="49" t="s">
        <v>137</v>
      </c>
      <c r="F83" s="9">
        <v>41372</v>
      </c>
      <c r="G83" s="10">
        <v>8</v>
      </c>
      <c r="H83" s="7">
        <f t="shared" si="6"/>
        <v>44294</v>
      </c>
      <c r="I83" s="7" t="s">
        <v>44</v>
      </c>
      <c r="J83" s="7">
        <v>46119</v>
      </c>
      <c r="K83" s="27">
        <v>31</v>
      </c>
      <c r="L83" s="47">
        <v>27.24</v>
      </c>
      <c r="M83" s="23"/>
      <c r="N83" s="28"/>
      <c r="O83" s="36" t="s">
        <v>20</v>
      </c>
    </row>
    <row r="84" spans="1:15" ht="30" customHeight="1">
      <c r="A84" s="24">
        <v>2013</v>
      </c>
      <c r="B84" s="13">
        <f t="shared" si="5"/>
        <v>82</v>
      </c>
      <c r="C84" s="6" t="s">
        <v>138</v>
      </c>
      <c r="D84" s="6" t="s">
        <v>18</v>
      </c>
      <c r="E84" s="49" t="s">
        <v>139</v>
      </c>
      <c r="F84" s="9">
        <v>41380</v>
      </c>
      <c r="G84" s="10">
        <v>8</v>
      </c>
      <c r="H84" s="7">
        <f t="shared" si="6"/>
        <v>44302</v>
      </c>
      <c r="I84" s="7" t="s">
        <v>44</v>
      </c>
      <c r="J84" s="7">
        <v>44480</v>
      </c>
      <c r="K84" s="27">
        <v>16</v>
      </c>
      <c r="L84" s="47">
        <v>100</v>
      </c>
      <c r="M84" s="23"/>
      <c r="N84" s="28"/>
      <c r="O84" s="35" t="s">
        <v>44</v>
      </c>
    </row>
    <row r="85" spans="1:15" ht="30" customHeight="1">
      <c r="A85" s="24">
        <v>2013</v>
      </c>
      <c r="B85" s="13">
        <f t="shared" si="5"/>
        <v>83</v>
      </c>
      <c r="C85" s="6" t="s">
        <v>140</v>
      </c>
      <c r="D85" s="6" t="s">
        <v>18</v>
      </c>
      <c r="E85" s="49">
        <v>414</v>
      </c>
      <c r="F85" s="9">
        <v>41487</v>
      </c>
      <c r="G85" s="10">
        <v>8</v>
      </c>
      <c r="H85" s="7">
        <f t="shared" si="6"/>
        <v>44409</v>
      </c>
      <c r="I85" s="7" t="s">
        <v>20</v>
      </c>
      <c r="J85" s="7">
        <f>+H85</f>
        <v>44409</v>
      </c>
      <c r="K85" s="27">
        <v>45</v>
      </c>
      <c r="L85" s="47">
        <v>20.25</v>
      </c>
      <c r="M85" s="23"/>
      <c r="N85" s="28"/>
      <c r="O85" s="35" t="s">
        <v>44</v>
      </c>
    </row>
    <row r="86" spans="1:15" ht="30" customHeight="1">
      <c r="A86" s="24">
        <v>2013</v>
      </c>
      <c r="B86" s="13">
        <f t="shared" si="5"/>
        <v>84</v>
      </c>
      <c r="C86" s="6" t="s">
        <v>141</v>
      </c>
      <c r="D86" s="6" t="s">
        <v>18</v>
      </c>
      <c r="E86" s="49">
        <v>422</v>
      </c>
      <c r="F86" s="9">
        <v>41500</v>
      </c>
      <c r="G86" s="10">
        <v>8</v>
      </c>
      <c r="H86" s="7">
        <f t="shared" si="6"/>
        <v>44422</v>
      </c>
      <c r="I86" s="7" t="s">
        <v>20</v>
      </c>
      <c r="J86" s="7">
        <f>+H86</f>
        <v>44422</v>
      </c>
      <c r="K86" s="27">
        <v>15</v>
      </c>
      <c r="L86" s="47">
        <v>82.33</v>
      </c>
      <c r="M86" s="23"/>
      <c r="N86" s="28"/>
      <c r="O86" s="35" t="s">
        <v>44</v>
      </c>
    </row>
    <row r="87" spans="1:15" ht="30" customHeight="1">
      <c r="A87" s="24">
        <v>2013</v>
      </c>
      <c r="B87" s="13">
        <f t="shared" si="5"/>
        <v>85</v>
      </c>
      <c r="C87" s="6" t="s">
        <v>142</v>
      </c>
      <c r="D87" s="6" t="s">
        <v>18</v>
      </c>
      <c r="E87" s="49" t="s">
        <v>143</v>
      </c>
      <c r="F87" s="9">
        <v>41526</v>
      </c>
      <c r="G87" s="10">
        <v>8</v>
      </c>
      <c r="H87" s="7">
        <f t="shared" si="6"/>
        <v>44448</v>
      </c>
      <c r="I87" s="7" t="s">
        <v>20</v>
      </c>
      <c r="J87" s="7">
        <f>+H87</f>
        <v>44448</v>
      </c>
      <c r="K87" s="27">
        <v>33</v>
      </c>
      <c r="L87" s="47">
        <v>89.46</v>
      </c>
      <c r="M87" s="23"/>
      <c r="N87" s="28"/>
      <c r="O87" s="35" t="s">
        <v>44</v>
      </c>
    </row>
    <row r="88" spans="1:15" ht="30" customHeight="1">
      <c r="A88" s="24">
        <v>2013</v>
      </c>
      <c r="B88" s="13">
        <f t="shared" si="5"/>
        <v>86</v>
      </c>
      <c r="C88" s="6" t="s">
        <v>144</v>
      </c>
      <c r="D88" s="6" t="s">
        <v>18</v>
      </c>
      <c r="E88" s="49">
        <v>441</v>
      </c>
      <c r="F88" s="9">
        <v>41562</v>
      </c>
      <c r="G88" s="10">
        <v>6</v>
      </c>
      <c r="H88" s="7">
        <f t="shared" si="6"/>
        <v>43753</v>
      </c>
      <c r="I88" s="7" t="s">
        <v>20</v>
      </c>
      <c r="J88" s="7">
        <f>+H88</f>
        <v>43753</v>
      </c>
      <c r="K88" s="27">
        <v>40</v>
      </c>
      <c r="L88" s="47">
        <v>25.72</v>
      </c>
      <c r="M88" s="23"/>
      <c r="N88" s="28"/>
      <c r="O88" s="36" t="s">
        <v>20</v>
      </c>
    </row>
    <row r="89" spans="1:15" ht="30" customHeight="1">
      <c r="A89" s="24">
        <v>2013</v>
      </c>
      <c r="B89" s="13">
        <f t="shared" si="5"/>
        <v>87</v>
      </c>
      <c r="C89" s="6" t="s">
        <v>145</v>
      </c>
      <c r="D89" s="6" t="s">
        <v>18</v>
      </c>
      <c r="E89" s="49">
        <v>440</v>
      </c>
      <c r="F89" s="9">
        <v>41562</v>
      </c>
      <c r="G89" s="10">
        <v>4</v>
      </c>
      <c r="H89" s="7">
        <f t="shared" si="6"/>
        <v>43023</v>
      </c>
      <c r="I89" s="7" t="s">
        <v>20</v>
      </c>
      <c r="J89" s="7">
        <f t="shared" ref="J89:J92" si="11">+H89</f>
        <v>43023</v>
      </c>
      <c r="K89" s="27">
        <v>11</v>
      </c>
      <c r="L89" s="47">
        <v>99</v>
      </c>
      <c r="M89" s="23"/>
      <c r="N89" s="28"/>
      <c r="O89" s="36" t="s">
        <v>20</v>
      </c>
    </row>
    <row r="90" spans="1:15" ht="30" customHeight="1">
      <c r="A90" s="24">
        <v>2013</v>
      </c>
      <c r="B90" s="13">
        <f t="shared" si="5"/>
        <v>88</v>
      </c>
      <c r="C90" s="6" t="s">
        <v>146</v>
      </c>
      <c r="D90" s="6" t="s">
        <v>18</v>
      </c>
      <c r="E90" s="49">
        <v>444</v>
      </c>
      <c r="F90" s="9">
        <v>41562</v>
      </c>
      <c r="G90" s="10">
        <v>5</v>
      </c>
      <c r="H90" s="7">
        <f t="shared" si="6"/>
        <v>43388</v>
      </c>
      <c r="I90" s="7" t="s">
        <v>20</v>
      </c>
      <c r="J90" s="7">
        <f t="shared" si="11"/>
        <v>43388</v>
      </c>
      <c r="K90" s="27">
        <v>21</v>
      </c>
      <c r="L90" s="47">
        <v>20.399999999999999</v>
      </c>
      <c r="M90" s="23"/>
      <c r="N90" s="28"/>
      <c r="O90" s="36" t="s">
        <v>20</v>
      </c>
    </row>
    <row r="91" spans="1:15" ht="30" customHeight="1">
      <c r="A91" s="24">
        <v>2013</v>
      </c>
      <c r="B91" s="13">
        <f t="shared" si="5"/>
        <v>89</v>
      </c>
      <c r="C91" s="6" t="s">
        <v>147</v>
      </c>
      <c r="D91" s="6" t="s">
        <v>18</v>
      </c>
      <c r="E91" s="49">
        <v>449</v>
      </c>
      <c r="F91" s="9">
        <v>41583</v>
      </c>
      <c r="G91" s="10">
        <v>8</v>
      </c>
      <c r="H91" s="7">
        <f t="shared" si="6"/>
        <v>44505</v>
      </c>
      <c r="I91" s="7" t="s">
        <v>20</v>
      </c>
      <c r="J91" s="7">
        <f t="shared" si="11"/>
        <v>44505</v>
      </c>
      <c r="K91" s="27">
        <v>17</v>
      </c>
      <c r="L91" s="47">
        <v>96.35</v>
      </c>
      <c r="M91" s="23"/>
      <c r="N91" s="28"/>
      <c r="O91" s="35" t="s">
        <v>44</v>
      </c>
    </row>
    <row r="92" spans="1:15" ht="30" customHeight="1">
      <c r="A92" s="48">
        <v>2013</v>
      </c>
      <c r="B92" s="13">
        <f t="shared" si="5"/>
        <v>90</v>
      </c>
      <c r="C92" s="6" t="s">
        <v>148</v>
      </c>
      <c r="D92" s="6" t="s">
        <v>18</v>
      </c>
      <c r="E92" s="49">
        <v>464</v>
      </c>
      <c r="F92" s="9">
        <v>41606</v>
      </c>
      <c r="G92" s="10">
        <v>8</v>
      </c>
      <c r="H92" s="7">
        <f t="shared" si="6"/>
        <v>44528</v>
      </c>
      <c r="I92" s="7" t="s">
        <v>20</v>
      </c>
      <c r="J92" s="7">
        <f t="shared" si="11"/>
        <v>44528</v>
      </c>
      <c r="K92" s="27">
        <v>96</v>
      </c>
      <c r="L92" s="47">
        <v>17.55</v>
      </c>
      <c r="M92" s="23"/>
      <c r="N92" s="28"/>
      <c r="O92" s="35" t="s">
        <v>44</v>
      </c>
    </row>
    <row r="93" spans="1:15" ht="30" customHeight="1">
      <c r="A93" s="24">
        <v>2014</v>
      </c>
      <c r="B93" s="13">
        <f t="shared" si="5"/>
        <v>91</v>
      </c>
      <c r="C93" s="6" t="s">
        <v>149</v>
      </c>
      <c r="D93" s="6" t="s">
        <v>18</v>
      </c>
      <c r="E93" s="49">
        <v>478</v>
      </c>
      <c r="F93" s="9">
        <v>41653</v>
      </c>
      <c r="G93" s="10">
        <v>5</v>
      </c>
      <c r="H93" s="7">
        <f t="shared" si="6"/>
        <v>43479</v>
      </c>
      <c r="I93" s="7" t="s">
        <v>20</v>
      </c>
      <c r="J93" s="7">
        <f>+H93</f>
        <v>43479</v>
      </c>
      <c r="K93" s="27">
        <v>21</v>
      </c>
      <c r="L93" s="47">
        <v>99</v>
      </c>
      <c r="M93" s="23"/>
      <c r="N93" s="28"/>
      <c r="O93" s="36" t="s">
        <v>20</v>
      </c>
    </row>
    <row r="94" spans="1:15" ht="30" customHeight="1">
      <c r="A94" s="24">
        <v>2014</v>
      </c>
      <c r="B94" s="13">
        <f t="shared" si="5"/>
        <v>92</v>
      </c>
      <c r="C94" s="6" t="s">
        <v>150</v>
      </c>
      <c r="D94" s="6" t="s">
        <v>18</v>
      </c>
      <c r="E94" s="49">
        <v>480</v>
      </c>
      <c r="F94" s="9">
        <v>41653</v>
      </c>
      <c r="G94" s="10">
        <v>8</v>
      </c>
      <c r="H94" s="7">
        <f t="shared" si="6"/>
        <v>44575</v>
      </c>
      <c r="I94" s="7" t="s">
        <v>20</v>
      </c>
      <c r="J94" s="7">
        <f>+H94</f>
        <v>44575</v>
      </c>
      <c r="K94" s="27">
        <v>26</v>
      </c>
      <c r="L94" s="47">
        <v>38.020000000000003</v>
      </c>
      <c r="M94" s="23"/>
      <c r="N94" s="28"/>
      <c r="O94" s="36" t="s">
        <v>20</v>
      </c>
    </row>
    <row r="95" spans="1:15" ht="30" customHeight="1">
      <c r="A95" s="24">
        <v>2014</v>
      </c>
      <c r="B95" s="13">
        <f t="shared" si="5"/>
        <v>93</v>
      </c>
      <c r="C95" s="6" t="s">
        <v>151</v>
      </c>
      <c r="D95" s="6" t="s">
        <v>18</v>
      </c>
      <c r="E95" s="49" t="s">
        <v>152</v>
      </c>
      <c r="F95" s="9">
        <v>41653</v>
      </c>
      <c r="G95" s="10">
        <v>6</v>
      </c>
      <c r="H95" s="7">
        <f t="shared" si="6"/>
        <v>43844</v>
      </c>
      <c r="I95" s="7" t="s">
        <v>44</v>
      </c>
      <c r="J95" s="7">
        <v>46250</v>
      </c>
      <c r="K95" s="27">
        <v>15</v>
      </c>
      <c r="L95" s="47">
        <v>1</v>
      </c>
      <c r="M95" s="23"/>
      <c r="N95" s="28"/>
      <c r="O95" s="36" t="s">
        <v>20</v>
      </c>
    </row>
    <row r="96" spans="1:15" ht="30" customHeight="1">
      <c r="A96" s="24">
        <v>2014</v>
      </c>
      <c r="B96" s="13">
        <f t="shared" si="5"/>
        <v>94</v>
      </c>
      <c r="C96" s="6" t="s">
        <v>153</v>
      </c>
      <c r="D96" s="6" t="s">
        <v>18</v>
      </c>
      <c r="E96" s="49">
        <v>504</v>
      </c>
      <c r="F96" s="9">
        <v>41688</v>
      </c>
      <c r="G96" s="10">
        <v>8</v>
      </c>
      <c r="H96" s="7">
        <f t="shared" si="6"/>
        <v>44610</v>
      </c>
      <c r="I96" s="7" t="s">
        <v>20</v>
      </c>
      <c r="J96" s="7">
        <f>+H96</f>
        <v>44610</v>
      </c>
      <c r="K96" s="27">
        <v>44</v>
      </c>
      <c r="L96" s="47">
        <v>41.3</v>
      </c>
      <c r="M96" s="23"/>
      <c r="N96" s="28"/>
      <c r="O96" s="36" t="s">
        <v>20</v>
      </c>
    </row>
    <row r="97" spans="1:15" ht="30" customHeight="1">
      <c r="A97" s="24">
        <v>2014</v>
      </c>
      <c r="B97" s="13">
        <f t="shared" si="5"/>
        <v>95</v>
      </c>
      <c r="C97" s="6" t="s">
        <v>154</v>
      </c>
      <c r="D97" s="6" t="s">
        <v>18</v>
      </c>
      <c r="E97" s="49">
        <v>501</v>
      </c>
      <c r="F97" s="9">
        <v>41688</v>
      </c>
      <c r="G97" s="10">
        <v>4</v>
      </c>
      <c r="H97" s="7">
        <f t="shared" si="6"/>
        <v>43149</v>
      </c>
      <c r="I97" s="7" t="s">
        <v>20</v>
      </c>
      <c r="J97" s="7">
        <f t="shared" ref="J97:J106" si="12">+H97</f>
        <v>43149</v>
      </c>
      <c r="K97" s="27">
        <v>12</v>
      </c>
      <c r="L97" s="47">
        <v>99</v>
      </c>
      <c r="M97" s="23"/>
      <c r="N97" s="28"/>
      <c r="O97" s="36" t="s">
        <v>20</v>
      </c>
    </row>
    <row r="98" spans="1:15" ht="30" customHeight="1">
      <c r="A98" s="24">
        <v>2014</v>
      </c>
      <c r="B98" s="13">
        <f t="shared" si="5"/>
        <v>96</v>
      </c>
      <c r="C98" s="6" t="s">
        <v>155</v>
      </c>
      <c r="D98" s="6" t="s">
        <v>18</v>
      </c>
      <c r="E98" s="49">
        <v>503</v>
      </c>
      <c r="F98" s="9">
        <v>41688</v>
      </c>
      <c r="G98" s="10">
        <v>6</v>
      </c>
      <c r="H98" s="7">
        <f t="shared" si="6"/>
        <v>43879</v>
      </c>
      <c r="I98" s="7" t="s">
        <v>20</v>
      </c>
      <c r="J98" s="7">
        <f t="shared" si="12"/>
        <v>43879</v>
      </c>
      <c r="K98" s="27">
        <v>31</v>
      </c>
      <c r="L98" s="47">
        <v>36.93</v>
      </c>
      <c r="M98" s="23"/>
      <c r="N98" s="28"/>
      <c r="O98" s="35" t="s">
        <v>44</v>
      </c>
    </row>
    <row r="99" spans="1:15" ht="30" customHeight="1">
      <c r="A99" s="24">
        <v>2014</v>
      </c>
      <c r="B99" s="13">
        <f t="shared" si="5"/>
        <v>97</v>
      </c>
      <c r="C99" s="6" t="s">
        <v>156</v>
      </c>
      <c r="D99" s="6" t="s">
        <v>18</v>
      </c>
      <c r="E99" s="49">
        <v>508</v>
      </c>
      <c r="F99" s="9">
        <v>41688</v>
      </c>
      <c r="G99" s="10">
        <v>8</v>
      </c>
      <c r="H99" s="7">
        <f t="shared" si="6"/>
        <v>44610</v>
      </c>
      <c r="I99" s="7" t="s">
        <v>20</v>
      </c>
      <c r="J99" s="7">
        <f t="shared" si="12"/>
        <v>44610</v>
      </c>
      <c r="K99" s="27">
        <v>14</v>
      </c>
      <c r="L99" s="47">
        <v>1</v>
      </c>
      <c r="M99" s="23"/>
      <c r="N99" s="28"/>
      <c r="O99" s="36" t="s">
        <v>20</v>
      </c>
    </row>
    <row r="100" spans="1:15" ht="30" customHeight="1">
      <c r="A100" s="24">
        <v>2014</v>
      </c>
      <c r="B100" s="13">
        <f t="shared" si="5"/>
        <v>98</v>
      </c>
      <c r="C100" s="6" t="s">
        <v>157</v>
      </c>
      <c r="D100" s="6" t="s">
        <v>18</v>
      </c>
      <c r="E100" s="49">
        <v>499</v>
      </c>
      <c r="F100" s="9">
        <v>41688</v>
      </c>
      <c r="G100" s="10">
        <v>8</v>
      </c>
      <c r="H100" s="7">
        <f t="shared" si="6"/>
        <v>44610</v>
      </c>
      <c r="I100" s="7" t="s">
        <v>20</v>
      </c>
      <c r="J100" s="7">
        <f t="shared" si="12"/>
        <v>44610</v>
      </c>
      <c r="K100" s="27">
        <v>21</v>
      </c>
      <c r="L100" s="47">
        <v>100</v>
      </c>
      <c r="M100" s="23"/>
      <c r="N100" s="28"/>
      <c r="O100" s="36" t="s">
        <v>20</v>
      </c>
    </row>
    <row r="101" spans="1:15" ht="30" customHeight="1">
      <c r="A101" s="24">
        <v>2014</v>
      </c>
      <c r="B101" s="13">
        <f t="shared" si="5"/>
        <v>99</v>
      </c>
      <c r="C101" s="6" t="s">
        <v>158</v>
      </c>
      <c r="D101" s="6" t="s">
        <v>18</v>
      </c>
      <c r="E101" s="49">
        <v>511</v>
      </c>
      <c r="F101" s="9">
        <v>41691</v>
      </c>
      <c r="G101" s="10">
        <v>8</v>
      </c>
      <c r="H101" s="7">
        <f t="shared" si="6"/>
        <v>44613</v>
      </c>
      <c r="I101" s="7" t="s">
        <v>20</v>
      </c>
      <c r="J101" s="7">
        <f t="shared" si="12"/>
        <v>44613</v>
      </c>
      <c r="K101" s="27">
        <v>162</v>
      </c>
      <c r="L101" s="47">
        <v>28.97</v>
      </c>
      <c r="M101" s="23"/>
      <c r="N101" s="28"/>
      <c r="O101" s="36" t="s">
        <v>20</v>
      </c>
    </row>
    <row r="102" spans="1:15" ht="30" customHeight="1">
      <c r="A102" s="24">
        <v>2014</v>
      </c>
      <c r="B102" s="13">
        <f t="shared" si="5"/>
        <v>100</v>
      </c>
      <c r="C102" s="6" t="s">
        <v>159</v>
      </c>
      <c r="D102" s="6" t="s">
        <v>18</v>
      </c>
      <c r="E102" s="49">
        <v>532</v>
      </c>
      <c r="F102" s="9">
        <v>41691</v>
      </c>
      <c r="G102" s="10">
        <v>8</v>
      </c>
      <c r="H102" s="7">
        <f t="shared" si="6"/>
        <v>44613</v>
      </c>
      <c r="I102" s="7" t="s">
        <v>20</v>
      </c>
      <c r="J102" s="7">
        <f t="shared" si="12"/>
        <v>44613</v>
      </c>
      <c r="K102" s="27">
        <v>52</v>
      </c>
      <c r="L102" s="47">
        <v>48.87</v>
      </c>
      <c r="M102" s="23"/>
      <c r="N102" s="28"/>
      <c r="O102" s="36" t="s">
        <v>20</v>
      </c>
    </row>
    <row r="103" spans="1:15" ht="30" customHeight="1">
      <c r="A103" s="24">
        <v>2014</v>
      </c>
      <c r="B103" s="13">
        <f t="shared" si="5"/>
        <v>101</v>
      </c>
      <c r="C103" s="6" t="s">
        <v>160</v>
      </c>
      <c r="D103" s="6" t="s">
        <v>18</v>
      </c>
      <c r="E103" s="49">
        <v>531</v>
      </c>
      <c r="F103" s="9">
        <v>41691</v>
      </c>
      <c r="G103" s="10">
        <v>8</v>
      </c>
      <c r="H103" s="7">
        <f t="shared" si="6"/>
        <v>44613</v>
      </c>
      <c r="I103" s="7" t="s">
        <v>20</v>
      </c>
      <c r="J103" s="7">
        <f t="shared" si="12"/>
        <v>44613</v>
      </c>
      <c r="K103" s="27">
        <v>26</v>
      </c>
      <c r="L103" s="47">
        <v>58.6</v>
      </c>
      <c r="M103" s="23"/>
      <c r="N103" s="28"/>
      <c r="O103" s="36" t="s">
        <v>20</v>
      </c>
    </row>
    <row r="104" spans="1:15" ht="30" customHeight="1">
      <c r="A104" s="24">
        <v>2014</v>
      </c>
      <c r="B104" s="13">
        <f t="shared" ref="B104:B106" si="13">+B103+1</f>
        <v>102</v>
      </c>
      <c r="C104" s="6" t="s">
        <v>161</v>
      </c>
      <c r="D104" s="6" t="s">
        <v>18</v>
      </c>
      <c r="E104" s="49">
        <v>527</v>
      </c>
      <c r="F104" s="9">
        <v>41691</v>
      </c>
      <c r="G104" s="10">
        <v>8</v>
      </c>
      <c r="H104" s="7">
        <f t="shared" ref="H104:H106" si="14">DATE(YEAR(F104)+G104,MONTH(F104),DAY(F104))</f>
        <v>44613</v>
      </c>
      <c r="I104" s="7" t="s">
        <v>20</v>
      </c>
      <c r="J104" s="7">
        <f t="shared" si="12"/>
        <v>44613</v>
      </c>
      <c r="K104" s="27">
        <v>34</v>
      </c>
      <c r="L104" s="47">
        <v>60</v>
      </c>
      <c r="M104" s="23"/>
      <c r="N104" s="28"/>
      <c r="O104" s="36" t="s">
        <v>20</v>
      </c>
    </row>
    <row r="105" spans="1:15" ht="30" customHeight="1">
      <c r="A105" s="24">
        <v>2014</v>
      </c>
      <c r="B105" s="13">
        <f t="shared" si="13"/>
        <v>103</v>
      </c>
      <c r="C105" s="6" t="s">
        <v>162</v>
      </c>
      <c r="D105" s="6" t="s">
        <v>18</v>
      </c>
      <c r="E105" s="49">
        <v>15</v>
      </c>
      <c r="F105" s="9">
        <v>41858</v>
      </c>
      <c r="G105" s="10">
        <v>8</v>
      </c>
      <c r="H105" s="7">
        <f t="shared" si="14"/>
        <v>44780</v>
      </c>
      <c r="I105" s="7" t="s">
        <v>20</v>
      </c>
      <c r="J105" s="7">
        <f t="shared" si="12"/>
        <v>44780</v>
      </c>
      <c r="K105" s="27">
        <v>27</v>
      </c>
      <c r="L105" s="47">
        <v>100</v>
      </c>
      <c r="M105" s="23"/>
      <c r="N105" s="28"/>
      <c r="O105" s="36" t="s">
        <v>20</v>
      </c>
    </row>
    <row r="106" spans="1:15" ht="30" customHeight="1">
      <c r="A106" s="48">
        <v>2014</v>
      </c>
      <c r="B106" s="13">
        <f t="shared" si="13"/>
        <v>104</v>
      </c>
      <c r="C106" s="6" t="s">
        <v>163</v>
      </c>
      <c r="D106" s="6" t="s">
        <v>18</v>
      </c>
      <c r="E106" s="49">
        <v>19</v>
      </c>
      <c r="F106" s="9">
        <v>41927</v>
      </c>
      <c r="G106" s="10">
        <v>0</v>
      </c>
      <c r="H106" s="7">
        <f t="shared" si="14"/>
        <v>41927</v>
      </c>
      <c r="I106" s="7" t="s">
        <v>20</v>
      </c>
      <c r="J106" s="7">
        <f t="shared" si="12"/>
        <v>41927</v>
      </c>
      <c r="K106" s="27">
        <v>12</v>
      </c>
      <c r="L106" s="47">
        <v>100</v>
      </c>
      <c r="M106" s="23"/>
      <c r="N106" s="28"/>
      <c r="O106" s="36" t="s">
        <v>20</v>
      </c>
    </row>
    <row r="107" spans="1:15" ht="30" customHeight="1">
      <c r="A107" s="24">
        <v>2015</v>
      </c>
      <c r="B107" s="13">
        <f t="shared" ref="B107:B139" si="15">+B106+1</f>
        <v>105</v>
      </c>
      <c r="C107" s="6" t="s">
        <v>164</v>
      </c>
      <c r="D107" s="6" t="s">
        <v>18</v>
      </c>
      <c r="E107" s="49">
        <v>37</v>
      </c>
      <c r="F107" s="9">
        <v>42047</v>
      </c>
      <c r="G107" s="10">
        <v>3</v>
      </c>
      <c r="H107" s="7">
        <f t="shared" ref="H107:H139" si="16">DATE(YEAR(F107)+G107,MONTH(F107),DAY(F107))</f>
        <v>43143</v>
      </c>
      <c r="I107" s="7" t="s">
        <v>20</v>
      </c>
      <c r="J107" s="7">
        <f t="shared" ref="J107:J109" si="17">+H107</f>
        <v>43143</v>
      </c>
      <c r="K107" s="27">
        <v>17</v>
      </c>
      <c r="L107" s="47">
        <v>100</v>
      </c>
      <c r="M107" s="23"/>
      <c r="N107" s="28"/>
      <c r="O107" s="36" t="s">
        <v>20</v>
      </c>
    </row>
    <row r="108" spans="1:15" ht="30" customHeight="1">
      <c r="A108" s="24">
        <v>2015</v>
      </c>
      <c r="B108" s="13">
        <f t="shared" si="15"/>
        <v>106</v>
      </c>
      <c r="C108" s="6" t="s">
        <v>165</v>
      </c>
      <c r="D108" s="6" t="s">
        <v>18</v>
      </c>
      <c r="E108" s="49">
        <v>58</v>
      </c>
      <c r="F108" s="9">
        <v>42110</v>
      </c>
      <c r="G108" s="10">
        <v>8</v>
      </c>
      <c r="H108" s="7">
        <f t="shared" si="16"/>
        <v>45032</v>
      </c>
      <c r="I108" s="7" t="s">
        <v>20</v>
      </c>
      <c r="J108" s="7">
        <f t="shared" si="17"/>
        <v>45032</v>
      </c>
      <c r="K108" s="27">
        <v>24</v>
      </c>
      <c r="L108" s="47">
        <v>87.57</v>
      </c>
      <c r="M108" s="23"/>
      <c r="N108" s="28"/>
      <c r="O108" s="36" t="s">
        <v>20</v>
      </c>
    </row>
    <row r="109" spans="1:15" ht="30" customHeight="1">
      <c r="A109" s="24">
        <v>2015</v>
      </c>
      <c r="B109" s="13">
        <f t="shared" si="15"/>
        <v>107</v>
      </c>
      <c r="C109" s="6" t="s">
        <v>166</v>
      </c>
      <c r="D109" s="6" t="s">
        <v>18</v>
      </c>
      <c r="E109" s="49">
        <v>62</v>
      </c>
      <c r="F109" s="9">
        <v>42166</v>
      </c>
      <c r="G109" s="10">
        <v>8</v>
      </c>
      <c r="H109" s="7">
        <f t="shared" si="16"/>
        <v>45088</v>
      </c>
      <c r="I109" s="7" t="s">
        <v>20</v>
      </c>
      <c r="J109" s="7">
        <f t="shared" si="17"/>
        <v>45088</v>
      </c>
      <c r="K109" s="27">
        <v>101</v>
      </c>
      <c r="L109" s="47">
        <v>69.13</v>
      </c>
      <c r="M109" s="23"/>
      <c r="N109" s="28"/>
      <c r="O109" s="36" t="s">
        <v>20</v>
      </c>
    </row>
    <row r="110" spans="1:15" ht="30" customHeight="1">
      <c r="A110" s="24">
        <v>2015</v>
      </c>
      <c r="B110" s="13">
        <f t="shared" si="15"/>
        <v>108</v>
      </c>
      <c r="C110" s="6" t="s">
        <v>167</v>
      </c>
      <c r="D110" s="6" t="s">
        <v>18</v>
      </c>
      <c r="E110" s="49" t="s">
        <v>168</v>
      </c>
      <c r="F110" s="9">
        <v>42249</v>
      </c>
      <c r="G110" s="10">
        <v>0</v>
      </c>
      <c r="H110" s="7">
        <f t="shared" si="16"/>
        <v>42249</v>
      </c>
      <c r="I110" s="7" t="s">
        <v>20</v>
      </c>
      <c r="J110" s="7">
        <f t="shared" ref="J110" si="18">+H110</f>
        <v>42249</v>
      </c>
      <c r="K110" s="27">
        <v>222</v>
      </c>
      <c r="L110" s="47">
        <v>0</v>
      </c>
      <c r="M110" s="23"/>
      <c r="N110" s="28"/>
      <c r="O110" s="36" t="s">
        <v>20</v>
      </c>
    </row>
    <row r="111" spans="1:15" ht="30" customHeight="1">
      <c r="A111" s="24">
        <v>2015</v>
      </c>
      <c r="B111" s="13">
        <f t="shared" si="15"/>
        <v>109</v>
      </c>
      <c r="C111" s="6" t="s">
        <v>169</v>
      </c>
      <c r="D111" s="6" t="s">
        <v>18</v>
      </c>
      <c r="E111" s="49">
        <v>89</v>
      </c>
      <c r="F111" s="9">
        <v>42359</v>
      </c>
      <c r="G111" s="10">
        <v>8</v>
      </c>
      <c r="H111" s="7">
        <f t="shared" si="16"/>
        <v>45281</v>
      </c>
      <c r="I111" s="7" t="s">
        <v>20</v>
      </c>
      <c r="J111" s="7">
        <f t="shared" ref="J111:J115" si="19">+H111</f>
        <v>45281</v>
      </c>
      <c r="K111" s="27">
        <v>39</v>
      </c>
      <c r="L111" s="47">
        <v>33.409999999999997</v>
      </c>
      <c r="M111" s="23"/>
      <c r="N111" s="28"/>
      <c r="O111" s="36" t="s">
        <v>20</v>
      </c>
    </row>
    <row r="112" spans="1:15" ht="30" customHeight="1">
      <c r="A112" s="24">
        <v>2015</v>
      </c>
      <c r="B112" s="13">
        <f t="shared" si="15"/>
        <v>110</v>
      </c>
      <c r="C112" s="6" t="s">
        <v>170</v>
      </c>
      <c r="D112" s="6" t="s">
        <v>18</v>
      </c>
      <c r="E112" s="49">
        <v>76</v>
      </c>
      <c r="F112" s="9">
        <v>42249</v>
      </c>
      <c r="G112" s="10">
        <v>6</v>
      </c>
      <c r="H112" s="7">
        <f t="shared" si="16"/>
        <v>44441</v>
      </c>
      <c r="I112" s="7" t="s">
        <v>20</v>
      </c>
      <c r="J112" s="7">
        <f t="shared" si="19"/>
        <v>44441</v>
      </c>
      <c r="K112" s="27">
        <v>20</v>
      </c>
      <c r="L112" s="47">
        <v>100</v>
      </c>
      <c r="M112" s="23"/>
      <c r="N112" s="28"/>
      <c r="O112" s="36" t="s">
        <v>20</v>
      </c>
    </row>
    <row r="113" spans="1:15" ht="30" customHeight="1">
      <c r="A113" s="24">
        <v>2015</v>
      </c>
      <c r="B113" s="13">
        <f t="shared" si="15"/>
        <v>111</v>
      </c>
      <c r="C113" s="6" t="s">
        <v>171</v>
      </c>
      <c r="D113" s="6" t="s">
        <v>18</v>
      </c>
      <c r="E113" s="49">
        <v>79</v>
      </c>
      <c r="F113" s="9">
        <v>42249</v>
      </c>
      <c r="G113" s="10">
        <v>5</v>
      </c>
      <c r="H113" s="7">
        <f t="shared" si="16"/>
        <v>44076</v>
      </c>
      <c r="I113" s="7" t="s">
        <v>20</v>
      </c>
      <c r="J113" s="7">
        <f t="shared" si="19"/>
        <v>44076</v>
      </c>
      <c r="K113" s="27">
        <v>25</v>
      </c>
      <c r="L113" s="47">
        <v>100</v>
      </c>
      <c r="M113" s="23"/>
      <c r="N113" s="28"/>
      <c r="O113" s="35" t="s">
        <v>44</v>
      </c>
    </row>
    <row r="114" spans="1:15" ht="30" customHeight="1">
      <c r="A114" s="24">
        <v>2015</v>
      </c>
      <c r="B114" s="13">
        <f t="shared" si="15"/>
        <v>112</v>
      </c>
      <c r="C114" s="6" t="s">
        <v>172</v>
      </c>
      <c r="D114" s="6" t="s">
        <v>18</v>
      </c>
      <c r="E114" s="49">
        <v>88</v>
      </c>
      <c r="F114" s="9">
        <v>42359</v>
      </c>
      <c r="G114" s="10">
        <v>5</v>
      </c>
      <c r="H114" s="7">
        <f t="shared" si="16"/>
        <v>44186</v>
      </c>
      <c r="I114" s="7" t="s">
        <v>20</v>
      </c>
      <c r="J114" s="7">
        <f t="shared" si="19"/>
        <v>44186</v>
      </c>
      <c r="K114" s="27">
        <v>82</v>
      </c>
      <c r="L114" s="47">
        <v>100</v>
      </c>
      <c r="M114" s="23"/>
      <c r="N114" s="28"/>
      <c r="O114" s="35" t="s">
        <v>44</v>
      </c>
    </row>
    <row r="115" spans="1:15" ht="30" customHeight="1">
      <c r="A115" s="48">
        <v>2015</v>
      </c>
      <c r="B115" s="13">
        <f t="shared" si="15"/>
        <v>113</v>
      </c>
      <c r="C115" s="6" t="s">
        <v>173</v>
      </c>
      <c r="D115" s="6" t="s">
        <v>18</v>
      </c>
      <c r="E115" s="49">
        <v>896</v>
      </c>
      <c r="F115" s="9">
        <v>42369</v>
      </c>
      <c r="G115" s="10">
        <v>8</v>
      </c>
      <c r="H115" s="7">
        <f t="shared" si="16"/>
        <v>45291</v>
      </c>
      <c r="I115" s="7" t="s">
        <v>20</v>
      </c>
      <c r="J115" s="7">
        <f t="shared" si="19"/>
        <v>45291</v>
      </c>
      <c r="K115" s="27">
        <v>17</v>
      </c>
      <c r="L115" s="47">
        <v>38.79</v>
      </c>
      <c r="M115" s="23"/>
      <c r="N115" s="28"/>
      <c r="O115" s="36" t="s">
        <v>20</v>
      </c>
    </row>
    <row r="116" spans="1:15" ht="30" customHeight="1">
      <c r="A116" s="24">
        <v>2016</v>
      </c>
      <c r="B116" s="13">
        <f t="shared" si="15"/>
        <v>114</v>
      </c>
      <c r="C116" s="6" t="s">
        <v>174</v>
      </c>
      <c r="D116" s="6" t="s">
        <v>18</v>
      </c>
      <c r="E116" s="49">
        <v>131</v>
      </c>
      <c r="F116" s="9">
        <v>42584</v>
      </c>
      <c r="G116" s="10">
        <v>6</v>
      </c>
      <c r="H116" s="7">
        <f t="shared" si="16"/>
        <v>44775</v>
      </c>
      <c r="I116" s="7" t="s">
        <v>20</v>
      </c>
      <c r="J116" s="7">
        <f t="shared" ref="J116:J117" si="20">+H116</f>
        <v>44775</v>
      </c>
      <c r="K116" s="27">
        <v>11</v>
      </c>
      <c r="L116" s="47">
        <v>94.83</v>
      </c>
      <c r="M116" s="23"/>
      <c r="N116" s="28"/>
      <c r="O116" s="36" t="s">
        <v>20</v>
      </c>
    </row>
    <row r="117" spans="1:15" ht="30" customHeight="1">
      <c r="A117" s="48">
        <v>2016</v>
      </c>
      <c r="B117" s="13">
        <f t="shared" si="15"/>
        <v>115</v>
      </c>
      <c r="C117" s="6" t="s">
        <v>175</v>
      </c>
      <c r="D117" s="6" t="s">
        <v>18</v>
      </c>
      <c r="E117" s="49">
        <v>133</v>
      </c>
      <c r="F117" s="9">
        <v>42584</v>
      </c>
      <c r="G117" s="10">
        <v>4</v>
      </c>
      <c r="H117" s="7">
        <f t="shared" si="16"/>
        <v>44045</v>
      </c>
      <c r="I117" s="7" t="s">
        <v>20</v>
      </c>
      <c r="J117" s="7">
        <f t="shared" si="20"/>
        <v>44045</v>
      </c>
      <c r="K117" s="27">
        <v>19</v>
      </c>
      <c r="L117" s="47">
        <v>31</v>
      </c>
      <c r="M117" s="23"/>
      <c r="N117" s="28"/>
      <c r="O117" s="35" t="s">
        <v>44</v>
      </c>
    </row>
    <row r="118" spans="1:15" ht="30" customHeight="1">
      <c r="A118" s="24">
        <v>2017</v>
      </c>
      <c r="B118" s="13">
        <f t="shared" si="15"/>
        <v>116</v>
      </c>
      <c r="C118" s="6" t="s">
        <v>176</v>
      </c>
      <c r="D118" s="6" t="s">
        <v>18</v>
      </c>
      <c r="E118" s="49" t="s">
        <v>177</v>
      </c>
      <c r="F118" s="9">
        <v>42828</v>
      </c>
      <c r="G118" s="10">
        <v>6</v>
      </c>
      <c r="H118" s="7">
        <f t="shared" si="16"/>
        <v>45019</v>
      </c>
      <c r="I118" s="7" t="s">
        <v>20</v>
      </c>
      <c r="J118" s="7">
        <f t="shared" ref="J118" si="21">+H118</f>
        <v>45019</v>
      </c>
      <c r="K118" s="27">
        <v>79</v>
      </c>
      <c r="L118" s="47">
        <v>36.5</v>
      </c>
      <c r="M118" s="23"/>
      <c r="N118" s="28"/>
      <c r="O118" s="36" t="s">
        <v>20</v>
      </c>
    </row>
    <row r="119" spans="1:15" ht="30" customHeight="1">
      <c r="A119" s="24">
        <v>2017</v>
      </c>
      <c r="B119" s="13">
        <f t="shared" si="15"/>
        <v>117</v>
      </c>
      <c r="C119" s="6" t="s">
        <v>178</v>
      </c>
      <c r="D119" s="6" t="s">
        <v>18</v>
      </c>
      <c r="E119" s="49" t="s">
        <v>179</v>
      </c>
      <c r="F119" s="9">
        <v>42908</v>
      </c>
      <c r="G119" s="10">
        <v>8</v>
      </c>
      <c r="H119" s="7">
        <f t="shared" si="16"/>
        <v>45830</v>
      </c>
      <c r="I119" s="7" t="s">
        <v>20</v>
      </c>
      <c r="J119" s="7">
        <f t="shared" ref="J119" si="22">+H119</f>
        <v>45830</v>
      </c>
      <c r="K119" s="27">
        <v>90</v>
      </c>
      <c r="L119" s="47">
        <v>100</v>
      </c>
      <c r="M119" s="23"/>
      <c r="N119" s="28"/>
      <c r="O119" s="36" t="s">
        <v>20</v>
      </c>
    </row>
    <row r="120" spans="1:15" ht="30" customHeight="1">
      <c r="A120" s="24">
        <v>2017</v>
      </c>
      <c r="B120" s="13">
        <f t="shared" si="15"/>
        <v>118</v>
      </c>
      <c r="C120" s="6" t="s">
        <v>180</v>
      </c>
      <c r="D120" s="6" t="s">
        <v>18</v>
      </c>
      <c r="E120" s="49">
        <v>172</v>
      </c>
      <c r="F120" s="9">
        <v>42908</v>
      </c>
      <c r="G120" s="10">
        <v>8</v>
      </c>
      <c r="H120" s="7">
        <f t="shared" si="16"/>
        <v>45830</v>
      </c>
      <c r="I120" s="7" t="s">
        <v>20</v>
      </c>
      <c r="J120" s="7">
        <f t="shared" ref="J120:J121" si="23">+H120</f>
        <v>45830</v>
      </c>
      <c r="K120" s="27">
        <v>109</v>
      </c>
      <c r="L120" s="47">
        <v>0</v>
      </c>
      <c r="M120" s="23"/>
      <c r="N120" s="28"/>
      <c r="O120" s="36" t="s">
        <v>20</v>
      </c>
    </row>
    <row r="121" spans="1:15" ht="30" customHeight="1">
      <c r="A121" s="24">
        <v>2017</v>
      </c>
      <c r="B121" s="13">
        <f t="shared" si="15"/>
        <v>119</v>
      </c>
      <c r="C121" s="6" t="s">
        <v>181</v>
      </c>
      <c r="D121" s="6" t="s">
        <v>18</v>
      </c>
      <c r="E121" s="49">
        <v>173</v>
      </c>
      <c r="F121" s="9">
        <v>42908</v>
      </c>
      <c r="G121" s="10">
        <v>8</v>
      </c>
      <c r="H121" s="7">
        <f t="shared" si="16"/>
        <v>45830</v>
      </c>
      <c r="I121" s="7" t="s">
        <v>20</v>
      </c>
      <c r="J121" s="7">
        <f t="shared" si="23"/>
        <v>45830</v>
      </c>
      <c r="K121" s="27">
        <v>14</v>
      </c>
      <c r="L121" s="47">
        <v>24.5</v>
      </c>
      <c r="M121" s="23"/>
      <c r="N121" s="28"/>
      <c r="O121" s="36" t="s">
        <v>20</v>
      </c>
    </row>
    <row r="122" spans="1:15" ht="30" customHeight="1">
      <c r="A122" s="24">
        <v>2017</v>
      </c>
      <c r="B122" s="13">
        <f t="shared" si="15"/>
        <v>120</v>
      </c>
      <c r="C122" s="6" t="s">
        <v>182</v>
      </c>
      <c r="D122" s="6" t="s">
        <v>18</v>
      </c>
      <c r="E122" s="49" t="s">
        <v>183</v>
      </c>
      <c r="F122" s="9">
        <v>41435</v>
      </c>
      <c r="G122" s="10">
        <v>6</v>
      </c>
      <c r="H122" s="7">
        <f t="shared" si="16"/>
        <v>43626</v>
      </c>
      <c r="I122" s="7" t="s">
        <v>20</v>
      </c>
      <c r="J122" s="7">
        <f>+H122</f>
        <v>43626</v>
      </c>
      <c r="K122" s="27">
        <v>48</v>
      </c>
      <c r="L122" s="47">
        <v>36.979999999999997</v>
      </c>
      <c r="M122" s="23"/>
      <c r="N122" s="28"/>
      <c r="O122" s="36" t="s">
        <v>20</v>
      </c>
    </row>
    <row r="123" spans="1:15" ht="30" customHeight="1">
      <c r="A123" s="48">
        <v>2017</v>
      </c>
      <c r="B123" s="13">
        <f t="shared" si="15"/>
        <v>121</v>
      </c>
      <c r="C123" s="6" t="s">
        <v>184</v>
      </c>
      <c r="D123" s="6" t="s">
        <v>18</v>
      </c>
      <c r="E123" s="49">
        <v>181</v>
      </c>
      <c r="F123" s="9">
        <v>42937</v>
      </c>
      <c r="G123" s="10">
        <v>8</v>
      </c>
      <c r="H123" s="7">
        <f t="shared" si="16"/>
        <v>45859</v>
      </c>
      <c r="I123" s="7" t="s">
        <v>20</v>
      </c>
      <c r="J123" s="7">
        <f>+H123</f>
        <v>45859</v>
      </c>
      <c r="K123" s="27">
        <v>20</v>
      </c>
      <c r="L123" s="47">
        <v>58.53</v>
      </c>
      <c r="M123" s="23"/>
      <c r="N123" s="28"/>
      <c r="O123" s="36" t="s">
        <v>20</v>
      </c>
    </row>
    <row r="124" spans="1:15" ht="30" customHeight="1">
      <c r="A124" s="24">
        <v>2018</v>
      </c>
      <c r="B124" s="13">
        <f t="shared" si="15"/>
        <v>122</v>
      </c>
      <c r="C124" s="6" t="s">
        <v>185</v>
      </c>
      <c r="D124" s="6" t="s">
        <v>18</v>
      </c>
      <c r="E124" s="49">
        <v>205</v>
      </c>
      <c r="F124" s="9">
        <v>43187</v>
      </c>
      <c r="G124" s="10">
        <v>8</v>
      </c>
      <c r="H124" s="7">
        <f t="shared" si="16"/>
        <v>46109</v>
      </c>
      <c r="I124" s="7" t="s">
        <v>20</v>
      </c>
      <c r="J124" s="7">
        <f t="shared" ref="J124:J138" si="24">+H124</f>
        <v>46109</v>
      </c>
      <c r="K124" s="27">
        <v>65</v>
      </c>
      <c r="L124" s="47">
        <v>4.8599999999999997E-2</v>
      </c>
      <c r="M124" s="23"/>
      <c r="N124" s="28"/>
      <c r="O124" s="36" t="s">
        <v>20</v>
      </c>
    </row>
    <row r="125" spans="1:15" ht="30" customHeight="1">
      <c r="A125" s="24">
        <v>2018</v>
      </c>
      <c r="B125" s="13">
        <f t="shared" si="15"/>
        <v>123</v>
      </c>
      <c r="C125" s="6" t="s">
        <v>186</v>
      </c>
      <c r="D125" s="6" t="s">
        <v>18</v>
      </c>
      <c r="E125" s="49">
        <v>202</v>
      </c>
      <c r="F125" s="9">
        <v>43187</v>
      </c>
      <c r="G125" s="10">
        <v>8</v>
      </c>
      <c r="H125" s="7">
        <f t="shared" si="16"/>
        <v>46109</v>
      </c>
      <c r="I125" s="7" t="s">
        <v>20</v>
      </c>
      <c r="J125" s="7">
        <f t="shared" si="24"/>
        <v>46109</v>
      </c>
      <c r="K125" s="27">
        <v>19</v>
      </c>
      <c r="L125" s="47">
        <v>0.02</v>
      </c>
      <c r="M125" s="23"/>
      <c r="N125" s="28"/>
      <c r="O125" s="36" t="s">
        <v>20</v>
      </c>
    </row>
    <row r="126" spans="1:15" ht="30" customHeight="1">
      <c r="A126" s="24">
        <v>2018</v>
      </c>
      <c r="B126" s="13">
        <f t="shared" si="15"/>
        <v>124</v>
      </c>
      <c r="C126" s="6" t="s">
        <v>187</v>
      </c>
      <c r="D126" s="6" t="s">
        <v>18</v>
      </c>
      <c r="E126" s="49">
        <v>203</v>
      </c>
      <c r="F126" s="9">
        <v>43187</v>
      </c>
      <c r="G126" s="10">
        <v>8</v>
      </c>
      <c r="H126" s="7">
        <f t="shared" si="16"/>
        <v>46109</v>
      </c>
      <c r="I126" s="7" t="s">
        <v>20</v>
      </c>
      <c r="J126" s="7">
        <f t="shared" si="24"/>
        <v>46109</v>
      </c>
      <c r="K126" s="27">
        <v>34</v>
      </c>
      <c r="L126" s="47">
        <v>0.21</v>
      </c>
      <c r="M126" s="23"/>
      <c r="N126" s="28"/>
      <c r="O126" s="36" t="s">
        <v>20</v>
      </c>
    </row>
    <row r="127" spans="1:15" ht="30" customHeight="1">
      <c r="A127" s="24">
        <v>2018</v>
      </c>
      <c r="B127" s="13">
        <f t="shared" si="15"/>
        <v>125</v>
      </c>
      <c r="C127" s="6" t="s">
        <v>188</v>
      </c>
      <c r="D127" s="6" t="s">
        <v>18</v>
      </c>
      <c r="E127" s="49">
        <v>206</v>
      </c>
      <c r="F127" s="9">
        <v>43195</v>
      </c>
      <c r="G127" s="10">
        <v>8</v>
      </c>
      <c r="H127" s="7">
        <f t="shared" si="16"/>
        <v>46117</v>
      </c>
      <c r="I127" s="7" t="s">
        <v>20</v>
      </c>
      <c r="J127" s="7">
        <f t="shared" si="24"/>
        <v>46117</v>
      </c>
      <c r="K127" s="27">
        <v>11</v>
      </c>
      <c r="L127" s="47">
        <v>0.51349999999999996</v>
      </c>
      <c r="M127" s="23"/>
      <c r="N127" s="28"/>
      <c r="O127" s="36" t="s">
        <v>20</v>
      </c>
    </row>
    <row r="128" spans="1:15" ht="30" customHeight="1">
      <c r="A128" s="24">
        <v>2018</v>
      </c>
      <c r="B128" s="13">
        <f t="shared" si="15"/>
        <v>126</v>
      </c>
      <c r="C128" s="6" t="s">
        <v>189</v>
      </c>
      <c r="D128" s="6" t="s">
        <v>18</v>
      </c>
      <c r="E128" s="49">
        <v>207</v>
      </c>
      <c r="F128" s="9">
        <v>43195</v>
      </c>
      <c r="G128" s="10">
        <v>8</v>
      </c>
      <c r="H128" s="7">
        <f t="shared" si="16"/>
        <v>46117</v>
      </c>
      <c r="I128" s="7" t="s">
        <v>20</v>
      </c>
      <c r="J128" s="7">
        <f t="shared" si="24"/>
        <v>46117</v>
      </c>
      <c r="K128" s="27">
        <v>31</v>
      </c>
      <c r="L128" s="47">
        <v>0.41520000000000001</v>
      </c>
      <c r="M128" s="23"/>
      <c r="N128" s="28"/>
      <c r="O128" s="36" t="s">
        <v>20</v>
      </c>
    </row>
    <row r="129" spans="1:15" ht="30" customHeight="1">
      <c r="A129" s="24">
        <v>2018</v>
      </c>
      <c r="B129" s="13">
        <f t="shared" si="15"/>
        <v>127</v>
      </c>
      <c r="C129" s="6" t="s">
        <v>190</v>
      </c>
      <c r="D129" s="6" t="s">
        <v>18</v>
      </c>
      <c r="E129" s="49">
        <v>208</v>
      </c>
      <c r="F129" s="9">
        <v>43195</v>
      </c>
      <c r="G129" s="10">
        <v>8</v>
      </c>
      <c r="H129" s="7">
        <f t="shared" si="16"/>
        <v>46117</v>
      </c>
      <c r="I129" s="7" t="s">
        <v>20</v>
      </c>
      <c r="J129" s="7">
        <f t="shared" si="24"/>
        <v>46117</v>
      </c>
      <c r="K129" s="27">
        <v>30</v>
      </c>
      <c r="L129" s="47">
        <v>5.1999999999999998E-2</v>
      </c>
      <c r="M129" s="23"/>
      <c r="N129" s="28"/>
      <c r="O129" s="36" t="s">
        <v>20</v>
      </c>
    </row>
    <row r="130" spans="1:15" ht="30" customHeight="1">
      <c r="A130" s="24">
        <v>2018</v>
      </c>
      <c r="B130" s="13">
        <f t="shared" si="15"/>
        <v>128</v>
      </c>
      <c r="C130" s="6" t="s">
        <v>191</v>
      </c>
      <c r="D130" s="6" t="s">
        <v>18</v>
      </c>
      <c r="E130" s="49">
        <v>219</v>
      </c>
      <c r="F130" s="9">
        <v>43293</v>
      </c>
      <c r="G130" s="10">
        <v>8</v>
      </c>
      <c r="H130" s="7">
        <f t="shared" si="16"/>
        <v>46215</v>
      </c>
      <c r="I130" s="7" t="s">
        <v>20</v>
      </c>
      <c r="J130" s="7">
        <f t="shared" si="24"/>
        <v>46215</v>
      </c>
      <c r="K130" s="27">
        <v>37</v>
      </c>
      <c r="L130" s="47">
        <v>0</v>
      </c>
      <c r="M130" s="23"/>
      <c r="N130" s="28"/>
      <c r="O130" s="36" t="s">
        <v>20</v>
      </c>
    </row>
    <row r="131" spans="1:15" ht="30" customHeight="1">
      <c r="A131" s="24">
        <v>2018</v>
      </c>
      <c r="B131" s="13">
        <f t="shared" si="15"/>
        <v>129</v>
      </c>
      <c r="C131" s="6" t="s">
        <v>192</v>
      </c>
      <c r="D131" s="6" t="s">
        <v>18</v>
      </c>
      <c r="E131" s="49">
        <v>228</v>
      </c>
      <c r="F131" s="9">
        <v>43314</v>
      </c>
      <c r="G131" s="10">
        <v>8</v>
      </c>
      <c r="H131" s="7">
        <f t="shared" si="16"/>
        <v>46236</v>
      </c>
      <c r="I131" s="7" t="s">
        <v>20</v>
      </c>
      <c r="J131" s="7">
        <f t="shared" si="24"/>
        <v>46236</v>
      </c>
      <c r="K131" s="27">
        <v>33</v>
      </c>
      <c r="L131" s="47">
        <v>0.22</v>
      </c>
      <c r="M131" s="23"/>
      <c r="N131" s="28"/>
      <c r="O131" s="36" t="s">
        <v>20</v>
      </c>
    </row>
    <row r="132" spans="1:15" ht="30" customHeight="1">
      <c r="A132" s="24">
        <v>2018</v>
      </c>
      <c r="B132" s="13">
        <f t="shared" si="15"/>
        <v>130</v>
      </c>
      <c r="C132" s="6" t="s">
        <v>193</v>
      </c>
      <c r="D132" s="6" t="s">
        <v>18</v>
      </c>
      <c r="E132" s="49">
        <v>237</v>
      </c>
      <c r="F132" s="9">
        <v>43367</v>
      </c>
      <c r="G132" s="10">
        <v>5</v>
      </c>
      <c r="H132" s="7">
        <f t="shared" si="16"/>
        <v>45193</v>
      </c>
      <c r="I132" s="7" t="s">
        <v>20</v>
      </c>
      <c r="J132" s="7">
        <f t="shared" si="24"/>
        <v>45193</v>
      </c>
      <c r="K132" s="27">
        <v>13</v>
      </c>
      <c r="L132" s="47">
        <v>0.36499999999999999</v>
      </c>
      <c r="M132" s="23"/>
      <c r="N132" s="28"/>
      <c r="O132" s="36" t="s">
        <v>20</v>
      </c>
    </row>
    <row r="133" spans="1:15" ht="30" customHeight="1">
      <c r="A133" s="24">
        <v>2018</v>
      </c>
      <c r="B133" s="13">
        <f t="shared" si="15"/>
        <v>131</v>
      </c>
      <c r="C133" s="6" t="s">
        <v>243</v>
      </c>
      <c r="D133" s="6" t="s">
        <v>18</v>
      </c>
      <c r="E133" s="49">
        <v>243</v>
      </c>
      <c r="F133" s="9">
        <v>43367</v>
      </c>
      <c r="G133" s="10">
        <v>0</v>
      </c>
      <c r="H133" s="7">
        <f t="shared" si="16"/>
        <v>43367</v>
      </c>
      <c r="I133" s="7" t="s">
        <v>20</v>
      </c>
      <c r="J133" s="7">
        <f t="shared" si="24"/>
        <v>43367</v>
      </c>
      <c r="K133" s="27">
        <v>19</v>
      </c>
      <c r="L133" s="47">
        <v>0</v>
      </c>
      <c r="M133" s="23"/>
      <c r="N133" s="28"/>
      <c r="O133" s="36" t="s">
        <v>20</v>
      </c>
    </row>
    <row r="134" spans="1:15" ht="30" customHeight="1">
      <c r="A134" s="24">
        <v>2018</v>
      </c>
      <c r="B134" s="13">
        <f t="shared" si="15"/>
        <v>132</v>
      </c>
      <c r="C134" s="6" t="s">
        <v>194</v>
      </c>
      <c r="D134" s="6" t="s">
        <v>18</v>
      </c>
      <c r="E134" s="49">
        <v>248</v>
      </c>
      <c r="F134" s="9">
        <v>43384</v>
      </c>
      <c r="G134" s="10">
        <v>6</v>
      </c>
      <c r="H134" s="7">
        <f t="shared" si="16"/>
        <v>45576</v>
      </c>
      <c r="I134" s="7" t="s">
        <v>20</v>
      </c>
      <c r="J134" s="7">
        <f t="shared" si="24"/>
        <v>45576</v>
      </c>
      <c r="K134" s="27">
        <v>24</v>
      </c>
      <c r="L134" s="47">
        <v>0.22459999999999999</v>
      </c>
      <c r="M134" s="23"/>
      <c r="N134" s="28"/>
      <c r="O134" s="36" t="s">
        <v>20</v>
      </c>
    </row>
    <row r="135" spans="1:15" ht="30" customHeight="1">
      <c r="A135" s="24">
        <v>2018</v>
      </c>
      <c r="B135" s="13">
        <f t="shared" si="15"/>
        <v>133</v>
      </c>
      <c r="C135" s="6" t="s">
        <v>244</v>
      </c>
      <c r="D135" s="6" t="s">
        <v>18</v>
      </c>
      <c r="E135" s="49">
        <v>253</v>
      </c>
      <c r="F135" s="9">
        <v>43384</v>
      </c>
      <c r="G135" s="10">
        <v>8</v>
      </c>
      <c r="H135" s="7">
        <f t="shared" si="16"/>
        <v>46306</v>
      </c>
      <c r="I135" s="7" t="s">
        <v>20</v>
      </c>
      <c r="J135" s="7">
        <f t="shared" si="24"/>
        <v>46306</v>
      </c>
      <c r="K135" s="27">
        <v>21</v>
      </c>
      <c r="L135" s="47">
        <v>0.42170000000000002</v>
      </c>
      <c r="M135" s="23"/>
      <c r="N135" s="28"/>
      <c r="O135" s="36" t="s">
        <v>20</v>
      </c>
    </row>
    <row r="136" spans="1:15" ht="30" customHeight="1">
      <c r="A136" s="24">
        <v>2018</v>
      </c>
      <c r="B136" s="13">
        <f t="shared" si="15"/>
        <v>134</v>
      </c>
      <c r="C136" s="6" t="s">
        <v>195</v>
      </c>
      <c r="D136" s="6" t="s">
        <v>18</v>
      </c>
      <c r="E136" s="49">
        <v>256</v>
      </c>
      <c r="F136" s="9">
        <v>43384</v>
      </c>
      <c r="G136" s="10">
        <v>5</v>
      </c>
      <c r="H136" s="7">
        <f t="shared" si="16"/>
        <v>45210</v>
      </c>
      <c r="I136" s="7" t="s">
        <v>20</v>
      </c>
      <c r="J136" s="7">
        <f t="shared" si="24"/>
        <v>45210</v>
      </c>
      <c r="K136" s="27">
        <v>11</v>
      </c>
      <c r="L136" s="47">
        <v>0.28170000000000001</v>
      </c>
      <c r="M136" s="23"/>
      <c r="N136" s="28"/>
      <c r="O136" s="36" t="s">
        <v>20</v>
      </c>
    </row>
    <row r="137" spans="1:15" ht="30" customHeight="1">
      <c r="A137" s="24">
        <v>2018</v>
      </c>
      <c r="B137" s="13">
        <f t="shared" si="15"/>
        <v>135</v>
      </c>
      <c r="C137" s="6" t="s">
        <v>196</v>
      </c>
      <c r="D137" s="6" t="s">
        <v>18</v>
      </c>
      <c r="E137" s="49">
        <v>269</v>
      </c>
      <c r="F137" s="9">
        <v>43432</v>
      </c>
      <c r="G137" s="10">
        <v>8</v>
      </c>
      <c r="H137" s="7">
        <f t="shared" si="16"/>
        <v>46354</v>
      </c>
      <c r="I137" s="7" t="s">
        <v>20</v>
      </c>
      <c r="J137" s="7">
        <f t="shared" si="24"/>
        <v>46354</v>
      </c>
      <c r="K137" s="27">
        <v>33</v>
      </c>
      <c r="L137" s="47">
        <v>0.2646</v>
      </c>
      <c r="M137" s="23"/>
      <c r="N137" s="28"/>
      <c r="O137" s="36" t="s">
        <v>20</v>
      </c>
    </row>
    <row r="138" spans="1:15" ht="30" customHeight="1">
      <c r="A138" s="48">
        <v>2018</v>
      </c>
      <c r="B138" s="13">
        <f t="shared" si="15"/>
        <v>136</v>
      </c>
      <c r="C138" s="6" t="s">
        <v>197</v>
      </c>
      <c r="D138" s="6" t="s">
        <v>18</v>
      </c>
      <c r="E138" s="49">
        <v>277</v>
      </c>
      <c r="F138" s="9">
        <v>43462</v>
      </c>
      <c r="G138" s="10">
        <v>8</v>
      </c>
      <c r="H138" s="7">
        <f t="shared" si="16"/>
        <v>46384</v>
      </c>
      <c r="I138" s="7" t="s">
        <v>20</v>
      </c>
      <c r="J138" s="7">
        <f t="shared" si="24"/>
        <v>46384</v>
      </c>
      <c r="K138" s="27">
        <v>199</v>
      </c>
      <c r="L138" s="47">
        <v>0.16800000000000001</v>
      </c>
      <c r="M138" s="23"/>
      <c r="N138" s="28"/>
      <c r="O138" s="36" t="s">
        <v>20</v>
      </c>
    </row>
    <row r="139" spans="1:15" ht="30" customHeight="1">
      <c r="A139" s="24">
        <v>2019</v>
      </c>
      <c r="B139" s="13">
        <f t="shared" si="15"/>
        <v>137</v>
      </c>
      <c r="C139" s="6" t="s">
        <v>198</v>
      </c>
      <c r="D139" s="6" t="s">
        <v>18</v>
      </c>
      <c r="E139" s="49">
        <v>289</v>
      </c>
      <c r="F139" s="9">
        <v>43497</v>
      </c>
      <c r="G139" s="10">
        <v>5</v>
      </c>
      <c r="H139" s="7">
        <f t="shared" si="16"/>
        <v>45323</v>
      </c>
      <c r="I139" s="7" t="s">
        <v>20</v>
      </c>
      <c r="J139" s="7">
        <f t="shared" ref="J139:J157" si="25">+H139</f>
        <v>45323</v>
      </c>
      <c r="K139" s="27">
        <v>33</v>
      </c>
      <c r="L139" s="47">
        <v>0</v>
      </c>
      <c r="M139" s="23"/>
      <c r="N139" s="28"/>
      <c r="O139" s="36" t="s">
        <v>20</v>
      </c>
    </row>
    <row r="140" spans="1:15" ht="30" customHeight="1">
      <c r="A140" s="24">
        <v>2019</v>
      </c>
      <c r="B140" s="13">
        <f t="shared" ref="B140:B161" si="26">+B139+1</f>
        <v>138</v>
      </c>
      <c r="C140" s="6" t="s">
        <v>199</v>
      </c>
      <c r="D140" s="6" t="s">
        <v>18</v>
      </c>
      <c r="E140" s="49">
        <v>301</v>
      </c>
      <c r="F140" s="9">
        <v>43504</v>
      </c>
      <c r="G140" s="10">
        <v>8</v>
      </c>
      <c r="H140" s="7">
        <f t="shared" ref="H140:H161" si="27">DATE(YEAR(F140)+G140,MONTH(F140),DAY(F140))</f>
        <v>46426</v>
      </c>
      <c r="I140" s="7" t="s">
        <v>20</v>
      </c>
      <c r="J140" s="7">
        <f t="shared" si="25"/>
        <v>46426</v>
      </c>
      <c r="K140" s="27">
        <v>33</v>
      </c>
      <c r="L140" s="47">
        <v>0.25569999999999998</v>
      </c>
      <c r="M140" s="23"/>
      <c r="N140" s="28"/>
      <c r="O140" s="36" t="s">
        <v>20</v>
      </c>
    </row>
    <row r="141" spans="1:15" ht="30" customHeight="1">
      <c r="A141" s="24">
        <v>2019</v>
      </c>
      <c r="B141" s="13">
        <f t="shared" si="26"/>
        <v>139</v>
      </c>
      <c r="C141" s="6" t="s">
        <v>200</v>
      </c>
      <c r="D141" s="6" t="s">
        <v>18</v>
      </c>
      <c r="E141" s="49">
        <v>309</v>
      </c>
      <c r="F141" s="9">
        <v>43523</v>
      </c>
      <c r="G141" s="10">
        <v>5</v>
      </c>
      <c r="H141" s="7">
        <f t="shared" si="27"/>
        <v>45349</v>
      </c>
      <c r="I141" s="7" t="s">
        <v>20</v>
      </c>
      <c r="J141" s="7">
        <f t="shared" si="25"/>
        <v>45349</v>
      </c>
      <c r="K141" s="27">
        <v>18</v>
      </c>
      <c r="L141" s="47">
        <v>0</v>
      </c>
      <c r="M141" s="23"/>
      <c r="N141" s="28"/>
      <c r="O141" s="36" t="s">
        <v>20</v>
      </c>
    </row>
    <row r="142" spans="1:15" ht="30" customHeight="1">
      <c r="A142" s="24">
        <v>2019</v>
      </c>
      <c r="B142" s="13">
        <f t="shared" si="26"/>
        <v>140</v>
      </c>
      <c r="C142" s="6" t="s">
        <v>201</v>
      </c>
      <c r="D142" s="6" t="s">
        <v>18</v>
      </c>
      <c r="E142" s="49">
        <v>311</v>
      </c>
      <c r="F142" s="9">
        <v>43523</v>
      </c>
      <c r="G142" s="10">
        <v>0</v>
      </c>
      <c r="H142" s="7">
        <f t="shared" si="27"/>
        <v>43523</v>
      </c>
      <c r="I142" s="7" t="s">
        <v>20</v>
      </c>
      <c r="J142" s="7">
        <f t="shared" si="25"/>
        <v>43523</v>
      </c>
      <c r="K142" s="27">
        <v>12</v>
      </c>
      <c r="L142" s="47">
        <v>0.66439999999999999</v>
      </c>
      <c r="M142" s="23"/>
      <c r="N142" s="28"/>
      <c r="O142" s="36" t="s">
        <v>20</v>
      </c>
    </row>
    <row r="143" spans="1:15" ht="30" customHeight="1">
      <c r="A143" s="24">
        <v>2019</v>
      </c>
      <c r="B143" s="13">
        <f t="shared" si="26"/>
        <v>141</v>
      </c>
      <c r="C143" s="6" t="s">
        <v>202</v>
      </c>
      <c r="D143" s="6" t="s">
        <v>18</v>
      </c>
      <c r="E143" s="49">
        <v>318</v>
      </c>
      <c r="F143" s="9">
        <v>43538</v>
      </c>
      <c r="G143" s="10">
        <v>5</v>
      </c>
      <c r="H143" s="7">
        <f t="shared" si="27"/>
        <v>45365</v>
      </c>
      <c r="I143" s="7" t="s">
        <v>20</v>
      </c>
      <c r="J143" s="7">
        <f t="shared" si="25"/>
        <v>45365</v>
      </c>
      <c r="K143" s="27">
        <v>23</v>
      </c>
      <c r="L143" s="47">
        <v>0</v>
      </c>
      <c r="M143" s="23"/>
      <c r="N143" s="28"/>
      <c r="O143" s="36" t="s">
        <v>20</v>
      </c>
    </row>
    <row r="144" spans="1:15" ht="30" customHeight="1">
      <c r="A144" s="24">
        <v>2019</v>
      </c>
      <c r="B144" s="13">
        <f t="shared" si="26"/>
        <v>142</v>
      </c>
      <c r="C144" s="6" t="s">
        <v>203</v>
      </c>
      <c r="D144" s="6" t="s">
        <v>18</v>
      </c>
      <c r="E144" s="49">
        <v>6</v>
      </c>
      <c r="F144" s="9">
        <v>43577</v>
      </c>
      <c r="G144" s="10">
        <v>8</v>
      </c>
      <c r="H144" s="7">
        <f t="shared" si="27"/>
        <v>46499</v>
      </c>
      <c r="I144" s="7" t="s">
        <v>20</v>
      </c>
      <c r="J144" s="7">
        <f t="shared" si="25"/>
        <v>46499</v>
      </c>
      <c r="K144" s="27">
        <v>28</v>
      </c>
      <c r="L144" s="47">
        <v>0</v>
      </c>
      <c r="M144" s="23"/>
      <c r="N144" s="28"/>
      <c r="O144" s="36" t="s">
        <v>20</v>
      </c>
    </row>
    <row r="145" spans="1:15" ht="30" customHeight="1">
      <c r="A145" s="24">
        <v>2019</v>
      </c>
      <c r="B145" s="13">
        <f t="shared" si="26"/>
        <v>143</v>
      </c>
      <c r="C145" s="6" t="s">
        <v>204</v>
      </c>
      <c r="D145" s="6" t="s">
        <v>18</v>
      </c>
      <c r="E145" s="49">
        <v>8</v>
      </c>
      <c r="F145" s="9">
        <v>43577</v>
      </c>
      <c r="G145" s="10">
        <v>0</v>
      </c>
      <c r="H145" s="7">
        <f t="shared" si="27"/>
        <v>43577</v>
      </c>
      <c r="I145" s="7" t="s">
        <v>20</v>
      </c>
      <c r="J145" s="7">
        <f t="shared" si="25"/>
        <v>43577</v>
      </c>
      <c r="K145" s="27">
        <v>11</v>
      </c>
      <c r="L145" s="47">
        <v>0</v>
      </c>
      <c r="M145" s="23"/>
      <c r="N145" s="28"/>
      <c r="O145" s="36" t="s">
        <v>20</v>
      </c>
    </row>
    <row r="146" spans="1:15" ht="30" customHeight="1">
      <c r="A146" s="24">
        <v>2019</v>
      </c>
      <c r="B146" s="13">
        <f t="shared" si="26"/>
        <v>144</v>
      </c>
      <c r="C146" s="6" t="s">
        <v>205</v>
      </c>
      <c r="D146" s="6" t="s">
        <v>18</v>
      </c>
      <c r="E146" s="49">
        <v>24</v>
      </c>
      <c r="F146" s="9">
        <v>43598</v>
      </c>
      <c r="G146" s="10">
        <v>5</v>
      </c>
      <c r="H146" s="7">
        <f t="shared" si="27"/>
        <v>45425</v>
      </c>
      <c r="I146" s="7" t="s">
        <v>20</v>
      </c>
      <c r="J146" s="7">
        <f t="shared" si="25"/>
        <v>45425</v>
      </c>
      <c r="K146" s="27">
        <v>12</v>
      </c>
      <c r="L146" s="47">
        <v>0.01</v>
      </c>
      <c r="M146" s="23"/>
      <c r="N146" s="28"/>
      <c r="O146" s="36" t="s">
        <v>20</v>
      </c>
    </row>
    <row r="147" spans="1:15" ht="30" customHeight="1">
      <c r="A147" s="24">
        <v>2019</v>
      </c>
      <c r="B147" s="13">
        <f t="shared" si="26"/>
        <v>145</v>
      </c>
      <c r="C147" s="6" t="s">
        <v>206</v>
      </c>
      <c r="D147" s="6" t="s">
        <v>18</v>
      </c>
      <c r="E147" s="49">
        <v>34</v>
      </c>
      <c r="F147" s="9">
        <v>43612</v>
      </c>
      <c r="G147" s="10">
        <v>6</v>
      </c>
      <c r="H147" s="7">
        <f t="shared" si="27"/>
        <v>45804</v>
      </c>
      <c r="I147" s="7" t="s">
        <v>20</v>
      </c>
      <c r="J147" s="7">
        <f t="shared" si="25"/>
        <v>45804</v>
      </c>
      <c r="K147" s="27">
        <v>29</v>
      </c>
      <c r="L147" s="47">
        <v>0</v>
      </c>
      <c r="M147" s="23"/>
      <c r="N147" s="28"/>
      <c r="O147" s="36" t="s">
        <v>20</v>
      </c>
    </row>
    <row r="148" spans="1:15" ht="30" customHeight="1">
      <c r="A148" s="24">
        <v>2019</v>
      </c>
      <c r="B148" s="13">
        <f t="shared" si="26"/>
        <v>146</v>
      </c>
      <c r="C148" s="6" t="s">
        <v>161</v>
      </c>
      <c r="D148" s="6" t="s">
        <v>18</v>
      </c>
      <c r="E148" s="49">
        <v>28</v>
      </c>
      <c r="F148" s="9">
        <v>43606</v>
      </c>
      <c r="G148" s="10">
        <v>0</v>
      </c>
      <c r="H148" s="7">
        <f t="shared" si="27"/>
        <v>43606</v>
      </c>
      <c r="I148" s="7" t="s">
        <v>20</v>
      </c>
      <c r="J148" s="7">
        <f t="shared" si="25"/>
        <v>43606</v>
      </c>
      <c r="K148" s="27">
        <v>34</v>
      </c>
      <c r="L148" s="47">
        <v>0</v>
      </c>
      <c r="M148" s="23"/>
      <c r="N148" s="28"/>
      <c r="O148" s="36" t="s">
        <v>20</v>
      </c>
    </row>
    <row r="149" spans="1:15" ht="30" customHeight="1">
      <c r="A149" s="24">
        <v>2019</v>
      </c>
      <c r="B149" s="13">
        <f t="shared" si="26"/>
        <v>147</v>
      </c>
      <c r="C149" s="6" t="s">
        <v>207</v>
      </c>
      <c r="D149" s="6" t="s">
        <v>18</v>
      </c>
      <c r="E149" s="49">
        <v>35</v>
      </c>
      <c r="F149" s="9">
        <v>43612</v>
      </c>
      <c r="G149" s="10">
        <v>5</v>
      </c>
      <c r="H149" s="7">
        <f t="shared" si="27"/>
        <v>45439</v>
      </c>
      <c r="I149" s="7" t="s">
        <v>20</v>
      </c>
      <c r="J149" s="7">
        <f t="shared" si="25"/>
        <v>45439</v>
      </c>
      <c r="K149" s="27">
        <v>19</v>
      </c>
      <c r="L149" s="47">
        <v>0</v>
      </c>
      <c r="M149" s="23"/>
      <c r="N149" s="28"/>
      <c r="O149" s="36" t="s">
        <v>20</v>
      </c>
    </row>
    <row r="150" spans="1:15" ht="30" customHeight="1">
      <c r="A150" s="24">
        <v>2019</v>
      </c>
      <c r="B150" s="13">
        <f t="shared" si="26"/>
        <v>148</v>
      </c>
      <c r="C150" s="6" t="s">
        <v>208</v>
      </c>
      <c r="D150" s="6" t="s">
        <v>18</v>
      </c>
      <c r="E150" s="49">
        <v>30</v>
      </c>
      <c r="F150" s="9">
        <v>43612</v>
      </c>
      <c r="G150" s="10">
        <v>8</v>
      </c>
      <c r="H150" s="7">
        <f t="shared" si="27"/>
        <v>46534</v>
      </c>
      <c r="I150" s="7" t="s">
        <v>20</v>
      </c>
      <c r="J150" s="7">
        <f t="shared" si="25"/>
        <v>46534</v>
      </c>
      <c r="K150" s="27">
        <v>22</v>
      </c>
      <c r="L150" s="47">
        <v>0</v>
      </c>
      <c r="M150" s="23"/>
      <c r="N150" s="28"/>
      <c r="O150" s="36" t="s">
        <v>20</v>
      </c>
    </row>
    <row r="151" spans="1:15" ht="30" customHeight="1">
      <c r="A151" s="24">
        <v>2019</v>
      </c>
      <c r="B151" s="13">
        <f t="shared" si="26"/>
        <v>149</v>
      </c>
      <c r="C151" s="6" t="s">
        <v>209</v>
      </c>
      <c r="D151" s="6" t="s">
        <v>52</v>
      </c>
      <c r="E151" s="49">
        <v>40</v>
      </c>
      <c r="F151" s="9">
        <v>43655</v>
      </c>
      <c r="G151" s="10">
        <v>5</v>
      </c>
      <c r="H151" s="7">
        <f t="shared" si="27"/>
        <v>45482</v>
      </c>
      <c r="I151" s="7" t="s">
        <v>20</v>
      </c>
      <c r="J151" s="7">
        <f t="shared" si="25"/>
        <v>45482</v>
      </c>
      <c r="K151" s="27">
        <v>23</v>
      </c>
      <c r="L151" s="47">
        <v>0</v>
      </c>
      <c r="M151" s="23"/>
      <c r="N151" s="28"/>
      <c r="O151" s="36" t="s">
        <v>20</v>
      </c>
    </row>
    <row r="152" spans="1:15" ht="30" customHeight="1">
      <c r="A152" s="24">
        <v>2019</v>
      </c>
      <c r="B152" s="13">
        <f t="shared" si="26"/>
        <v>150</v>
      </c>
      <c r="C152" s="6" t="s">
        <v>210</v>
      </c>
      <c r="D152" s="6" t="s">
        <v>18</v>
      </c>
      <c r="E152" s="49">
        <v>41</v>
      </c>
      <c r="F152" s="9">
        <v>43655</v>
      </c>
      <c r="G152" s="10">
        <v>6</v>
      </c>
      <c r="H152" s="7">
        <f t="shared" si="27"/>
        <v>45847</v>
      </c>
      <c r="I152" s="7" t="s">
        <v>20</v>
      </c>
      <c r="J152" s="7">
        <f t="shared" si="25"/>
        <v>45847</v>
      </c>
      <c r="K152" s="27">
        <v>36</v>
      </c>
      <c r="L152" s="47">
        <v>0</v>
      </c>
      <c r="M152" s="23"/>
      <c r="N152" s="28"/>
      <c r="O152" s="36" t="s">
        <v>20</v>
      </c>
    </row>
    <row r="153" spans="1:15" ht="30" customHeight="1">
      <c r="A153" s="24">
        <v>2019</v>
      </c>
      <c r="B153" s="13">
        <f t="shared" si="26"/>
        <v>151</v>
      </c>
      <c r="C153" s="6" t="s">
        <v>211</v>
      </c>
      <c r="D153" s="6" t="s">
        <v>18</v>
      </c>
      <c r="E153" s="49">
        <v>42</v>
      </c>
      <c r="F153" s="9">
        <v>43655</v>
      </c>
      <c r="G153" s="10">
        <v>8</v>
      </c>
      <c r="H153" s="7">
        <f t="shared" si="27"/>
        <v>46577</v>
      </c>
      <c r="I153" s="7" t="s">
        <v>20</v>
      </c>
      <c r="J153" s="7">
        <f t="shared" si="25"/>
        <v>46577</v>
      </c>
      <c r="K153" s="27">
        <v>114</v>
      </c>
      <c r="L153" s="47">
        <v>0</v>
      </c>
      <c r="M153" s="23"/>
      <c r="N153" s="28"/>
      <c r="O153" s="36" t="s">
        <v>20</v>
      </c>
    </row>
    <row r="154" spans="1:15" ht="30" customHeight="1">
      <c r="A154" s="24">
        <v>2019</v>
      </c>
      <c r="B154" s="13">
        <f t="shared" si="26"/>
        <v>152</v>
      </c>
      <c r="C154" s="6" t="s">
        <v>212</v>
      </c>
      <c r="D154" s="6" t="s">
        <v>18</v>
      </c>
      <c r="E154" s="49">
        <v>43</v>
      </c>
      <c r="F154" s="9">
        <v>43655</v>
      </c>
      <c r="G154" s="10">
        <v>5</v>
      </c>
      <c r="H154" s="7">
        <f t="shared" si="27"/>
        <v>45482</v>
      </c>
      <c r="I154" s="7" t="s">
        <v>20</v>
      </c>
      <c r="J154" s="7">
        <f t="shared" si="25"/>
        <v>45482</v>
      </c>
      <c r="K154" s="27">
        <v>100</v>
      </c>
      <c r="L154" s="47">
        <v>0</v>
      </c>
      <c r="M154" s="23"/>
      <c r="N154" s="28"/>
      <c r="O154" s="36" t="s">
        <v>20</v>
      </c>
    </row>
    <row r="155" spans="1:15" ht="30" customHeight="1">
      <c r="A155" s="24">
        <v>2019</v>
      </c>
      <c r="B155" s="13">
        <f t="shared" si="26"/>
        <v>153</v>
      </c>
      <c r="C155" s="6" t="s">
        <v>213</v>
      </c>
      <c r="D155" s="6" t="s">
        <v>18</v>
      </c>
      <c r="E155" s="49" t="s">
        <v>214</v>
      </c>
      <c r="F155" s="9">
        <v>43730</v>
      </c>
      <c r="G155" s="10">
        <v>0</v>
      </c>
      <c r="H155" s="7">
        <f t="shared" si="27"/>
        <v>43730</v>
      </c>
      <c r="I155" s="7" t="s">
        <v>20</v>
      </c>
      <c r="J155" s="7">
        <f t="shared" si="25"/>
        <v>43730</v>
      </c>
      <c r="K155" s="27">
        <v>15</v>
      </c>
      <c r="L155" s="47">
        <v>0</v>
      </c>
      <c r="M155" s="23"/>
      <c r="N155" s="28"/>
      <c r="O155" s="36" t="s">
        <v>20</v>
      </c>
    </row>
    <row r="156" spans="1:15" ht="30" customHeight="1">
      <c r="A156" s="24">
        <v>2019</v>
      </c>
      <c r="B156" s="13">
        <f t="shared" si="26"/>
        <v>154</v>
      </c>
      <c r="C156" s="6" t="s">
        <v>215</v>
      </c>
      <c r="D156" s="6" t="s">
        <v>18</v>
      </c>
      <c r="E156" s="49" t="s">
        <v>216</v>
      </c>
      <c r="F156" s="9">
        <v>43804</v>
      </c>
      <c r="G156" s="10">
        <v>8</v>
      </c>
      <c r="H156" s="7">
        <f t="shared" si="27"/>
        <v>46726</v>
      </c>
      <c r="I156" s="7" t="s">
        <v>20</v>
      </c>
      <c r="J156" s="7">
        <f t="shared" si="25"/>
        <v>46726</v>
      </c>
      <c r="K156" s="27">
        <v>24</v>
      </c>
      <c r="L156" s="47">
        <v>0</v>
      </c>
      <c r="M156" s="23"/>
      <c r="N156" s="28"/>
      <c r="O156" s="36" t="s">
        <v>20</v>
      </c>
    </row>
    <row r="157" spans="1:15" ht="30" customHeight="1">
      <c r="A157" s="48">
        <v>2019</v>
      </c>
      <c r="B157" s="13">
        <f t="shared" si="26"/>
        <v>155</v>
      </c>
      <c r="C157" s="6" t="s">
        <v>217</v>
      </c>
      <c r="D157" s="6" t="s">
        <v>18</v>
      </c>
      <c r="E157" s="49" t="s">
        <v>218</v>
      </c>
      <c r="F157" s="9">
        <v>43816</v>
      </c>
      <c r="G157" s="10">
        <v>5</v>
      </c>
      <c r="H157" s="7">
        <f t="shared" si="27"/>
        <v>45643</v>
      </c>
      <c r="I157" s="7" t="s">
        <v>20</v>
      </c>
      <c r="J157" s="7">
        <f t="shared" si="25"/>
        <v>45643</v>
      </c>
      <c r="K157" s="27">
        <v>15</v>
      </c>
      <c r="L157" s="47">
        <v>0</v>
      </c>
      <c r="M157" s="23"/>
      <c r="N157" s="28"/>
      <c r="O157" s="36" t="s">
        <v>20</v>
      </c>
    </row>
    <row r="158" spans="1:15" ht="30" customHeight="1">
      <c r="A158" s="24">
        <v>2020</v>
      </c>
      <c r="B158" s="13">
        <f t="shared" si="26"/>
        <v>156</v>
      </c>
      <c r="C158" s="54" t="s">
        <v>219</v>
      </c>
      <c r="D158" s="50" t="s">
        <v>18</v>
      </c>
      <c r="E158" s="52" t="s">
        <v>220</v>
      </c>
      <c r="F158" s="51">
        <v>43858</v>
      </c>
      <c r="G158" s="10">
        <v>5</v>
      </c>
      <c r="H158" s="7">
        <f t="shared" si="27"/>
        <v>45685</v>
      </c>
      <c r="I158" s="7" t="s">
        <v>20</v>
      </c>
      <c r="J158" s="7">
        <f t="shared" ref="J158:J169" si="28">+H158</f>
        <v>45685</v>
      </c>
      <c r="K158" s="27">
        <v>24</v>
      </c>
      <c r="L158" s="47">
        <v>0</v>
      </c>
      <c r="M158" s="23"/>
      <c r="N158" s="28"/>
      <c r="O158" s="36" t="s">
        <v>20</v>
      </c>
    </row>
    <row r="159" spans="1:15" ht="30" customHeight="1">
      <c r="A159" s="24">
        <v>2020</v>
      </c>
      <c r="B159" s="13">
        <f t="shared" si="26"/>
        <v>157</v>
      </c>
      <c r="C159" s="54" t="s">
        <v>221</v>
      </c>
      <c r="D159" s="50" t="s">
        <v>18</v>
      </c>
      <c r="E159" s="52" t="s">
        <v>222</v>
      </c>
      <c r="F159" s="51">
        <v>43858</v>
      </c>
      <c r="G159" s="10">
        <v>5</v>
      </c>
      <c r="H159" s="7">
        <f t="shared" si="27"/>
        <v>45685</v>
      </c>
      <c r="I159" s="7" t="s">
        <v>20</v>
      </c>
      <c r="J159" s="7">
        <f t="shared" si="28"/>
        <v>45685</v>
      </c>
      <c r="K159" s="27">
        <v>52</v>
      </c>
      <c r="L159" s="47">
        <v>0</v>
      </c>
      <c r="M159" s="23"/>
      <c r="N159" s="28"/>
      <c r="O159" s="36" t="s">
        <v>20</v>
      </c>
    </row>
    <row r="160" spans="1:15" ht="30" customHeight="1">
      <c r="A160" s="24">
        <v>2020</v>
      </c>
      <c r="B160" s="13">
        <f t="shared" si="26"/>
        <v>158</v>
      </c>
      <c r="C160" s="54" t="s">
        <v>223</v>
      </c>
      <c r="D160" s="50" t="s">
        <v>18</v>
      </c>
      <c r="E160" s="52" t="s">
        <v>224</v>
      </c>
      <c r="F160" s="51">
        <v>43858</v>
      </c>
      <c r="G160" s="10">
        <v>5</v>
      </c>
      <c r="H160" s="7">
        <f t="shared" si="27"/>
        <v>45685</v>
      </c>
      <c r="I160" s="7" t="s">
        <v>20</v>
      </c>
      <c r="J160" s="7">
        <f t="shared" si="28"/>
        <v>45685</v>
      </c>
      <c r="K160" s="27">
        <v>51</v>
      </c>
      <c r="L160" s="47">
        <v>0</v>
      </c>
      <c r="M160" s="23"/>
      <c r="N160" s="28"/>
      <c r="O160" s="36" t="s">
        <v>20</v>
      </c>
    </row>
    <row r="161" spans="1:15" ht="30" customHeight="1">
      <c r="A161" s="24">
        <v>2020</v>
      </c>
      <c r="B161" s="13">
        <f t="shared" si="26"/>
        <v>159</v>
      </c>
      <c r="C161" s="54" t="s">
        <v>225</v>
      </c>
      <c r="D161" s="50" t="s">
        <v>18</v>
      </c>
      <c r="E161" s="52" t="s">
        <v>226</v>
      </c>
      <c r="F161" s="51">
        <v>43893</v>
      </c>
      <c r="G161" s="10">
        <v>5</v>
      </c>
      <c r="H161" s="7">
        <f t="shared" si="27"/>
        <v>45719</v>
      </c>
      <c r="I161" s="7" t="s">
        <v>20</v>
      </c>
      <c r="J161" s="7">
        <f t="shared" si="28"/>
        <v>45719</v>
      </c>
      <c r="K161" s="27">
        <v>32</v>
      </c>
      <c r="L161" s="47">
        <v>0</v>
      </c>
      <c r="M161" s="23"/>
      <c r="N161" s="28"/>
      <c r="O161" s="36" t="s">
        <v>20</v>
      </c>
    </row>
    <row r="162" spans="1:15" ht="30" customHeight="1">
      <c r="A162" s="24">
        <v>2020</v>
      </c>
      <c r="B162" s="13">
        <f t="shared" ref="B162:B169" si="29">+B161+1</f>
        <v>160</v>
      </c>
      <c r="C162" s="54" t="s">
        <v>227</v>
      </c>
      <c r="D162" s="50" t="s">
        <v>18</v>
      </c>
      <c r="E162" s="52" t="s">
        <v>228</v>
      </c>
      <c r="F162" s="51">
        <v>44037</v>
      </c>
      <c r="G162" s="10">
        <v>5</v>
      </c>
      <c r="H162" s="7">
        <f t="shared" ref="H162:H169" si="30">DATE(YEAR(F162)+G162,MONTH(F162),DAY(F162))</f>
        <v>45863</v>
      </c>
      <c r="I162" s="7" t="s">
        <v>20</v>
      </c>
      <c r="J162" s="7">
        <f t="shared" si="28"/>
        <v>45863</v>
      </c>
      <c r="K162" s="27">
        <v>23</v>
      </c>
      <c r="L162" s="47">
        <v>0</v>
      </c>
      <c r="M162" s="23"/>
      <c r="N162" s="28"/>
      <c r="O162" s="36" t="s">
        <v>20</v>
      </c>
    </row>
    <row r="163" spans="1:15" ht="30" customHeight="1">
      <c r="A163" s="24">
        <v>2020</v>
      </c>
      <c r="B163" s="13">
        <f t="shared" si="29"/>
        <v>161</v>
      </c>
      <c r="C163" s="54" t="s">
        <v>229</v>
      </c>
      <c r="D163" s="50" t="s">
        <v>18</v>
      </c>
      <c r="E163" s="52" t="s">
        <v>230</v>
      </c>
      <c r="F163" s="51">
        <v>44037</v>
      </c>
      <c r="G163" s="10">
        <v>5</v>
      </c>
      <c r="H163" s="7">
        <f t="shared" si="30"/>
        <v>45863</v>
      </c>
      <c r="I163" s="7" t="s">
        <v>20</v>
      </c>
      <c r="J163" s="7">
        <f t="shared" si="28"/>
        <v>45863</v>
      </c>
      <c r="K163" s="27">
        <v>26</v>
      </c>
      <c r="L163" s="47">
        <v>0</v>
      </c>
      <c r="M163" s="23"/>
      <c r="N163" s="28"/>
      <c r="O163" s="36" t="s">
        <v>20</v>
      </c>
    </row>
    <row r="164" spans="1:15" ht="30" customHeight="1">
      <c r="A164" s="24">
        <v>2020</v>
      </c>
      <c r="B164" s="13">
        <f t="shared" si="29"/>
        <v>162</v>
      </c>
      <c r="C164" s="54" t="s">
        <v>231</v>
      </c>
      <c r="D164" s="50" t="s">
        <v>18</v>
      </c>
      <c r="E164" s="52" t="s">
        <v>232</v>
      </c>
      <c r="F164" s="51">
        <v>44037</v>
      </c>
      <c r="G164" s="10">
        <v>5</v>
      </c>
      <c r="H164" s="7">
        <f t="shared" si="30"/>
        <v>45863</v>
      </c>
      <c r="I164" s="7" t="s">
        <v>20</v>
      </c>
      <c r="J164" s="7">
        <f t="shared" si="28"/>
        <v>45863</v>
      </c>
      <c r="K164" s="27">
        <v>12</v>
      </c>
      <c r="L164" s="47">
        <v>0</v>
      </c>
      <c r="M164" s="23"/>
      <c r="N164" s="28"/>
      <c r="O164" s="36" t="s">
        <v>20</v>
      </c>
    </row>
    <row r="165" spans="1:15" ht="30" customHeight="1">
      <c r="A165" s="24">
        <v>2020</v>
      </c>
      <c r="B165" s="13">
        <f t="shared" si="29"/>
        <v>163</v>
      </c>
      <c r="C165" s="54" t="s">
        <v>233</v>
      </c>
      <c r="D165" s="50" t="s">
        <v>18</v>
      </c>
      <c r="E165" s="52" t="s">
        <v>234</v>
      </c>
      <c r="F165" s="53">
        <v>44056</v>
      </c>
      <c r="G165" s="10">
        <v>5</v>
      </c>
      <c r="H165" s="7">
        <f t="shared" si="30"/>
        <v>45882</v>
      </c>
      <c r="I165" s="7" t="s">
        <v>20</v>
      </c>
      <c r="J165" s="7">
        <f t="shared" si="28"/>
        <v>45882</v>
      </c>
      <c r="K165" s="27">
        <v>18</v>
      </c>
      <c r="L165" s="47">
        <v>0.44429999999999997</v>
      </c>
      <c r="M165" s="23"/>
      <c r="N165" s="28"/>
      <c r="O165" s="36" t="s">
        <v>20</v>
      </c>
    </row>
    <row r="166" spans="1:15" ht="30" customHeight="1">
      <c r="A166" s="24">
        <v>2020</v>
      </c>
      <c r="B166" s="13">
        <f t="shared" si="29"/>
        <v>164</v>
      </c>
      <c r="C166" s="54" t="s">
        <v>235</v>
      </c>
      <c r="D166" s="50" t="s">
        <v>18</v>
      </c>
      <c r="E166" s="52" t="s">
        <v>236</v>
      </c>
      <c r="F166" s="51">
        <v>44111</v>
      </c>
      <c r="G166" s="10">
        <v>0</v>
      </c>
      <c r="H166" s="7">
        <f t="shared" si="30"/>
        <v>44111</v>
      </c>
      <c r="I166" s="7" t="s">
        <v>20</v>
      </c>
      <c r="J166" s="7">
        <f t="shared" si="28"/>
        <v>44111</v>
      </c>
      <c r="K166" s="27">
        <v>12</v>
      </c>
      <c r="L166" s="47">
        <v>0</v>
      </c>
      <c r="M166" s="23"/>
      <c r="N166" s="28"/>
      <c r="O166" s="36" t="s">
        <v>20</v>
      </c>
    </row>
    <row r="167" spans="1:15" ht="30" customHeight="1">
      <c r="A167" s="48">
        <v>2020</v>
      </c>
      <c r="B167" s="13">
        <f t="shared" si="29"/>
        <v>165</v>
      </c>
      <c r="C167" s="54" t="s">
        <v>237</v>
      </c>
      <c r="D167" s="50" t="s">
        <v>18</v>
      </c>
      <c r="E167" s="55" t="s">
        <v>238</v>
      </c>
      <c r="F167" s="51">
        <v>44167</v>
      </c>
      <c r="G167" s="10">
        <v>5</v>
      </c>
      <c r="H167" s="7">
        <f t="shared" si="30"/>
        <v>45993</v>
      </c>
      <c r="I167" s="7" t="s">
        <v>20</v>
      </c>
      <c r="J167" s="7">
        <f t="shared" si="28"/>
        <v>45993</v>
      </c>
      <c r="K167" s="27" t="s">
        <v>19</v>
      </c>
      <c r="L167" s="47">
        <v>0</v>
      </c>
      <c r="M167" s="23"/>
      <c r="N167" s="28"/>
      <c r="O167" s="36" t="s">
        <v>20</v>
      </c>
    </row>
    <row r="168" spans="1:15" ht="30" customHeight="1">
      <c r="A168" s="24">
        <v>2021</v>
      </c>
      <c r="B168" s="13">
        <f t="shared" si="29"/>
        <v>166</v>
      </c>
      <c r="C168" s="54" t="s">
        <v>239</v>
      </c>
      <c r="D168" s="50" t="s">
        <v>18</v>
      </c>
      <c r="E168" s="52" t="s">
        <v>240</v>
      </c>
      <c r="F168" s="9">
        <v>44215</v>
      </c>
      <c r="G168" s="10">
        <v>5</v>
      </c>
      <c r="H168" s="7">
        <f t="shared" si="30"/>
        <v>46041</v>
      </c>
      <c r="I168" s="7" t="s">
        <v>20</v>
      </c>
      <c r="J168" s="7">
        <f t="shared" si="28"/>
        <v>46041</v>
      </c>
      <c r="K168" s="27">
        <v>11</v>
      </c>
      <c r="L168" s="47">
        <v>0</v>
      </c>
      <c r="M168" s="23"/>
      <c r="N168" s="28"/>
      <c r="O168" s="36" t="s">
        <v>20</v>
      </c>
    </row>
    <row r="169" spans="1:15" ht="30" customHeight="1">
      <c r="A169" s="48">
        <v>2021</v>
      </c>
      <c r="B169" s="13">
        <f t="shared" si="29"/>
        <v>167</v>
      </c>
      <c r="C169" s="54" t="s">
        <v>241</v>
      </c>
      <c r="D169" s="50" t="s">
        <v>18</v>
      </c>
      <c r="E169" s="52" t="s">
        <v>242</v>
      </c>
      <c r="F169" s="9">
        <v>44215</v>
      </c>
      <c r="G169" s="10">
        <v>8</v>
      </c>
      <c r="H169" s="7">
        <f t="shared" si="30"/>
        <v>47137</v>
      </c>
      <c r="I169" s="7" t="s">
        <v>20</v>
      </c>
      <c r="J169" s="7">
        <f t="shared" si="28"/>
        <v>47137</v>
      </c>
      <c r="K169" s="27">
        <v>80</v>
      </c>
      <c r="L169" s="47">
        <v>0</v>
      </c>
      <c r="M169" s="23"/>
      <c r="N169" s="28"/>
      <c r="O169" s="36" t="s">
        <v>20</v>
      </c>
    </row>
    <row r="170" spans="1:15" ht="30" customHeight="1">
      <c r="A170" s="24"/>
      <c r="B170" s="13"/>
      <c r="C170" s="6"/>
      <c r="D170" s="6"/>
      <c r="E170" s="14"/>
      <c r="F170" s="15"/>
      <c r="G170" s="16"/>
      <c r="H170" s="7">
        <f t="shared" si="0"/>
        <v>0</v>
      </c>
      <c r="I170" s="7"/>
      <c r="J170" s="7"/>
      <c r="K170" s="8"/>
      <c r="L170" s="47"/>
      <c r="M170" s="18"/>
      <c r="N170" s="28"/>
      <c r="O170" s="35"/>
    </row>
    <row r="171" spans="1:15" ht="30" customHeight="1">
      <c r="G171" s="4"/>
    </row>
    <row r="172" spans="1:15" ht="30" customHeight="1">
      <c r="G172" s="4"/>
    </row>
    <row r="173" spans="1:15" ht="30" customHeight="1">
      <c r="G173" s="4"/>
    </row>
    <row r="174" spans="1:15" ht="30" customHeight="1">
      <c r="G174" s="4"/>
    </row>
    <row r="175" spans="1:15" ht="30" customHeight="1">
      <c r="G175" s="4"/>
    </row>
    <row r="176" spans="1:15" ht="30" customHeight="1">
      <c r="G176" s="4"/>
    </row>
    <row r="177" spans="7:7" ht="30" customHeight="1">
      <c r="G177" s="4"/>
    </row>
    <row r="178" spans="7:7" ht="30" customHeight="1">
      <c r="G178" s="4"/>
    </row>
    <row r="179" spans="7:7" ht="30" customHeight="1">
      <c r="G179" s="4"/>
    </row>
    <row r="180" spans="7:7" ht="30" customHeight="1">
      <c r="G180" s="4"/>
    </row>
    <row r="181" spans="7:7" ht="30" customHeight="1">
      <c r="G181" s="4"/>
    </row>
    <row r="182" spans="7:7" ht="30" customHeight="1">
      <c r="G182" s="4"/>
    </row>
    <row r="183" spans="7:7" ht="30" customHeight="1">
      <c r="G183" s="4"/>
    </row>
    <row r="184" spans="7:7" ht="30" customHeight="1">
      <c r="G184" s="4"/>
    </row>
    <row r="185" spans="7:7" ht="30" customHeight="1">
      <c r="G185" s="4"/>
    </row>
    <row r="186" spans="7:7" ht="30" customHeight="1">
      <c r="G186" s="4"/>
    </row>
    <row r="187" spans="7:7" ht="30" customHeight="1">
      <c r="G187" s="4"/>
    </row>
    <row r="188" spans="7:7" ht="30" customHeight="1">
      <c r="G188" s="4"/>
    </row>
    <row r="189" spans="7:7" ht="30" customHeight="1">
      <c r="G189" s="4"/>
    </row>
    <row r="190" spans="7:7" ht="30" customHeight="1">
      <c r="G190" s="4"/>
    </row>
    <row r="191" spans="7:7" ht="30" customHeight="1">
      <c r="G191" s="4"/>
    </row>
    <row r="192" spans="7:7" ht="30" customHeight="1">
      <c r="G192" s="4"/>
    </row>
    <row r="193" spans="7:7" ht="30" customHeight="1">
      <c r="G193" s="4"/>
    </row>
    <row r="194" spans="7:7" ht="30" customHeight="1">
      <c r="G194" s="4"/>
    </row>
    <row r="195" spans="7:7" ht="30" customHeight="1">
      <c r="G195" s="4"/>
    </row>
    <row r="196" spans="7:7" ht="30" customHeight="1">
      <c r="G196" s="4"/>
    </row>
    <row r="197" spans="7:7" ht="30" customHeight="1">
      <c r="G197" s="4"/>
    </row>
    <row r="198" spans="7:7" ht="30" customHeight="1">
      <c r="G198" s="4"/>
    </row>
  </sheetData>
  <mergeCells count="11">
    <mergeCell ref="B1:B2"/>
    <mergeCell ref="C1:C2"/>
    <mergeCell ref="A1:A2"/>
    <mergeCell ref="N1:N2"/>
    <mergeCell ref="H1:H2"/>
    <mergeCell ref="J1:J2"/>
    <mergeCell ref="E1:E2"/>
    <mergeCell ref="G1:G2"/>
    <mergeCell ref="F1:F2"/>
    <mergeCell ref="K1:K2"/>
    <mergeCell ref="D1:D2"/>
  </mergeCells>
  <conditionalFormatting sqref="H2 H170:J170 H3:J38 H39">
    <cfRule type="expression" dxfId="194" priority="120" stopIfTrue="1">
      <formula>$H2&gt;=TODAY()</formula>
    </cfRule>
    <cfRule type="expression" dxfId="193" priority="131" stopIfTrue="1">
      <formula>$H2&lt;=TODAY()</formula>
    </cfRule>
  </conditionalFormatting>
  <conditionalFormatting sqref="G1:G3 G170:G65666">
    <cfRule type="cellIs" dxfId="192" priority="130" stopIfTrue="1" operator="equal">
      <formula>"-"</formula>
    </cfRule>
  </conditionalFormatting>
  <conditionalFormatting sqref="L3:L39 L170">
    <cfRule type="cellIs" dxfId="191" priority="129" stopIfTrue="1" operator="equal">
      <formula>100</formula>
    </cfRule>
  </conditionalFormatting>
  <conditionalFormatting sqref="G77:G92">
    <cfRule type="cellIs" dxfId="190" priority="74" stopIfTrue="1" operator="equal">
      <formula>"-"</formula>
    </cfRule>
  </conditionalFormatting>
  <conditionalFormatting sqref="A3548 I170:J170 I6:J38 H162:H169">
    <cfRule type="expression" dxfId="189" priority="125" stopIfTrue="1">
      <formula>$L6=100</formula>
    </cfRule>
  </conditionalFormatting>
  <conditionalFormatting sqref="H3:J3 H4:H39 I4:J5 J170 H170 J5:J38">
    <cfRule type="expression" dxfId="188" priority="111" stopIfTrue="1">
      <formula>$L3=100</formula>
    </cfRule>
  </conditionalFormatting>
  <conditionalFormatting sqref="I1:I2">
    <cfRule type="cellIs" dxfId="187" priority="94" stopIfTrue="1" operator="equal">
      <formula>"-"</formula>
    </cfRule>
  </conditionalFormatting>
  <conditionalFormatting sqref="G4:G20">
    <cfRule type="cellIs" dxfId="186" priority="93" stopIfTrue="1" operator="equal">
      <formula>"-"</formula>
    </cfRule>
  </conditionalFormatting>
  <conditionalFormatting sqref="I170 I6:I38">
    <cfRule type="expression" dxfId="185" priority="92" stopIfTrue="1">
      <formula>$L6=100</formula>
    </cfRule>
  </conditionalFormatting>
  <conditionalFormatting sqref="G21:G22">
    <cfRule type="cellIs" dxfId="184" priority="90" stopIfTrue="1" operator="equal">
      <formula>"-"</formula>
    </cfRule>
  </conditionalFormatting>
  <conditionalFormatting sqref="H40 H41:J106">
    <cfRule type="expression" dxfId="183" priority="85" stopIfTrue="1">
      <formula>$H40&gt;=TODAY()</formula>
    </cfRule>
    <cfRule type="expression" dxfId="182" priority="89" stopIfTrue="1">
      <formula>$H40&lt;=TODAY()</formula>
    </cfRule>
  </conditionalFormatting>
  <conditionalFormatting sqref="G50:G52">
    <cfRule type="cellIs" dxfId="181" priority="88" stopIfTrue="1" operator="equal">
      <formula>"-"</formula>
    </cfRule>
  </conditionalFormatting>
  <conditionalFormatting sqref="L40:L106">
    <cfRule type="cellIs" dxfId="180" priority="87" stopIfTrue="1" operator="equal">
      <formula>100</formula>
    </cfRule>
  </conditionalFormatting>
  <conditionalFormatting sqref="I41:J106">
    <cfRule type="expression" dxfId="179" priority="86" stopIfTrue="1">
      <formula>$L41=100</formula>
    </cfRule>
  </conditionalFormatting>
  <conditionalFormatting sqref="H40:H106 J41:J106">
    <cfRule type="expression" dxfId="178" priority="84" stopIfTrue="1">
      <formula>$L40=100</formula>
    </cfRule>
  </conditionalFormatting>
  <conditionalFormatting sqref="I41:I106">
    <cfRule type="expression" dxfId="177" priority="83" stopIfTrue="1">
      <formula>$L41=100</formula>
    </cfRule>
  </conditionalFormatting>
  <conditionalFormatting sqref="G23:G31">
    <cfRule type="cellIs" dxfId="176" priority="82" stopIfTrue="1" operator="equal">
      <formula>"-"</formula>
    </cfRule>
  </conditionalFormatting>
  <conditionalFormatting sqref="I158:I169">
    <cfRule type="expression" dxfId="175" priority="2" stopIfTrue="1">
      <formula>$L158=100</formula>
    </cfRule>
  </conditionalFormatting>
  <conditionalFormatting sqref="I39:J40">
    <cfRule type="expression" dxfId="174" priority="79" stopIfTrue="1">
      <formula>$H39&gt;=TODAY()</formula>
    </cfRule>
    <cfRule type="expression" dxfId="173" priority="81" stopIfTrue="1">
      <formula>$H39&lt;=TODAY()</formula>
    </cfRule>
  </conditionalFormatting>
  <conditionalFormatting sqref="I39:J40">
    <cfRule type="expression" dxfId="172" priority="80" stopIfTrue="1">
      <formula>$L39=100</formula>
    </cfRule>
  </conditionalFormatting>
  <conditionalFormatting sqref="J39:J40">
    <cfRule type="expression" dxfId="171" priority="78" stopIfTrue="1">
      <formula>$L39=100</formula>
    </cfRule>
  </conditionalFormatting>
  <conditionalFormatting sqref="I39:I40">
    <cfRule type="expression" dxfId="170" priority="77" stopIfTrue="1">
      <formula>$L39=100</formula>
    </cfRule>
  </conditionalFormatting>
  <conditionalFormatting sqref="G32:G49">
    <cfRule type="cellIs" dxfId="169" priority="76" stopIfTrue="1" operator="equal">
      <formula>"-"</formula>
    </cfRule>
  </conditionalFormatting>
  <conditionalFormatting sqref="G53:G76">
    <cfRule type="cellIs" dxfId="168" priority="75" stopIfTrue="1" operator="equal">
      <formula>"-"</formula>
    </cfRule>
  </conditionalFormatting>
  <conditionalFormatting sqref="G124:G138">
    <cfRule type="cellIs" dxfId="167" priority="27" stopIfTrue="1" operator="equal">
      <formula>"-"</formula>
    </cfRule>
  </conditionalFormatting>
  <conditionalFormatting sqref="H107:H121 H122:J138 H139">
    <cfRule type="expression" dxfId="166" priority="69" stopIfTrue="1">
      <formula>$H107&gt;=TODAY()</formula>
    </cfRule>
    <cfRule type="expression" dxfId="165" priority="73" stopIfTrue="1">
      <formula>$H107&lt;=TODAY()</formula>
    </cfRule>
  </conditionalFormatting>
  <conditionalFormatting sqref="L107:L139">
    <cfRule type="cellIs" dxfId="164" priority="71" stopIfTrue="1" operator="equal">
      <formula>100</formula>
    </cfRule>
  </conditionalFormatting>
  <conditionalFormatting sqref="I122:J138">
    <cfRule type="expression" dxfId="163" priority="70" stopIfTrue="1">
      <formula>$L122=100</formula>
    </cfRule>
  </conditionalFormatting>
  <conditionalFormatting sqref="H107:H139 J122:J138">
    <cfRule type="expression" dxfId="162" priority="68" stopIfTrue="1">
      <formula>$L107=100</formula>
    </cfRule>
  </conditionalFormatting>
  <conditionalFormatting sqref="I122:I138">
    <cfRule type="expression" dxfId="161" priority="67" stopIfTrue="1">
      <formula>$L122=100</formula>
    </cfRule>
  </conditionalFormatting>
  <conditionalFormatting sqref="G93:G106">
    <cfRule type="cellIs" dxfId="160" priority="66" stopIfTrue="1" operator="equal">
      <formula>"-"</formula>
    </cfRule>
  </conditionalFormatting>
  <conditionalFormatting sqref="I107:J109">
    <cfRule type="expression" dxfId="159" priority="63" stopIfTrue="1">
      <formula>$H107&gt;=TODAY()</formula>
    </cfRule>
    <cfRule type="expression" dxfId="158" priority="65" stopIfTrue="1">
      <formula>$H107&lt;=TODAY()</formula>
    </cfRule>
  </conditionalFormatting>
  <conditionalFormatting sqref="I107:J109">
    <cfRule type="expression" dxfId="157" priority="64" stopIfTrue="1">
      <formula>$L107=100</formula>
    </cfRule>
  </conditionalFormatting>
  <conditionalFormatting sqref="J107:J109">
    <cfRule type="expression" dxfId="156" priority="62" stopIfTrue="1">
      <formula>$L107=100</formula>
    </cfRule>
  </conditionalFormatting>
  <conditionalFormatting sqref="I107:I109">
    <cfRule type="expression" dxfId="155" priority="61" stopIfTrue="1">
      <formula>$L107=100</formula>
    </cfRule>
  </conditionalFormatting>
  <conditionalFormatting sqref="I110:J110">
    <cfRule type="expression" dxfId="154" priority="58" stopIfTrue="1">
      <formula>$H110&gt;=TODAY()</formula>
    </cfRule>
    <cfRule type="expression" dxfId="153" priority="60" stopIfTrue="1">
      <formula>$H110&lt;=TODAY()</formula>
    </cfRule>
  </conditionalFormatting>
  <conditionalFormatting sqref="I110:J110">
    <cfRule type="expression" dxfId="152" priority="59" stopIfTrue="1">
      <formula>$L110=100</formula>
    </cfRule>
  </conditionalFormatting>
  <conditionalFormatting sqref="J110">
    <cfRule type="expression" dxfId="151" priority="57" stopIfTrue="1">
      <formula>$L110=100</formula>
    </cfRule>
  </conditionalFormatting>
  <conditionalFormatting sqref="I110">
    <cfRule type="expression" dxfId="150" priority="56" stopIfTrue="1">
      <formula>$L110=100</formula>
    </cfRule>
  </conditionalFormatting>
  <conditionalFormatting sqref="I111:J115">
    <cfRule type="expression" dxfId="149" priority="53" stopIfTrue="1">
      <formula>$H111&gt;=TODAY()</formula>
    </cfRule>
    <cfRule type="expression" dxfId="148" priority="55" stopIfTrue="1">
      <formula>$H111&lt;=TODAY()</formula>
    </cfRule>
  </conditionalFormatting>
  <conditionalFormatting sqref="I111:J115">
    <cfRule type="expression" dxfId="147" priority="54" stopIfTrue="1">
      <formula>$L111=100</formula>
    </cfRule>
  </conditionalFormatting>
  <conditionalFormatting sqref="J111:J115">
    <cfRule type="expression" dxfId="146" priority="52" stopIfTrue="1">
      <formula>$L111=100</formula>
    </cfRule>
  </conditionalFormatting>
  <conditionalFormatting sqref="I111:I115">
    <cfRule type="expression" dxfId="145" priority="51" stopIfTrue="1">
      <formula>$L111=100</formula>
    </cfRule>
  </conditionalFormatting>
  <conditionalFormatting sqref="G107:G114">
    <cfRule type="cellIs" dxfId="144" priority="50" stopIfTrue="1" operator="equal">
      <formula>"-"</formula>
    </cfRule>
  </conditionalFormatting>
  <conditionalFormatting sqref="I116:J117">
    <cfRule type="expression" dxfId="143" priority="47" stopIfTrue="1">
      <formula>$H116&gt;=TODAY()</formula>
    </cfRule>
    <cfRule type="expression" dxfId="142" priority="49" stopIfTrue="1">
      <formula>$H116&lt;=TODAY()</formula>
    </cfRule>
  </conditionalFormatting>
  <conditionalFormatting sqref="I116:J117">
    <cfRule type="expression" dxfId="141" priority="48" stopIfTrue="1">
      <formula>$L116=100</formula>
    </cfRule>
  </conditionalFormatting>
  <conditionalFormatting sqref="J116:J117">
    <cfRule type="expression" dxfId="140" priority="46" stopIfTrue="1">
      <formula>$L116=100</formula>
    </cfRule>
  </conditionalFormatting>
  <conditionalFormatting sqref="I116:I117">
    <cfRule type="expression" dxfId="139" priority="45" stopIfTrue="1">
      <formula>$L116=100</formula>
    </cfRule>
  </conditionalFormatting>
  <conditionalFormatting sqref="G115:G117">
    <cfRule type="cellIs" dxfId="138" priority="44" stopIfTrue="1" operator="equal">
      <formula>"-"</formula>
    </cfRule>
  </conditionalFormatting>
  <conditionalFormatting sqref="I118:J118">
    <cfRule type="expression" dxfId="137" priority="41" stopIfTrue="1">
      <formula>$H118&gt;=TODAY()</formula>
    </cfRule>
    <cfRule type="expression" dxfId="136" priority="43" stopIfTrue="1">
      <formula>$H118&lt;=TODAY()</formula>
    </cfRule>
  </conditionalFormatting>
  <conditionalFormatting sqref="I118:J118">
    <cfRule type="expression" dxfId="135" priority="42" stopIfTrue="1">
      <formula>$L118=100</formula>
    </cfRule>
  </conditionalFormatting>
  <conditionalFormatting sqref="J118">
    <cfRule type="expression" dxfId="134" priority="40" stopIfTrue="1">
      <formula>$L118=100</formula>
    </cfRule>
  </conditionalFormatting>
  <conditionalFormatting sqref="I118">
    <cfRule type="expression" dxfId="133" priority="39" stopIfTrue="1">
      <formula>$L118=100</formula>
    </cfRule>
  </conditionalFormatting>
  <conditionalFormatting sqref="I119:J119">
    <cfRule type="expression" dxfId="132" priority="36" stopIfTrue="1">
      <formula>$H119&gt;=TODAY()</formula>
    </cfRule>
    <cfRule type="expression" dxfId="131" priority="38" stopIfTrue="1">
      <formula>$H119&lt;=TODAY()</formula>
    </cfRule>
  </conditionalFormatting>
  <conditionalFormatting sqref="I119:J119">
    <cfRule type="expression" dxfId="130" priority="37" stopIfTrue="1">
      <formula>$L119=100</formula>
    </cfRule>
  </conditionalFormatting>
  <conditionalFormatting sqref="J119">
    <cfRule type="expression" dxfId="129" priority="35" stopIfTrue="1">
      <formula>$L119=100</formula>
    </cfRule>
  </conditionalFormatting>
  <conditionalFormatting sqref="I119">
    <cfRule type="expression" dxfId="128" priority="34" stopIfTrue="1">
      <formula>$L119=100</formula>
    </cfRule>
  </conditionalFormatting>
  <conditionalFormatting sqref="I120:J121">
    <cfRule type="expression" dxfId="127" priority="31" stopIfTrue="1">
      <formula>$H120&gt;=TODAY()</formula>
    </cfRule>
    <cfRule type="expression" dxfId="126" priority="33" stopIfTrue="1">
      <formula>$H120&lt;=TODAY()</formula>
    </cfRule>
  </conditionalFormatting>
  <conditionalFormatting sqref="I120:J121">
    <cfRule type="expression" dxfId="125" priority="32" stopIfTrue="1">
      <formula>$L120=100</formula>
    </cfRule>
  </conditionalFormatting>
  <conditionalFormatting sqref="J120:J121">
    <cfRule type="expression" dxfId="124" priority="30" stopIfTrue="1">
      <formula>$L120=100</formula>
    </cfRule>
  </conditionalFormatting>
  <conditionalFormatting sqref="I120:I121">
    <cfRule type="expression" dxfId="123" priority="29" stopIfTrue="1">
      <formula>$L120=100</formula>
    </cfRule>
  </conditionalFormatting>
  <conditionalFormatting sqref="G118:G123">
    <cfRule type="cellIs" dxfId="122" priority="28" stopIfTrue="1" operator="equal">
      <formula>"-"</formula>
    </cfRule>
  </conditionalFormatting>
  <conditionalFormatting sqref="G139:G157">
    <cfRule type="cellIs" dxfId="121" priority="14" stopIfTrue="1" operator="equal">
      <formula>"-"</formula>
    </cfRule>
  </conditionalFormatting>
  <conditionalFormatting sqref="H140:H161">
    <cfRule type="expression" dxfId="120" priority="23" stopIfTrue="1">
      <formula>$H140&gt;=TODAY()</formula>
    </cfRule>
    <cfRule type="expression" dxfId="119" priority="26" stopIfTrue="1">
      <formula>$H140&lt;=TODAY()</formula>
    </cfRule>
  </conditionalFormatting>
  <conditionalFormatting sqref="L140:L161">
    <cfRule type="cellIs" dxfId="118" priority="25" stopIfTrue="1" operator="equal">
      <formula>100</formula>
    </cfRule>
  </conditionalFormatting>
  <conditionalFormatting sqref="H140:H161">
    <cfRule type="expression" dxfId="117" priority="22" stopIfTrue="1">
      <formula>$L140=100</formula>
    </cfRule>
  </conditionalFormatting>
  <conditionalFormatting sqref="J139:J157">
    <cfRule type="expression" dxfId="116" priority="16" stopIfTrue="1">
      <formula>$L139=100</formula>
    </cfRule>
  </conditionalFormatting>
  <conditionalFormatting sqref="I139:J157">
    <cfRule type="expression" dxfId="115" priority="17" stopIfTrue="1">
      <formula>$H139&gt;=TODAY()</formula>
    </cfRule>
    <cfRule type="expression" dxfId="114" priority="19" stopIfTrue="1">
      <formula>$H139&lt;=TODAY()</formula>
    </cfRule>
  </conditionalFormatting>
  <conditionalFormatting sqref="I139:J157">
    <cfRule type="expression" dxfId="113" priority="18" stopIfTrue="1">
      <formula>$L139=100</formula>
    </cfRule>
  </conditionalFormatting>
  <conditionalFormatting sqref="I139:I157">
    <cfRule type="expression" dxfId="112" priority="15" stopIfTrue="1">
      <formula>$L139=100</formula>
    </cfRule>
  </conditionalFormatting>
  <conditionalFormatting sqref="G168:G169">
    <cfRule type="cellIs" dxfId="111" priority="7" stopIfTrue="1" operator="equal">
      <formula>"-"</formula>
    </cfRule>
  </conditionalFormatting>
  <conditionalFormatting sqref="H162:H169">
    <cfRule type="expression" dxfId="110" priority="10" stopIfTrue="1">
      <formula>$H162&gt;=TODAY()</formula>
    </cfRule>
    <cfRule type="expression" dxfId="109" priority="13" stopIfTrue="1">
      <formula>$H162&lt;=TODAY()</formula>
    </cfRule>
  </conditionalFormatting>
  <conditionalFormatting sqref="L162:L169">
    <cfRule type="cellIs" dxfId="108" priority="12" stopIfTrue="1" operator="equal">
      <formula>100</formula>
    </cfRule>
  </conditionalFormatting>
  <conditionalFormatting sqref="I158:J169">
    <cfRule type="expression" dxfId="107" priority="4" stopIfTrue="1">
      <formula>$H158&gt;=TODAY()</formula>
    </cfRule>
    <cfRule type="expression" dxfId="106" priority="6" stopIfTrue="1">
      <formula>$H158&lt;=TODAY()</formula>
    </cfRule>
  </conditionalFormatting>
  <conditionalFormatting sqref="I158:J169">
    <cfRule type="expression" dxfId="105" priority="5" stopIfTrue="1">
      <formula>$L158=100</formula>
    </cfRule>
  </conditionalFormatting>
  <conditionalFormatting sqref="J158:J169">
    <cfRule type="expression" dxfId="104" priority="3" stopIfTrue="1">
      <formula>$L158=100</formula>
    </cfRule>
  </conditionalFormatting>
  <conditionalFormatting sqref="G158:G167">
    <cfRule type="cellIs" dxfId="103" priority="1" stopIfTrue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="91" zoomScaleNormal="91" zoomScaleSheetLayoutView="80" workbookViewId="0">
      <pane ySplit="2" topLeftCell="A3" activePane="bottomLeft" state="frozen"/>
      <selection pane="bottomLeft" activeCell="I5" sqref="I5:I6"/>
    </sheetView>
  </sheetViews>
  <sheetFormatPr baseColWidth="10" defaultColWidth="10.7109375" defaultRowHeight="30" customHeight="1"/>
  <cols>
    <col min="1" max="1" width="10.7109375" style="2" customWidth="1"/>
    <col min="2" max="2" width="6.85546875" style="2" customWidth="1"/>
    <col min="3" max="3" width="36" style="5" customWidth="1"/>
    <col min="4" max="4" width="35" style="5" customWidth="1"/>
    <col min="5" max="5" width="23.5703125" style="12" customWidth="1"/>
    <col min="6" max="6" width="14.140625" style="1" customWidth="1"/>
    <col min="7" max="7" width="16" style="2" customWidth="1"/>
    <col min="8" max="10" width="21.28515625" style="3" customWidth="1"/>
    <col min="11" max="11" width="10.7109375" style="3" customWidth="1"/>
    <col min="12" max="12" width="10.7109375" style="4" customWidth="1"/>
    <col min="13" max="13" width="13.7109375" style="4" customWidth="1"/>
    <col min="14" max="14" width="13.28515625" style="17" customWidth="1"/>
    <col min="15" max="15" width="23" style="2" customWidth="1"/>
    <col min="16" max="16" width="12.140625" style="1" customWidth="1"/>
    <col min="17" max="16384" width="10.7109375" style="1"/>
  </cols>
  <sheetData>
    <row r="1" spans="1:16" ht="42.75" customHeight="1">
      <c r="A1" s="364" t="s">
        <v>2</v>
      </c>
      <c r="B1" s="360" t="s">
        <v>8</v>
      </c>
      <c r="C1" s="360" t="s">
        <v>0</v>
      </c>
      <c r="D1" s="370" t="s">
        <v>3</v>
      </c>
      <c r="E1" s="366" t="s">
        <v>1</v>
      </c>
      <c r="F1" s="362" t="s">
        <v>5</v>
      </c>
      <c r="G1" s="362" t="s">
        <v>4</v>
      </c>
      <c r="H1" s="362" t="s">
        <v>10</v>
      </c>
      <c r="I1" s="39" t="s">
        <v>13</v>
      </c>
      <c r="J1" s="362" t="s">
        <v>14</v>
      </c>
      <c r="K1" s="362" t="s">
        <v>9</v>
      </c>
      <c r="L1" s="39" t="s">
        <v>6</v>
      </c>
      <c r="M1" s="31" t="s">
        <v>11</v>
      </c>
      <c r="N1" s="366" t="s">
        <v>1</v>
      </c>
      <c r="O1" s="37" t="s">
        <v>15</v>
      </c>
      <c r="P1" s="17"/>
    </row>
    <row r="2" spans="1:16" ht="40.5" customHeight="1" thickBot="1">
      <c r="A2" s="372"/>
      <c r="B2" s="373"/>
      <c r="C2" s="373"/>
      <c r="D2" s="374"/>
      <c r="E2" s="367"/>
      <c r="F2" s="368"/>
      <c r="G2" s="368"/>
      <c r="H2" s="368"/>
      <c r="I2" s="40" t="s">
        <v>12</v>
      </c>
      <c r="J2" s="368"/>
      <c r="K2" s="368"/>
      <c r="L2" s="40" t="s">
        <v>7</v>
      </c>
      <c r="M2" s="33" t="s">
        <v>7</v>
      </c>
      <c r="N2" s="367"/>
      <c r="O2" s="38" t="s">
        <v>16</v>
      </c>
    </row>
    <row r="3" spans="1:16" ht="30" customHeight="1">
      <c r="A3" s="58">
        <v>2010</v>
      </c>
      <c r="B3" s="2">
        <v>1</v>
      </c>
      <c r="C3" s="59" t="s">
        <v>245</v>
      </c>
      <c r="D3" s="60" t="s">
        <v>246</v>
      </c>
      <c r="E3" s="61">
        <v>3836</v>
      </c>
      <c r="F3" s="62">
        <v>40154</v>
      </c>
      <c r="G3" s="63">
        <v>2</v>
      </c>
      <c r="H3" s="64">
        <f t="shared" ref="H3:H11" si="0">DATE(YEAR(F3)+G3,MONTH(F3),DAY(F3))</f>
        <v>40884</v>
      </c>
      <c r="I3" s="64" t="s">
        <v>44</v>
      </c>
      <c r="J3" s="64">
        <v>41775</v>
      </c>
      <c r="K3" s="8">
        <v>66</v>
      </c>
      <c r="L3" s="65">
        <v>86</v>
      </c>
      <c r="M3" s="23" t="s">
        <v>247</v>
      </c>
      <c r="N3" s="26">
        <v>319</v>
      </c>
      <c r="O3" s="35" t="s">
        <v>20</v>
      </c>
    </row>
    <row r="4" spans="1:16" ht="30" customHeight="1">
      <c r="A4" s="66">
        <v>2012</v>
      </c>
      <c r="B4" s="13">
        <v>2</v>
      </c>
      <c r="C4" s="67" t="s">
        <v>248</v>
      </c>
      <c r="D4" s="60" t="s">
        <v>249</v>
      </c>
      <c r="E4" s="61">
        <v>211</v>
      </c>
      <c r="F4" s="68">
        <v>40997</v>
      </c>
      <c r="G4" s="8">
        <v>3</v>
      </c>
      <c r="H4" s="64">
        <f t="shared" si="0"/>
        <v>42092</v>
      </c>
      <c r="I4" s="64" t="s">
        <v>20</v>
      </c>
      <c r="J4" s="64"/>
      <c r="K4" s="8">
        <v>53</v>
      </c>
      <c r="L4" s="65">
        <v>50</v>
      </c>
      <c r="M4" s="23" t="s">
        <v>247</v>
      </c>
      <c r="N4" s="26">
        <v>319</v>
      </c>
      <c r="O4" s="35" t="s">
        <v>20</v>
      </c>
    </row>
    <row r="5" spans="1:16" ht="30" customHeight="1">
      <c r="A5" s="66">
        <v>2012</v>
      </c>
      <c r="B5" s="13">
        <v>3</v>
      </c>
      <c r="C5" s="67" t="s">
        <v>250</v>
      </c>
      <c r="D5" s="60" t="s">
        <v>246</v>
      </c>
      <c r="E5" s="61">
        <v>227</v>
      </c>
      <c r="F5" s="68">
        <v>41008</v>
      </c>
      <c r="G5" s="8">
        <v>0</v>
      </c>
      <c r="H5" s="64">
        <f t="shared" si="0"/>
        <v>41008</v>
      </c>
      <c r="I5" s="64" t="s">
        <v>20</v>
      </c>
      <c r="J5" s="64"/>
      <c r="K5" s="8">
        <v>15</v>
      </c>
      <c r="L5" s="65">
        <v>55</v>
      </c>
      <c r="M5" s="23" t="s">
        <v>247</v>
      </c>
      <c r="N5" s="26">
        <v>319</v>
      </c>
      <c r="O5" s="35" t="s">
        <v>20</v>
      </c>
    </row>
    <row r="6" spans="1:16" ht="30" customHeight="1">
      <c r="A6" s="66">
        <v>2012</v>
      </c>
      <c r="B6" s="13">
        <v>4</v>
      </c>
      <c r="C6" s="67" t="s">
        <v>251</v>
      </c>
      <c r="D6" s="60" t="s">
        <v>246</v>
      </c>
      <c r="E6" s="61">
        <v>240</v>
      </c>
      <c r="F6" s="68">
        <v>41043</v>
      </c>
      <c r="G6" s="8">
        <v>3</v>
      </c>
      <c r="H6" s="64">
        <f t="shared" si="0"/>
        <v>42138</v>
      </c>
      <c r="I6" s="64" t="s">
        <v>20</v>
      </c>
      <c r="J6" s="64"/>
      <c r="K6" s="8">
        <v>19</v>
      </c>
      <c r="L6" s="65">
        <v>52</v>
      </c>
      <c r="M6" s="23" t="s">
        <v>247</v>
      </c>
      <c r="N6" s="26">
        <v>319</v>
      </c>
      <c r="O6" s="35" t="s">
        <v>20</v>
      </c>
    </row>
    <row r="7" spans="1:16" ht="30" customHeight="1">
      <c r="A7" s="66">
        <v>2012</v>
      </c>
      <c r="B7" s="13">
        <v>5</v>
      </c>
      <c r="C7" s="69" t="s">
        <v>252</v>
      </c>
      <c r="D7" s="60" t="s">
        <v>246</v>
      </c>
      <c r="E7" s="70">
        <v>300</v>
      </c>
      <c r="F7" s="71">
        <v>41201</v>
      </c>
      <c r="G7" s="8">
        <v>5</v>
      </c>
      <c r="H7" s="64">
        <f t="shared" si="0"/>
        <v>43027</v>
      </c>
      <c r="I7" s="64" t="s">
        <v>20</v>
      </c>
      <c r="J7" s="64"/>
      <c r="K7" s="8">
        <v>47</v>
      </c>
      <c r="L7" s="65">
        <v>82</v>
      </c>
      <c r="M7" s="23" t="s">
        <v>247</v>
      </c>
      <c r="N7" s="26">
        <v>319</v>
      </c>
      <c r="O7" s="35" t="s">
        <v>20</v>
      </c>
    </row>
    <row r="8" spans="1:16" ht="30" customHeight="1">
      <c r="A8" s="66">
        <v>2012</v>
      </c>
      <c r="B8" s="13">
        <v>6</v>
      </c>
      <c r="C8" s="67" t="s">
        <v>253</v>
      </c>
      <c r="D8" s="60" t="s">
        <v>254</v>
      </c>
      <c r="E8" s="61">
        <v>334</v>
      </c>
      <c r="F8" s="68">
        <v>41253</v>
      </c>
      <c r="G8" s="8">
        <v>6</v>
      </c>
      <c r="H8" s="64">
        <f t="shared" si="0"/>
        <v>43444</v>
      </c>
      <c r="I8" s="64" t="s">
        <v>20</v>
      </c>
      <c r="J8" s="64"/>
      <c r="K8" s="8">
        <v>33</v>
      </c>
      <c r="L8" s="65">
        <v>44</v>
      </c>
      <c r="M8" s="23" t="s">
        <v>247</v>
      </c>
      <c r="N8" s="26">
        <v>319</v>
      </c>
      <c r="O8" s="35" t="s">
        <v>20</v>
      </c>
    </row>
    <row r="9" spans="1:16" ht="30" customHeight="1">
      <c r="A9" s="72">
        <v>2015</v>
      </c>
      <c r="B9" s="13">
        <v>7</v>
      </c>
      <c r="C9" s="67" t="s">
        <v>255</v>
      </c>
      <c r="D9" s="60" t="s">
        <v>256</v>
      </c>
      <c r="E9" s="61">
        <v>39</v>
      </c>
      <c r="F9" s="68">
        <v>42047</v>
      </c>
      <c r="G9" s="8">
        <v>5</v>
      </c>
      <c r="H9" s="64">
        <f t="shared" si="0"/>
        <v>43873</v>
      </c>
      <c r="I9" s="64" t="s">
        <v>20</v>
      </c>
      <c r="J9" s="64"/>
      <c r="K9" s="8">
        <v>177</v>
      </c>
      <c r="L9" s="65">
        <v>77</v>
      </c>
      <c r="M9" s="23" t="s">
        <v>247</v>
      </c>
      <c r="N9" s="26">
        <v>319</v>
      </c>
      <c r="O9" s="35" t="s">
        <v>20</v>
      </c>
    </row>
    <row r="10" spans="1:16" ht="30" customHeight="1">
      <c r="A10" s="73">
        <v>2016</v>
      </c>
      <c r="B10" s="2">
        <v>8</v>
      </c>
      <c r="C10" s="67" t="s">
        <v>257</v>
      </c>
      <c r="D10" s="74" t="s">
        <v>256</v>
      </c>
      <c r="E10" s="75">
        <v>130</v>
      </c>
      <c r="F10" s="68">
        <v>42584</v>
      </c>
      <c r="G10" s="63">
        <v>4</v>
      </c>
      <c r="H10" s="64">
        <f t="shared" si="0"/>
        <v>44045</v>
      </c>
      <c r="I10" s="64" t="s">
        <v>20</v>
      </c>
      <c r="J10" s="64"/>
      <c r="K10" s="8">
        <v>28</v>
      </c>
      <c r="L10" s="35">
        <v>68</v>
      </c>
      <c r="M10" s="23" t="s">
        <v>247</v>
      </c>
      <c r="N10" s="26">
        <v>319</v>
      </c>
      <c r="O10" s="35" t="s">
        <v>44</v>
      </c>
    </row>
    <row r="11" spans="1:16" ht="30" customHeight="1" thickBot="1">
      <c r="A11" s="2">
        <v>2021</v>
      </c>
      <c r="B11" s="2">
        <v>9</v>
      </c>
      <c r="C11" s="76" t="s">
        <v>258</v>
      </c>
      <c r="D11" s="77" t="s">
        <v>254</v>
      </c>
      <c r="E11" s="77" t="s">
        <v>259</v>
      </c>
      <c r="F11" s="78">
        <v>44215</v>
      </c>
      <c r="G11" s="63">
        <v>8</v>
      </c>
      <c r="H11" s="64">
        <f t="shared" si="0"/>
        <v>47137</v>
      </c>
      <c r="I11" s="64" t="s">
        <v>20</v>
      </c>
      <c r="J11" s="64"/>
      <c r="K11" s="8">
        <v>141</v>
      </c>
      <c r="L11" s="13">
        <v>0</v>
      </c>
      <c r="M11" s="23" t="s">
        <v>247</v>
      </c>
      <c r="N11" s="26">
        <v>319</v>
      </c>
      <c r="O11" s="35" t="s">
        <v>20</v>
      </c>
    </row>
    <row r="12" spans="1:16" ht="30" customHeight="1">
      <c r="A12" s="13"/>
      <c r="B12" s="13"/>
      <c r="D12" s="79"/>
      <c r="E12" s="80"/>
      <c r="F12" s="9"/>
      <c r="G12" s="8"/>
      <c r="H12" s="64"/>
      <c r="I12" s="64"/>
      <c r="J12" s="64"/>
      <c r="K12" s="8"/>
      <c r="L12" s="8"/>
      <c r="M12" s="22"/>
      <c r="N12" s="26"/>
      <c r="O12" s="35"/>
    </row>
    <row r="13" spans="1:16" ht="30" customHeight="1">
      <c r="A13" s="13"/>
      <c r="B13" s="13"/>
      <c r="C13" s="79"/>
      <c r="D13" s="79"/>
      <c r="E13" s="80"/>
      <c r="F13" s="9"/>
      <c r="G13" s="8"/>
      <c r="H13" s="64"/>
      <c r="I13" s="64"/>
      <c r="J13" s="64"/>
      <c r="K13" s="8"/>
      <c r="L13" s="13"/>
      <c r="M13" s="23"/>
      <c r="N13" s="28"/>
      <c r="O13" s="35"/>
    </row>
    <row r="14" spans="1:16" ht="30" customHeight="1">
      <c r="A14" s="13"/>
      <c r="B14" s="13"/>
      <c r="C14" s="79"/>
      <c r="D14" s="79"/>
      <c r="E14" s="80"/>
      <c r="F14" s="9"/>
      <c r="G14" s="8"/>
      <c r="H14" s="64"/>
      <c r="I14" s="64"/>
      <c r="J14" s="64"/>
      <c r="K14" s="8"/>
      <c r="L14" s="13"/>
      <c r="M14" s="23"/>
      <c r="N14" s="28"/>
      <c r="O14" s="35"/>
    </row>
    <row r="15" spans="1:16" ht="30" customHeight="1">
      <c r="A15" s="13"/>
      <c r="B15" s="13"/>
      <c r="C15" s="79"/>
      <c r="D15" s="79"/>
      <c r="E15" s="80"/>
      <c r="F15" s="9"/>
      <c r="G15" s="8"/>
      <c r="H15" s="64"/>
      <c r="I15" s="64"/>
      <c r="J15" s="64"/>
      <c r="K15" s="8"/>
      <c r="L15" s="8"/>
      <c r="M15" s="22"/>
      <c r="N15" s="28"/>
      <c r="O15" s="35"/>
    </row>
    <row r="16" spans="1:16" ht="30" customHeight="1">
      <c r="A16" s="81"/>
      <c r="B16" s="13"/>
      <c r="C16" s="27"/>
      <c r="D16" s="27"/>
      <c r="E16" s="80"/>
      <c r="F16" s="9"/>
      <c r="G16" s="8"/>
      <c r="H16" s="64"/>
      <c r="I16" s="64"/>
      <c r="J16" s="64"/>
      <c r="K16" s="27"/>
      <c r="L16" s="27"/>
      <c r="M16" s="34"/>
      <c r="N16" s="28"/>
      <c r="O16" s="35"/>
    </row>
    <row r="17" spans="1:15" ht="30" customHeight="1">
      <c r="A17" s="81"/>
      <c r="B17" s="13"/>
      <c r="C17" s="27"/>
      <c r="D17" s="27"/>
      <c r="E17" s="80"/>
      <c r="F17" s="9"/>
      <c r="G17" s="8"/>
      <c r="H17" s="64"/>
      <c r="I17" s="64"/>
      <c r="J17" s="64"/>
      <c r="K17" s="27"/>
      <c r="L17" s="8"/>
      <c r="M17" s="34"/>
      <c r="N17" s="28"/>
      <c r="O17" s="35"/>
    </row>
    <row r="18" spans="1:15" ht="30" customHeight="1">
      <c r="A18" s="13"/>
      <c r="B18" s="13"/>
      <c r="C18" s="79"/>
      <c r="D18" s="79"/>
      <c r="E18" s="80"/>
      <c r="F18" s="63"/>
      <c r="G18" s="8"/>
      <c r="H18" s="64"/>
      <c r="I18" s="64"/>
      <c r="J18" s="64"/>
      <c r="K18" s="8"/>
      <c r="L18" s="82"/>
      <c r="M18" s="23"/>
      <c r="N18" s="28"/>
      <c r="O18" s="35"/>
    </row>
    <row r="19" spans="1:15" ht="30" customHeight="1">
      <c r="A19" s="81"/>
      <c r="B19" s="13"/>
      <c r="C19" s="27"/>
      <c r="D19" s="27"/>
      <c r="E19" s="80"/>
      <c r="F19" s="9"/>
      <c r="G19" s="8"/>
      <c r="H19" s="64"/>
      <c r="I19" s="64"/>
      <c r="J19" s="64"/>
      <c r="K19" s="27"/>
      <c r="L19" s="83"/>
      <c r="M19" s="23"/>
      <c r="N19" s="28"/>
      <c r="O19" s="35"/>
    </row>
    <row r="20" spans="1:15" ht="30" customHeight="1">
      <c r="A20" s="81"/>
      <c r="B20" s="13"/>
      <c r="C20" s="27"/>
      <c r="D20" s="27"/>
      <c r="E20" s="80"/>
      <c r="F20" s="9"/>
      <c r="G20" s="26"/>
      <c r="H20" s="64"/>
      <c r="I20" s="64"/>
      <c r="J20" s="64"/>
      <c r="K20" s="27"/>
      <c r="L20" s="83"/>
      <c r="M20" s="23"/>
      <c r="N20" s="28"/>
      <c r="O20" s="35"/>
    </row>
    <row r="21" spans="1:15" ht="30" customHeight="1">
      <c r="A21" s="13"/>
      <c r="B21" s="13"/>
      <c r="C21" s="79"/>
      <c r="D21" s="79"/>
      <c r="E21" s="80"/>
      <c r="F21" s="9"/>
      <c r="G21" s="8"/>
      <c r="H21" s="64"/>
      <c r="I21" s="64"/>
      <c r="J21" s="64"/>
      <c r="K21" s="8"/>
      <c r="L21" s="13"/>
      <c r="M21" s="20"/>
      <c r="N21" s="28"/>
      <c r="O21" s="35"/>
    </row>
    <row r="22" spans="1:15" ht="30" customHeight="1">
      <c r="A22" s="81"/>
      <c r="B22" s="13"/>
      <c r="C22" s="27"/>
      <c r="D22" s="27"/>
      <c r="E22" s="80"/>
      <c r="F22" s="9"/>
      <c r="G22" s="8"/>
      <c r="H22" s="64"/>
      <c r="I22" s="64"/>
      <c r="J22" s="64"/>
      <c r="K22" s="27"/>
      <c r="L22" s="81"/>
      <c r="M22" s="23"/>
      <c r="N22" s="28"/>
      <c r="O22" s="35"/>
    </row>
    <row r="23" spans="1:15" ht="30" customHeight="1">
      <c r="A23" s="81"/>
      <c r="B23" s="13"/>
      <c r="C23" s="27"/>
      <c r="D23" s="27"/>
      <c r="E23" s="80"/>
      <c r="F23" s="9"/>
      <c r="G23" s="8"/>
      <c r="H23" s="64"/>
      <c r="I23" s="64"/>
      <c r="J23" s="64"/>
      <c r="K23" s="27"/>
      <c r="L23" s="81"/>
      <c r="M23" s="20"/>
      <c r="N23" s="28"/>
      <c r="O23" s="35"/>
    </row>
    <row r="24" spans="1:15" ht="30" customHeight="1">
      <c r="A24" s="81"/>
      <c r="B24" s="13"/>
      <c r="C24" s="27"/>
      <c r="D24" s="27"/>
      <c r="E24" s="80"/>
      <c r="F24" s="9"/>
      <c r="G24" s="27"/>
      <c r="H24" s="64"/>
      <c r="I24" s="64"/>
      <c r="J24" s="64"/>
      <c r="K24" s="27"/>
      <c r="L24" s="81"/>
      <c r="M24" s="23"/>
      <c r="N24" s="28"/>
      <c r="O24" s="35"/>
    </row>
    <row r="25" spans="1:15" ht="30" customHeight="1">
      <c r="A25" s="13"/>
      <c r="B25" s="13"/>
      <c r="C25" s="79"/>
      <c r="D25" s="79"/>
      <c r="E25" s="80"/>
      <c r="F25" s="9"/>
      <c r="G25" s="8"/>
      <c r="H25" s="64"/>
      <c r="I25" s="64"/>
      <c r="J25" s="64"/>
      <c r="K25" s="8"/>
      <c r="L25" s="13"/>
      <c r="M25" s="20"/>
      <c r="N25" s="28"/>
      <c r="O25" s="35"/>
    </row>
    <row r="26" spans="1:15" ht="30" customHeight="1">
      <c r="A26" s="13"/>
      <c r="B26" s="13"/>
      <c r="C26" s="79"/>
      <c r="D26" s="79"/>
      <c r="E26" s="80"/>
      <c r="F26" s="9"/>
      <c r="G26" s="8"/>
      <c r="H26" s="64"/>
      <c r="I26" s="64"/>
      <c r="J26" s="64"/>
      <c r="K26" s="8"/>
      <c r="L26" s="13"/>
      <c r="M26" s="23"/>
      <c r="N26" s="28"/>
      <c r="O26" s="35"/>
    </row>
    <row r="27" spans="1:15" ht="30" customHeight="1">
      <c r="A27" s="13"/>
      <c r="B27" s="13"/>
      <c r="C27" s="79"/>
      <c r="D27" s="79"/>
      <c r="E27" s="80"/>
      <c r="F27" s="9"/>
      <c r="G27" s="8"/>
      <c r="H27" s="64"/>
      <c r="I27" s="64"/>
      <c r="J27" s="64"/>
      <c r="K27" s="8"/>
      <c r="L27" s="8"/>
      <c r="M27" s="23"/>
      <c r="N27" s="28"/>
      <c r="O27" s="35"/>
    </row>
    <row r="28" spans="1:15" ht="30" customHeight="1">
      <c r="A28" s="13"/>
      <c r="B28" s="13"/>
      <c r="C28" s="27"/>
      <c r="D28" s="27"/>
      <c r="E28" s="80"/>
      <c r="F28" s="9"/>
      <c r="G28" s="8"/>
      <c r="H28" s="64"/>
      <c r="I28" s="64"/>
      <c r="J28" s="64"/>
      <c r="K28" s="27"/>
      <c r="L28" s="27"/>
      <c r="M28" s="20"/>
      <c r="N28" s="28"/>
      <c r="O28" s="35"/>
    </row>
    <row r="29" spans="1:15" ht="30" customHeight="1">
      <c r="A29" s="13"/>
      <c r="B29" s="13"/>
      <c r="C29" s="27"/>
      <c r="D29" s="27"/>
      <c r="E29" s="80"/>
      <c r="F29" s="9"/>
      <c r="G29" s="8"/>
      <c r="H29" s="64"/>
      <c r="I29" s="64"/>
      <c r="J29" s="64"/>
      <c r="K29" s="27"/>
      <c r="L29" s="8"/>
      <c r="M29" s="23"/>
      <c r="N29" s="28"/>
      <c r="O29" s="35"/>
    </row>
    <row r="30" spans="1:15" ht="30" customHeight="1">
      <c r="A30" s="13"/>
      <c r="B30" s="13"/>
      <c r="C30" s="79"/>
      <c r="D30" s="79"/>
      <c r="E30" s="80"/>
      <c r="F30" s="9"/>
      <c r="G30" s="8"/>
      <c r="H30" s="64"/>
      <c r="I30" s="64"/>
      <c r="J30" s="64"/>
      <c r="K30" s="8"/>
      <c r="L30" s="13"/>
      <c r="M30" s="23"/>
      <c r="N30" s="28"/>
      <c r="O30" s="35"/>
    </row>
    <row r="31" spans="1:15" ht="30" customHeight="1">
      <c r="A31" s="13"/>
      <c r="B31" s="13"/>
      <c r="C31" s="79"/>
      <c r="D31" s="79"/>
      <c r="E31" s="80"/>
      <c r="F31" s="9"/>
      <c r="G31" s="8"/>
      <c r="H31" s="64"/>
      <c r="I31" s="64"/>
      <c r="J31" s="64"/>
      <c r="K31" s="8"/>
      <c r="L31" s="8"/>
      <c r="M31" s="22"/>
      <c r="N31" s="28"/>
      <c r="O31" s="35"/>
    </row>
    <row r="32" spans="1:15" ht="30" customHeight="1">
      <c r="A32" s="81"/>
      <c r="B32" s="13"/>
      <c r="C32" s="27"/>
      <c r="D32" s="27"/>
      <c r="E32" s="80"/>
      <c r="F32" s="9"/>
      <c r="G32" s="8"/>
      <c r="H32" s="64"/>
      <c r="I32" s="84"/>
      <c r="J32" s="84"/>
      <c r="K32" s="27"/>
      <c r="L32" s="85"/>
      <c r="M32" s="23"/>
      <c r="N32" s="28"/>
      <c r="O32" s="35"/>
    </row>
    <row r="33" spans="1:15" ht="30" customHeight="1">
      <c r="A33" s="81"/>
      <c r="B33" s="13"/>
      <c r="C33" s="27"/>
      <c r="D33" s="27"/>
      <c r="E33" s="80"/>
      <c r="F33" s="9"/>
      <c r="G33" s="27"/>
      <c r="H33" s="64"/>
      <c r="I33" s="84"/>
      <c r="J33" s="84"/>
      <c r="K33" s="27"/>
      <c r="L33" s="13"/>
      <c r="M33" s="23"/>
      <c r="N33" s="28"/>
      <c r="O33" s="35"/>
    </row>
    <row r="34" spans="1:15" ht="30" customHeight="1">
      <c r="A34" s="13"/>
      <c r="B34" s="13"/>
      <c r="C34" s="79"/>
      <c r="D34" s="79"/>
      <c r="E34" s="80"/>
      <c r="F34" s="9"/>
      <c r="G34" s="8"/>
      <c r="H34" s="64"/>
      <c r="I34" s="64"/>
      <c r="J34" s="64"/>
      <c r="K34" s="8"/>
      <c r="L34" s="13"/>
      <c r="M34" s="23"/>
      <c r="N34" s="28"/>
      <c r="O34" s="35"/>
    </row>
    <row r="35" spans="1:15" ht="30" customHeight="1">
      <c r="A35" s="13"/>
      <c r="B35" s="13"/>
      <c r="C35" s="79"/>
      <c r="D35" s="79"/>
      <c r="E35" s="80"/>
      <c r="F35" s="9"/>
      <c r="G35" s="8"/>
      <c r="H35" s="64"/>
      <c r="I35" s="64"/>
      <c r="J35" s="64"/>
      <c r="K35" s="8"/>
      <c r="L35" s="13"/>
      <c r="M35" s="23"/>
      <c r="N35" s="28"/>
      <c r="O35" s="35"/>
    </row>
    <row r="36" spans="1:15" ht="30" customHeight="1">
      <c r="A36" s="13"/>
      <c r="B36" s="13"/>
      <c r="C36" s="27"/>
      <c r="D36" s="27"/>
      <c r="E36" s="80"/>
      <c r="F36" s="9"/>
      <c r="G36" s="8"/>
      <c r="H36" s="64"/>
      <c r="I36" s="64"/>
      <c r="J36" s="64"/>
      <c r="K36" s="8"/>
      <c r="L36" s="13"/>
      <c r="M36" s="23"/>
      <c r="N36" s="26"/>
      <c r="O36" s="35"/>
    </row>
    <row r="37" spans="1:15" ht="30" customHeight="1">
      <c r="A37" s="81"/>
      <c r="B37" s="13"/>
      <c r="C37" s="27"/>
      <c r="D37" s="27"/>
      <c r="E37" s="80"/>
      <c r="F37" s="9"/>
      <c r="G37" s="8"/>
      <c r="H37" s="64"/>
      <c r="I37" s="64"/>
      <c r="J37" s="64"/>
      <c r="K37" s="8"/>
      <c r="L37" s="13"/>
      <c r="M37" s="23"/>
      <c r="N37" s="28"/>
      <c r="O37" s="35"/>
    </row>
    <row r="38" spans="1:15" ht="30" customHeight="1">
      <c r="A38" s="13"/>
      <c r="B38" s="13"/>
      <c r="C38" s="79"/>
      <c r="D38" s="79"/>
      <c r="E38" s="80"/>
      <c r="F38" s="9"/>
      <c r="G38" s="8"/>
      <c r="H38" s="64"/>
      <c r="I38" s="64"/>
      <c r="J38" s="64"/>
      <c r="K38" s="8"/>
      <c r="L38" s="13"/>
      <c r="M38" s="23"/>
      <c r="N38" s="28"/>
      <c r="O38" s="35"/>
    </row>
    <row r="39" spans="1:15" ht="30" customHeight="1">
      <c r="A39" s="13"/>
      <c r="B39" s="13"/>
      <c r="C39" s="79"/>
      <c r="D39" s="79"/>
      <c r="E39" s="86"/>
      <c r="F39" s="15"/>
      <c r="G39" s="87"/>
      <c r="H39" s="64"/>
      <c r="I39" s="64"/>
      <c r="J39" s="64"/>
      <c r="K39" s="8"/>
      <c r="L39" s="13"/>
      <c r="M39" s="23"/>
      <c r="N39" s="28"/>
      <c r="O39" s="35"/>
    </row>
    <row r="40" spans="1:15" ht="30" customHeight="1">
      <c r="G40" s="4"/>
    </row>
    <row r="41" spans="1:15" ht="30" customHeight="1">
      <c r="G41" s="4"/>
    </row>
    <row r="42" spans="1:15" ht="30" customHeight="1">
      <c r="G42" s="4"/>
    </row>
    <row r="43" spans="1:15" ht="30" customHeight="1">
      <c r="G43" s="4"/>
    </row>
    <row r="44" spans="1:15" ht="30" customHeight="1">
      <c r="G44" s="4"/>
    </row>
    <row r="45" spans="1:15" ht="30" customHeight="1">
      <c r="G45" s="4"/>
    </row>
    <row r="46" spans="1:15" ht="30" customHeight="1">
      <c r="G46" s="4"/>
    </row>
    <row r="47" spans="1:15" ht="30" customHeight="1">
      <c r="G47" s="4"/>
    </row>
    <row r="48" spans="1:15" ht="30" customHeight="1">
      <c r="G48" s="4"/>
    </row>
    <row r="49" spans="7:7" ht="30" customHeight="1">
      <c r="G49" s="4"/>
    </row>
    <row r="50" spans="7:7" ht="30" customHeight="1">
      <c r="G50" s="4"/>
    </row>
    <row r="51" spans="7:7" ht="30" customHeight="1">
      <c r="G51" s="4"/>
    </row>
    <row r="52" spans="7:7" ht="30" customHeight="1">
      <c r="G52" s="4"/>
    </row>
    <row r="53" spans="7:7" ht="30" customHeight="1">
      <c r="G53" s="4"/>
    </row>
    <row r="54" spans="7:7" ht="30" customHeight="1">
      <c r="G54" s="4"/>
    </row>
    <row r="55" spans="7:7" ht="30" customHeight="1">
      <c r="G55" s="4"/>
    </row>
    <row r="56" spans="7:7" ht="30" customHeight="1">
      <c r="G56" s="4"/>
    </row>
    <row r="57" spans="7:7" ht="30" customHeight="1">
      <c r="G57" s="4"/>
    </row>
    <row r="58" spans="7:7" ht="30" customHeight="1">
      <c r="G58" s="4"/>
    </row>
    <row r="59" spans="7:7" ht="30" customHeight="1">
      <c r="G59" s="4"/>
    </row>
    <row r="60" spans="7:7" ht="30" customHeight="1">
      <c r="G60" s="4"/>
    </row>
    <row r="61" spans="7:7" ht="30" customHeight="1">
      <c r="G61" s="4"/>
    </row>
    <row r="62" spans="7:7" ht="30" customHeight="1">
      <c r="G62" s="4"/>
    </row>
    <row r="63" spans="7:7" ht="30" customHeight="1">
      <c r="G63" s="4"/>
    </row>
    <row r="64" spans="7:7" ht="30" customHeight="1">
      <c r="G64" s="4"/>
    </row>
    <row r="65" spans="7:7" ht="30" customHeight="1">
      <c r="G65" s="4"/>
    </row>
    <row r="66" spans="7:7" ht="30" customHeight="1">
      <c r="G66" s="4"/>
    </row>
    <row r="67" spans="7:7" ht="30" customHeight="1">
      <c r="G67" s="4"/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J1:J2"/>
    <mergeCell ref="K1:K2"/>
    <mergeCell ref="N1:N2"/>
  </mergeCells>
  <conditionalFormatting sqref="H2 H3:J9 H12:J39">
    <cfRule type="expression" dxfId="102" priority="13" stopIfTrue="1">
      <formula>$H2&gt;=TODAY()</formula>
    </cfRule>
    <cfRule type="expression" dxfId="101" priority="19" stopIfTrue="1">
      <formula>$H2&lt;=TODAY()</formula>
    </cfRule>
  </conditionalFormatting>
  <conditionalFormatting sqref="G29:G32 G34:G65535 G1:G9 G12:G27">
    <cfRule type="cellIs" dxfId="100" priority="18" stopIfTrue="1" operator="equal">
      <formula>"-"</formula>
    </cfRule>
  </conditionalFormatting>
  <conditionalFormatting sqref="L3:L9 L12:L39">
    <cfRule type="cellIs" dxfId="99" priority="17" stopIfTrue="1" operator="equal">
      <formula>100</formula>
    </cfRule>
  </conditionalFormatting>
  <conditionalFormatting sqref="G28">
    <cfRule type="cellIs" dxfId="98" priority="16" stopIfTrue="1" operator="equal">
      <formula>"-"</formula>
    </cfRule>
  </conditionalFormatting>
  <conditionalFormatting sqref="G33">
    <cfRule type="cellIs" dxfId="97" priority="14" stopIfTrue="1" operator="equal">
      <formula>"-"</formula>
    </cfRule>
  </conditionalFormatting>
  <conditionalFormatting sqref="A3417 I5:J9 I12:J39">
    <cfRule type="expression" dxfId="96" priority="15" stopIfTrue="1">
      <formula>$L5=100</formula>
    </cfRule>
  </conditionalFormatting>
  <conditionalFormatting sqref="H3:H9 I3:J4 H12:H39">
    <cfRule type="expression" dxfId="95" priority="12" stopIfTrue="1">
      <formula>$L3=100</formula>
    </cfRule>
  </conditionalFormatting>
  <conditionalFormatting sqref="I1:I2">
    <cfRule type="cellIs" dxfId="94" priority="11" stopIfTrue="1" operator="equal">
      <formula>"-"</formula>
    </cfRule>
  </conditionalFormatting>
  <conditionalFormatting sqref="H11:J11">
    <cfRule type="expression" dxfId="93" priority="7" stopIfTrue="1">
      <formula>$H11&gt;=TODAY()</formula>
    </cfRule>
    <cfRule type="expression" dxfId="92" priority="10" stopIfTrue="1">
      <formula>$H11&lt;=TODAY()</formula>
    </cfRule>
  </conditionalFormatting>
  <conditionalFormatting sqref="G11">
    <cfRule type="cellIs" dxfId="91" priority="9" stopIfTrue="1" operator="equal">
      <formula>"-"</formula>
    </cfRule>
  </conditionalFormatting>
  <conditionalFormatting sqref="L11">
    <cfRule type="cellIs" dxfId="90" priority="8" stopIfTrue="1" operator="equal">
      <formula>100</formula>
    </cfRule>
  </conditionalFormatting>
  <conditionalFormatting sqref="H11:J11">
    <cfRule type="expression" dxfId="89" priority="6" stopIfTrue="1">
      <formula>$L11=100</formula>
    </cfRule>
  </conditionalFormatting>
  <conditionalFormatting sqref="H10:J10">
    <cfRule type="expression" dxfId="88" priority="1" stopIfTrue="1">
      <formula>$L10=100</formula>
    </cfRule>
  </conditionalFormatting>
  <conditionalFormatting sqref="H10:J10">
    <cfRule type="expression" dxfId="87" priority="2" stopIfTrue="1">
      <formula>$H10&gt;=TODAY()</formula>
    </cfRule>
    <cfRule type="expression" dxfId="86" priority="5" stopIfTrue="1">
      <formula>$H10&lt;=TODAY()</formula>
    </cfRule>
  </conditionalFormatting>
  <conditionalFormatting sqref="G10">
    <cfRule type="cellIs" dxfId="85" priority="4" stopIfTrue="1" operator="equal">
      <formula>"-"</formula>
    </cfRule>
  </conditionalFormatting>
  <conditionalFormatting sqref="L10">
    <cfRule type="cellIs" dxfId="84" priority="3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zoomScaleSheetLayoutView="80" workbookViewId="0">
      <selection activeCell="O25" sqref="O25"/>
    </sheetView>
  </sheetViews>
  <sheetFormatPr baseColWidth="10" defaultColWidth="11.42578125" defaultRowHeight="30" customHeight="1"/>
  <cols>
    <col min="1" max="1" width="6.85546875" style="2" customWidth="1"/>
    <col min="2" max="2" width="4.85546875" style="2" customWidth="1"/>
    <col min="3" max="3" width="36" style="5" customWidth="1"/>
    <col min="4" max="4" width="14" style="5" customWidth="1"/>
    <col min="5" max="5" width="10.7109375" style="12" customWidth="1"/>
    <col min="6" max="6" width="11.42578125" style="2" customWidth="1"/>
    <col min="7" max="7" width="13.7109375" style="2" customWidth="1"/>
    <col min="8" max="8" width="13" style="3" customWidth="1"/>
    <col min="9" max="9" width="13.140625" style="3" customWidth="1"/>
    <col min="10" max="10" width="14.5703125" style="3" customWidth="1"/>
    <col min="11" max="11" width="9.140625" style="4" customWidth="1"/>
    <col min="12" max="12" width="10.7109375" style="4" customWidth="1"/>
    <col min="13" max="13" width="13.7109375" style="4" customWidth="1"/>
    <col min="14" max="14" width="9.5703125" style="17" customWidth="1"/>
    <col min="15" max="15" width="18.5703125" style="2" customWidth="1"/>
    <col min="16" max="16" width="12.140625" style="1" customWidth="1"/>
    <col min="17" max="16384" width="11.42578125" style="1"/>
  </cols>
  <sheetData>
    <row r="1" spans="1:16" ht="24.75" customHeight="1">
      <c r="A1" s="379" t="s">
        <v>260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6" ht="10.5" customHeight="1" thickBot="1"/>
    <row r="3" spans="1:16" ht="36.75" customHeight="1">
      <c r="A3" s="380" t="s">
        <v>2</v>
      </c>
      <c r="B3" s="382" t="s">
        <v>8</v>
      </c>
      <c r="C3" s="384" t="s">
        <v>0</v>
      </c>
      <c r="D3" s="385" t="s">
        <v>3</v>
      </c>
      <c r="E3" s="376" t="s">
        <v>1</v>
      </c>
      <c r="F3" s="375" t="s">
        <v>5</v>
      </c>
      <c r="G3" s="375" t="s">
        <v>4</v>
      </c>
      <c r="H3" s="375" t="s">
        <v>10</v>
      </c>
      <c r="I3" s="88" t="s">
        <v>13</v>
      </c>
      <c r="J3" s="375" t="s">
        <v>14</v>
      </c>
      <c r="K3" s="375" t="s">
        <v>9</v>
      </c>
      <c r="L3" s="88" t="s">
        <v>6</v>
      </c>
      <c r="M3" s="89" t="s">
        <v>11</v>
      </c>
      <c r="N3" s="376" t="s">
        <v>1</v>
      </c>
      <c r="O3" s="88" t="s">
        <v>15</v>
      </c>
      <c r="P3" s="17"/>
    </row>
    <row r="4" spans="1:16" ht="25.5" customHeight="1" thickBot="1">
      <c r="A4" s="381"/>
      <c r="B4" s="383"/>
      <c r="C4" s="384"/>
      <c r="D4" s="385"/>
      <c r="E4" s="376"/>
      <c r="F4" s="375"/>
      <c r="G4" s="375"/>
      <c r="H4" s="375"/>
      <c r="I4" s="88" t="s">
        <v>12</v>
      </c>
      <c r="J4" s="375"/>
      <c r="K4" s="375"/>
      <c r="L4" s="88" t="s">
        <v>7</v>
      </c>
      <c r="M4" s="90" t="s">
        <v>7</v>
      </c>
      <c r="N4" s="376"/>
      <c r="O4" s="91" t="s">
        <v>16</v>
      </c>
    </row>
    <row r="5" spans="1:16" s="106" customFormat="1" ht="30" customHeight="1">
      <c r="A5" s="92">
        <v>2010</v>
      </c>
      <c r="B5" s="93">
        <v>1</v>
      </c>
      <c r="C5" s="94" t="s">
        <v>261</v>
      </c>
      <c r="D5" s="95" t="s">
        <v>262</v>
      </c>
      <c r="E5" s="96">
        <v>3869</v>
      </c>
      <c r="F5" s="97">
        <v>40408</v>
      </c>
      <c r="G5" s="98">
        <v>8</v>
      </c>
      <c r="H5" s="99">
        <f>DATE(YEAR(F5)+G5,MONTH(F5),DAY(F5))</f>
        <v>43330</v>
      </c>
      <c r="I5" s="100" t="s">
        <v>44</v>
      </c>
      <c r="J5" s="100" t="s">
        <v>263</v>
      </c>
      <c r="K5" s="101">
        <v>157</v>
      </c>
      <c r="L5" s="102">
        <v>0.7</v>
      </c>
      <c r="M5" s="103">
        <v>0</v>
      </c>
      <c r="N5" s="104"/>
      <c r="O5" s="105" t="s">
        <v>44</v>
      </c>
    </row>
    <row r="6" spans="1:16" ht="30" customHeight="1">
      <c r="A6" s="107">
        <v>2011</v>
      </c>
      <c r="B6" s="13">
        <v>2</v>
      </c>
      <c r="C6" s="108" t="s">
        <v>264</v>
      </c>
      <c r="D6" s="109" t="s">
        <v>262</v>
      </c>
      <c r="E6" s="109">
        <v>166</v>
      </c>
      <c r="F6" s="9">
        <v>40900</v>
      </c>
      <c r="G6" s="8">
        <v>5</v>
      </c>
      <c r="H6" s="64">
        <f t="shared" ref="H6:H30" si="0">DATE(YEAR(F6)+G6,MONTH(F6),DAY(F6))</f>
        <v>42727</v>
      </c>
      <c r="I6" s="64" t="s">
        <v>20</v>
      </c>
      <c r="J6" s="110" t="s">
        <v>265</v>
      </c>
      <c r="K6" s="8">
        <v>31</v>
      </c>
      <c r="L6" s="111">
        <v>0.8</v>
      </c>
      <c r="M6" s="112">
        <v>0</v>
      </c>
      <c r="N6" s="26" t="s">
        <v>265</v>
      </c>
      <c r="O6" s="113" t="s">
        <v>44</v>
      </c>
    </row>
    <row r="7" spans="1:16" ht="30" customHeight="1">
      <c r="A7" s="107">
        <v>2012</v>
      </c>
      <c r="B7" s="13">
        <v>3</v>
      </c>
      <c r="C7" s="108" t="s">
        <v>266</v>
      </c>
      <c r="D7" s="109" t="s">
        <v>267</v>
      </c>
      <c r="E7" s="109">
        <v>247</v>
      </c>
      <c r="F7" s="9">
        <v>41047</v>
      </c>
      <c r="G7" s="8">
        <v>6</v>
      </c>
      <c r="H7" s="64">
        <f t="shared" si="0"/>
        <v>43238</v>
      </c>
      <c r="I7" s="64" t="s">
        <v>20</v>
      </c>
      <c r="J7" s="64"/>
      <c r="K7" s="8">
        <v>2137</v>
      </c>
      <c r="L7" s="114">
        <v>0.6</v>
      </c>
      <c r="M7" s="112">
        <v>0</v>
      </c>
      <c r="N7" s="26"/>
      <c r="O7" s="113" t="s">
        <v>44</v>
      </c>
    </row>
    <row r="8" spans="1:16" ht="30" customHeight="1">
      <c r="A8" s="107">
        <v>2013</v>
      </c>
      <c r="B8" s="13">
        <v>4</v>
      </c>
      <c r="C8" s="108" t="s">
        <v>268</v>
      </c>
      <c r="D8" s="109" t="s">
        <v>269</v>
      </c>
      <c r="E8" s="109">
        <v>353</v>
      </c>
      <c r="F8" s="9">
        <v>41305</v>
      </c>
      <c r="G8" s="8">
        <v>7</v>
      </c>
      <c r="H8" s="64">
        <f t="shared" si="0"/>
        <v>43861</v>
      </c>
      <c r="I8" s="64" t="s">
        <v>20</v>
      </c>
      <c r="J8" s="64"/>
      <c r="K8" s="8">
        <v>47</v>
      </c>
      <c r="L8" s="114">
        <v>0.95</v>
      </c>
      <c r="M8" s="112">
        <v>0</v>
      </c>
      <c r="N8" s="26"/>
      <c r="O8" s="113" t="s">
        <v>44</v>
      </c>
    </row>
    <row r="9" spans="1:16" ht="30" customHeight="1">
      <c r="A9" s="107">
        <v>2013</v>
      </c>
      <c r="B9" s="13">
        <v>5</v>
      </c>
      <c r="C9" s="108" t="s">
        <v>270</v>
      </c>
      <c r="D9" s="109" t="s">
        <v>267</v>
      </c>
      <c r="E9" s="109">
        <v>356</v>
      </c>
      <c r="F9" s="9">
        <v>41305</v>
      </c>
      <c r="G9" s="8">
        <v>3</v>
      </c>
      <c r="H9" s="64">
        <f t="shared" si="0"/>
        <v>42400</v>
      </c>
      <c r="I9" s="64" t="s">
        <v>20</v>
      </c>
      <c r="J9" s="64"/>
      <c r="K9" s="8">
        <v>44</v>
      </c>
      <c r="L9" s="114">
        <v>0.98</v>
      </c>
      <c r="M9" s="112">
        <v>0</v>
      </c>
      <c r="N9" s="26"/>
      <c r="O9" s="113" t="s">
        <v>44</v>
      </c>
    </row>
    <row r="10" spans="1:16" ht="36.75" customHeight="1">
      <c r="A10" s="107">
        <v>2013</v>
      </c>
      <c r="B10" s="13">
        <v>6</v>
      </c>
      <c r="C10" s="108" t="s">
        <v>271</v>
      </c>
      <c r="D10" s="109" t="s">
        <v>267</v>
      </c>
      <c r="E10" s="109" t="s">
        <v>272</v>
      </c>
      <c r="F10" s="9">
        <v>41493</v>
      </c>
      <c r="G10" s="8" t="s">
        <v>273</v>
      </c>
      <c r="H10" s="8" t="s">
        <v>273</v>
      </c>
      <c r="I10" s="64" t="s">
        <v>20</v>
      </c>
      <c r="J10" s="64"/>
      <c r="K10" s="8">
        <v>13</v>
      </c>
      <c r="L10" s="114">
        <v>0.9</v>
      </c>
      <c r="M10" s="112">
        <v>0.02</v>
      </c>
      <c r="N10" s="26"/>
      <c r="O10" s="113" t="s">
        <v>44</v>
      </c>
    </row>
    <row r="11" spans="1:16" ht="30" customHeight="1">
      <c r="A11" s="107">
        <v>2013</v>
      </c>
      <c r="B11" s="13">
        <v>7</v>
      </c>
      <c r="C11" s="115" t="s">
        <v>274</v>
      </c>
      <c r="D11" s="116" t="s">
        <v>269</v>
      </c>
      <c r="E11" s="117">
        <v>389</v>
      </c>
      <c r="F11" s="9">
        <v>41380</v>
      </c>
      <c r="G11" s="8">
        <v>4</v>
      </c>
      <c r="H11" s="64">
        <f t="shared" si="0"/>
        <v>42841</v>
      </c>
      <c r="I11" s="64" t="s">
        <v>20</v>
      </c>
      <c r="J11" s="64"/>
      <c r="K11" s="8">
        <v>36</v>
      </c>
      <c r="L11" s="114">
        <v>0.5</v>
      </c>
      <c r="M11" s="112">
        <v>0</v>
      </c>
      <c r="N11" s="26"/>
      <c r="O11" s="113" t="s">
        <v>44</v>
      </c>
    </row>
    <row r="12" spans="1:16" ht="47.25" customHeight="1">
      <c r="A12" s="107">
        <v>2014</v>
      </c>
      <c r="B12" s="13">
        <v>8</v>
      </c>
      <c r="C12" s="108" t="s">
        <v>275</v>
      </c>
      <c r="D12" s="109" t="s">
        <v>267</v>
      </c>
      <c r="E12" s="109">
        <v>517</v>
      </c>
      <c r="F12" s="9">
        <v>43598</v>
      </c>
      <c r="G12" s="8">
        <v>5</v>
      </c>
      <c r="H12" s="64">
        <f t="shared" si="0"/>
        <v>45425</v>
      </c>
      <c r="I12" s="64" t="s">
        <v>20</v>
      </c>
      <c r="J12" s="64"/>
      <c r="K12" s="8">
        <v>354</v>
      </c>
      <c r="L12" s="114">
        <v>0.25</v>
      </c>
      <c r="M12" s="112">
        <v>0</v>
      </c>
      <c r="N12" s="28"/>
      <c r="O12" s="35" t="s">
        <v>20</v>
      </c>
    </row>
    <row r="13" spans="1:16" ht="30" customHeight="1">
      <c r="A13" s="107">
        <v>2014</v>
      </c>
      <c r="B13" s="13">
        <v>9</v>
      </c>
      <c r="C13" s="108" t="s">
        <v>276</v>
      </c>
      <c r="D13" s="109" t="s">
        <v>267</v>
      </c>
      <c r="E13" s="109">
        <v>502</v>
      </c>
      <c r="F13" s="9">
        <v>41688</v>
      </c>
      <c r="G13" s="63">
        <v>4</v>
      </c>
      <c r="H13" s="64">
        <f t="shared" si="0"/>
        <v>43149</v>
      </c>
      <c r="I13" s="64" t="s">
        <v>20</v>
      </c>
      <c r="J13" s="64"/>
      <c r="K13" s="8">
        <v>50</v>
      </c>
      <c r="L13" s="114">
        <v>0.15</v>
      </c>
      <c r="M13" s="118">
        <v>0</v>
      </c>
      <c r="N13" s="26"/>
      <c r="O13" s="113" t="s">
        <v>44</v>
      </c>
    </row>
    <row r="14" spans="1:16" ht="30" customHeight="1">
      <c r="A14" s="107">
        <v>2014</v>
      </c>
      <c r="B14" s="13">
        <v>10</v>
      </c>
      <c r="C14" s="108" t="s">
        <v>277</v>
      </c>
      <c r="D14" s="109" t="s">
        <v>262</v>
      </c>
      <c r="E14" s="109">
        <v>509</v>
      </c>
      <c r="F14" s="9">
        <v>41688</v>
      </c>
      <c r="G14" s="8">
        <v>6</v>
      </c>
      <c r="H14" s="64">
        <f t="shared" si="0"/>
        <v>43879</v>
      </c>
      <c r="I14" s="64" t="s">
        <v>20</v>
      </c>
      <c r="J14" s="64"/>
      <c r="K14" s="8">
        <v>18</v>
      </c>
      <c r="L14" s="114">
        <v>1</v>
      </c>
      <c r="M14" s="112">
        <v>0.6</v>
      </c>
      <c r="N14" s="26"/>
      <c r="O14" s="119" t="s">
        <v>44</v>
      </c>
    </row>
    <row r="15" spans="1:16" ht="30" customHeight="1">
      <c r="A15" s="107">
        <v>2014</v>
      </c>
      <c r="B15" s="13">
        <v>11</v>
      </c>
      <c r="C15" s="108" t="s">
        <v>278</v>
      </c>
      <c r="D15" s="116" t="s">
        <v>269</v>
      </c>
      <c r="E15" s="117">
        <v>483</v>
      </c>
      <c r="F15" s="9">
        <v>41660</v>
      </c>
      <c r="G15" s="8" t="s">
        <v>273</v>
      </c>
      <c r="H15" s="8" t="s">
        <v>273</v>
      </c>
      <c r="I15" s="64"/>
      <c r="J15" s="64"/>
      <c r="K15" s="8">
        <v>121</v>
      </c>
      <c r="L15" s="111">
        <v>0.9</v>
      </c>
      <c r="M15" s="112">
        <v>0</v>
      </c>
      <c r="N15" s="28"/>
      <c r="O15" s="113" t="s">
        <v>44</v>
      </c>
    </row>
    <row r="16" spans="1:16" ht="30" customHeight="1">
      <c r="A16" s="107">
        <v>2014</v>
      </c>
      <c r="B16" s="13">
        <v>12</v>
      </c>
      <c r="C16" s="108" t="s">
        <v>279</v>
      </c>
      <c r="D16" s="116" t="s">
        <v>269</v>
      </c>
      <c r="E16" s="120" t="s">
        <v>280</v>
      </c>
      <c r="F16" s="9">
        <v>41688</v>
      </c>
      <c r="G16" s="8">
        <v>5</v>
      </c>
      <c r="H16" s="64">
        <f t="shared" si="0"/>
        <v>43514</v>
      </c>
      <c r="I16" s="64" t="s">
        <v>20</v>
      </c>
      <c r="J16" s="64"/>
      <c r="K16" s="8">
        <v>24</v>
      </c>
      <c r="L16" s="111">
        <v>0.95</v>
      </c>
      <c r="M16" s="112">
        <v>0</v>
      </c>
      <c r="N16" s="28"/>
      <c r="O16" s="113" t="s">
        <v>44</v>
      </c>
    </row>
    <row r="17" spans="1:15" ht="30" customHeight="1">
      <c r="A17" s="107">
        <v>2014</v>
      </c>
      <c r="B17" s="13">
        <v>13</v>
      </c>
      <c r="C17" s="108" t="s">
        <v>281</v>
      </c>
      <c r="D17" s="116" t="s">
        <v>269</v>
      </c>
      <c r="E17" s="117">
        <v>500</v>
      </c>
      <c r="F17" s="9">
        <v>41688</v>
      </c>
      <c r="G17" s="8">
        <v>5</v>
      </c>
      <c r="H17" s="64">
        <f>DATE(YEAR(F17)+G17,MONTH(F17),DAY(F17))</f>
        <v>43514</v>
      </c>
      <c r="I17" s="64" t="s">
        <v>44</v>
      </c>
      <c r="J17" s="64">
        <v>44426</v>
      </c>
      <c r="K17" s="8">
        <v>27</v>
      </c>
      <c r="L17" s="114">
        <v>0.5</v>
      </c>
      <c r="M17" s="112">
        <v>0</v>
      </c>
      <c r="N17" s="28"/>
      <c r="O17" s="113" t="s">
        <v>44</v>
      </c>
    </row>
    <row r="18" spans="1:15" ht="30" customHeight="1">
      <c r="A18" s="107">
        <v>2014</v>
      </c>
      <c r="B18" s="13">
        <v>14</v>
      </c>
      <c r="C18" s="108" t="s">
        <v>282</v>
      </c>
      <c r="D18" s="116" t="s">
        <v>269</v>
      </c>
      <c r="E18" s="117">
        <v>510</v>
      </c>
      <c r="F18" s="9">
        <v>41691</v>
      </c>
      <c r="G18" s="8">
        <v>4</v>
      </c>
      <c r="H18" s="64">
        <f t="shared" si="0"/>
        <v>43152</v>
      </c>
      <c r="I18" s="64" t="s">
        <v>20</v>
      </c>
      <c r="J18" s="64"/>
      <c r="K18" s="8">
        <v>142</v>
      </c>
      <c r="L18" s="114">
        <v>0.9</v>
      </c>
      <c r="M18" s="112">
        <v>0</v>
      </c>
      <c r="N18" s="28"/>
      <c r="O18" s="113" t="s">
        <v>44</v>
      </c>
    </row>
    <row r="19" spans="1:15" ht="30" customHeight="1">
      <c r="A19" s="121">
        <v>2015</v>
      </c>
      <c r="B19" s="13">
        <v>15</v>
      </c>
      <c r="C19" s="122" t="s">
        <v>283</v>
      </c>
      <c r="D19" s="123" t="s">
        <v>262</v>
      </c>
      <c r="E19" s="123" t="s">
        <v>284</v>
      </c>
      <c r="F19" s="9">
        <v>42061</v>
      </c>
      <c r="G19" s="8">
        <v>8</v>
      </c>
      <c r="H19" s="64">
        <f t="shared" si="0"/>
        <v>44983</v>
      </c>
      <c r="I19" s="64"/>
      <c r="J19" s="64"/>
      <c r="K19" s="8">
        <v>20</v>
      </c>
      <c r="L19" s="114">
        <v>0.9</v>
      </c>
      <c r="M19" s="112">
        <v>0.02</v>
      </c>
      <c r="N19" s="28"/>
      <c r="O19" s="35" t="s">
        <v>20</v>
      </c>
    </row>
    <row r="20" spans="1:15" ht="30" customHeight="1">
      <c r="A20" s="107">
        <v>2016</v>
      </c>
      <c r="B20" s="13">
        <v>16</v>
      </c>
      <c r="C20" s="108" t="s">
        <v>285</v>
      </c>
      <c r="D20" s="109" t="s">
        <v>262</v>
      </c>
      <c r="E20" s="109" t="s">
        <v>286</v>
      </c>
      <c r="F20" s="124">
        <v>42460</v>
      </c>
      <c r="G20" s="8">
        <v>3</v>
      </c>
      <c r="H20" s="64">
        <f t="shared" si="0"/>
        <v>43555</v>
      </c>
      <c r="I20" s="64" t="s">
        <v>20</v>
      </c>
      <c r="J20" s="64"/>
      <c r="K20" s="8">
        <v>11</v>
      </c>
      <c r="L20" s="125">
        <v>0.5</v>
      </c>
      <c r="M20" s="112">
        <v>0</v>
      </c>
      <c r="N20" s="28"/>
      <c r="O20" s="113" t="s">
        <v>44</v>
      </c>
    </row>
    <row r="21" spans="1:15" ht="30" customHeight="1">
      <c r="A21" s="107">
        <v>2016</v>
      </c>
      <c r="B21" s="13">
        <v>17</v>
      </c>
      <c r="C21" s="108" t="s">
        <v>287</v>
      </c>
      <c r="D21" s="126" t="s">
        <v>262</v>
      </c>
      <c r="E21" s="126" t="s">
        <v>288</v>
      </c>
      <c r="F21" s="9">
        <v>42460</v>
      </c>
      <c r="G21" s="8" t="s">
        <v>273</v>
      </c>
      <c r="H21" s="8" t="s">
        <v>273</v>
      </c>
      <c r="I21" s="64"/>
      <c r="J21" s="64"/>
      <c r="K21" s="8">
        <v>12</v>
      </c>
      <c r="L21" s="125">
        <v>1</v>
      </c>
      <c r="M21" s="112">
        <v>0</v>
      </c>
      <c r="N21" s="28"/>
      <c r="O21" s="113" t="s">
        <v>44</v>
      </c>
    </row>
    <row r="22" spans="1:15" ht="30" customHeight="1">
      <c r="A22" s="107">
        <v>2016</v>
      </c>
      <c r="B22" s="13">
        <v>18</v>
      </c>
      <c r="C22" s="115" t="s">
        <v>289</v>
      </c>
      <c r="D22" s="116" t="s">
        <v>290</v>
      </c>
      <c r="E22" s="117">
        <v>105</v>
      </c>
      <c r="F22" s="9">
        <v>42460</v>
      </c>
      <c r="G22" s="127">
        <v>8</v>
      </c>
      <c r="H22" s="64">
        <f t="shared" si="0"/>
        <v>45382</v>
      </c>
      <c r="I22" s="64"/>
      <c r="J22" s="64"/>
      <c r="K22" s="8">
        <v>12</v>
      </c>
      <c r="L22" s="128">
        <v>0.1</v>
      </c>
      <c r="M22" s="112">
        <v>0</v>
      </c>
      <c r="N22" s="28"/>
      <c r="O22" s="35" t="s">
        <v>20</v>
      </c>
    </row>
    <row r="23" spans="1:15" ht="30" customHeight="1">
      <c r="A23" s="107">
        <v>2018</v>
      </c>
      <c r="B23" s="13">
        <v>19</v>
      </c>
      <c r="C23" s="115" t="s">
        <v>291</v>
      </c>
      <c r="D23" s="129" t="s">
        <v>269</v>
      </c>
      <c r="E23" s="117">
        <v>265</v>
      </c>
      <c r="F23" s="9">
        <v>43432</v>
      </c>
      <c r="G23" s="8">
        <v>3</v>
      </c>
      <c r="H23" s="64">
        <f t="shared" si="0"/>
        <v>44528</v>
      </c>
      <c r="I23" s="64"/>
      <c r="J23" s="64"/>
      <c r="K23" s="8">
        <v>92</v>
      </c>
      <c r="L23" s="111">
        <v>0.95</v>
      </c>
      <c r="M23" s="112">
        <v>0</v>
      </c>
      <c r="N23" s="28"/>
      <c r="O23" s="113" t="s">
        <v>44</v>
      </c>
    </row>
    <row r="24" spans="1:15" ht="30" customHeight="1">
      <c r="A24" s="107">
        <v>2019</v>
      </c>
      <c r="B24" s="13">
        <v>20</v>
      </c>
      <c r="C24" s="108" t="s">
        <v>292</v>
      </c>
      <c r="D24" s="109" t="s">
        <v>262</v>
      </c>
      <c r="E24" s="109" t="s">
        <v>293</v>
      </c>
      <c r="F24" s="9">
        <v>43497</v>
      </c>
      <c r="G24" s="8" t="s">
        <v>294</v>
      </c>
      <c r="H24" s="64">
        <v>43647</v>
      </c>
      <c r="I24" s="64"/>
      <c r="J24" s="64"/>
      <c r="K24" s="8">
        <v>22</v>
      </c>
      <c r="L24" s="130">
        <v>0.8</v>
      </c>
      <c r="M24" s="112">
        <v>0</v>
      </c>
      <c r="N24" s="28"/>
      <c r="O24" s="113" t="s">
        <v>44</v>
      </c>
    </row>
    <row r="25" spans="1:15" ht="30" customHeight="1">
      <c r="A25" s="107">
        <v>2019</v>
      </c>
      <c r="B25" s="13">
        <v>21</v>
      </c>
      <c r="C25" s="108" t="s">
        <v>295</v>
      </c>
      <c r="D25" s="109" t="s">
        <v>267</v>
      </c>
      <c r="E25" s="109" t="s">
        <v>296</v>
      </c>
      <c r="F25" s="9">
        <v>43538</v>
      </c>
      <c r="G25" s="8">
        <v>5</v>
      </c>
      <c r="H25" s="64">
        <f t="shared" si="0"/>
        <v>45365</v>
      </c>
      <c r="I25" s="64"/>
      <c r="J25" s="64"/>
      <c r="K25" s="8">
        <v>14</v>
      </c>
      <c r="L25" s="130">
        <v>0.8</v>
      </c>
      <c r="M25" s="112">
        <v>0</v>
      </c>
      <c r="N25" s="28"/>
      <c r="O25" s="35" t="s">
        <v>20</v>
      </c>
    </row>
    <row r="26" spans="1:15" ht="36" customHeight="1">
      <c r="A26" s="107">
        <v>2019</v>
      </c>
      <c r="B26" s="13">
        <v>22</v>
      </c>
      <c r="C26" s="108" t="s">
        <v>297</v>
      </c>
      <c r="D26" s="109" t="s">
        <v>267</v>
      </c>
      <c r="E26" s="109" t="s">
        <v>298</v>
      </c>
      <c r="F26" s="9">
        <v>43598</v>
      </c>
      <c r="G26" s="8">
        <v>5</v>
      </c>
      <c r="H26" s="64">
        <f t="shared" si="0"/>
        <v>45425</v>
      </c>
      <c r="I26" s="64"/>
      <c r="J26" s="64"/>
      <c r="K26" s="8">
        <v>354</v>
      </c>
      <c r="L26" s="111">
        <v>0.25</v>
      </c>
      <c r="M26" s="112">
        <v>0</v>
      </c>
      <c r="N26" s="28"/>
      <c r="O26" s="35" t="s">
        <v>20</v>
      </c>
    </row>
    <row r="27" spans="1:15" ht="30" customHeight="1">
      <c r="A27" s="107">
        <v>2019</v>
      </c>
      <c r="B27" s="13">
        <v>23</v>
      </c>
      <c r="C27" s="108" t="s">
        <v>299</v>
      </c>
      <c r="D27" s="109" t="s">
        <v>262</v>
      </c>
      <c r="E27" s="109" t="s">
        <v>300</v>
      </c>
      <c r="F27" s="9">
        <v>43594</v>
      </c>
      <c r="G27" s="8">
        <v>5</v>
      </c>
      <c r="H27" s="64">
        <f>DATE(YEAR(F27)+G27,MONTH(F27),DAY(F27))</f>
        <v>45421</v>
      </c>
      <c r="I27" s="64"/>
      <c r="J27" s="64"/>
      <c r="K27" s="8">
        <v>33</v>
      </c>
      <c r="L27" s="130">
        <v>0.9</v>
      </c>
      <c r="M27" s="112">
        <v>0</v>
      </c>
      <c r="N27" s="28"/>
      <c r="O27" s="35" t="s">
        <v>20</v>
      </c>
    </row>
    <row r="28" spans="1:15" ht="30" customHeight="1">
      <c r="A28" s="107">
        <v>2019</v>
      </c>
      <c r="B28" s="13">
        <v>24</v>
      </c>
      <c r="C28" s="108" t="s">
        <v>301</v>
      </c>
      <c r="D28" s="109" t="s">
        <v>262</v>
      </c>
      <c r="E28" s="109" t="s">
        <v>302</v>
      </c>
      <c r="F28" s="9">
        <v>43612</v>
      </c>
      <c r="G28" s="8">
        <v>1</v>
      </c>
      <c r="H28" s="64">
        <f t="shared" si="0"/>
        <v>43978</v>
      </c>
      <c r="I28" s="64"/>
      <c r="J28" s="64"/>
      <c r="K28" s="8">
        <v>13</v>
      </c>
      <c r="L28" s="130">
        <v>0.9</v>
      </c>
      <c r="M28" s="112">
        <v>0</v>
      </c>
      <c r="N28" s="28"/>
      <c r="O28" s="119" t="s">
        <v>44</v>
      </c>
    </row>
    <row r="29" spans="1:15" ht="30" customHeight="1">
      <c r="A29" s="107">
        <v>2019</v>
      </c>
      <c r="B29" s="13">
        <v>25</v>
      </c>
      <c r="C29" s="115" t="s">
        <v>303</v>
      </c>
      <c r="D29" s="109" t="s">
        <v>304</v>
      </c>
      <c r="E29" s="131" t="s">
        <v>305</v>
      </c>
      <c r="F29" s="9">
        <v>43612</v>
      </c>
      <c r="G29" s="8">
        <v>8</v>
      </c>
      <c r="H29" s="64">
        <f t="shared" si="0"/>
        <v>46534</v>
      </c>
      <c r="I29" s="64"/>
      <c r="J29" s="64"/>
      <c r="K29" s="8">
        <v>25</v>
      </c>
      <c r="L29" s="128">
        <v>0.2</v>
      </c>
      <c r="M29" s="112">
        <v>0</v>
      </c>
      <c r="N29" s="28"/>
      <c r="O29" s="35" t="s">
        <v>20</v>
      </c>
    </row>
    <row r="30" spans="1:15" ht="30" customHeight="1">
      <c r="A30" s="107">
        <v>2020</v>
      </c>
      <c r="B30" s="13">
        <v>26</v>
      </c>
      <c r="C30" s="132" t="s">
        <v>306</v>
      </c>
      <c r="D30" s="126" t="s">
        <v>307</v>
      </c>
      <c r="E30" s="126" t="s">
        <v>308</v>
      </c>
      <c r="F30" s="9">
        <v>43858</v>
      </c>
      <c r="G30" s="8">
        <v>5</v>
      </c>
      <c r="H30" s="64">
        <f t="shared" si="0"/>
        <v>45685</v>
      </c>
      <c r="I30" s="64"/>
      <c r="J30" s="64"/>
      <c r="K30" s="8">
        <v>41</v>
      </c>
      <c r="L30" s="114">
        <v>0.2</v>
      </c>
      <c r="M30" s="112">
        <v>0</v>
      </c>
      <c r="N30" s="28"/>
      <c r="O30" s="35" t="s">
        <v>20</v>
      </c>
    </row>
    <row r="31" spans="1:15" ht="30" customHeight="1">
      <c r="A31" s="107">
        <v>2020</v>
      </c>
      <c r="B31" s="13">
        <v>27</v>
      </c>
      <c r="C31" s="108" t="s">
        <v>309</v>
      </c>
      <c r="D31" s="126" t="s">
        <v>262</v>
      </c>
      <c r="E31" s="109" t="s">
        <v>310</v>
      </c>
      <c r="F31" s="9">
        <v>44007</v>
      </c>
      <c r="G31" s="8" t="s">
        <v>273</v>
      </c>
      <c r="H31" s="8" t="s">
        <v>273</v>
      </c>
      <c r="I31" s="64"/>
      <c r="J31" s="64"/>
      <c r="K31" s="8">
        <v>24</v>
      </c>
      <c r="L31" s="114">
        <v>0.9</v>
      </c>
      <c r="M31" s="112">
        <v>0</v>
      </c>
      <c r="N31" s="28"/>
      <c r="O31" s="113" t="s">
        <v>44</v>
      </c>
    </row>
    <row r="32" spans="1:15" ht="30" customHeight="1">
      <c r="A32" s="133">
        <v>2020</v>
      </c>
      <c r="B32" s="13">
        <v>28</v>
      </c>
      <c r="C32" s="134" t="s">
        <v>311</v>
      </c>
      <c r="D32" s="135" t="s">
        <v>304</v>
      </c>
      <c r="E32" s="136" t="s">
        <v>312</v>
      </c>
      <c r="F32" s="137">
        <v>44007</v>
      </c>
      <c r="G32" s="8" t="s">
        <v>273</v>
      </c>
      <c r="H32" s="8" t="s">
        <v>273</v>
      </c>
      <c r="I32" s="84"/>
      <c r="J32" s="84"/>
      <c r="K32" s="138">
        <v>19</v>
      </c>
      <c r="L32" s="139">
        <v>0.9</v>
      </c>
      <c r="M32" s="140">
        <v>0</v>
      </c>
      <c r="N32" s="141"/>
      <c r="O32" s="113" t="s">
        <v>44</v>
      </c>
    </row>
    <row r="33" spans="1:15" ht="109.5" customHeight="1">
      <c r="A33" s="142"/>
      <c r="B33" s="143"/>
      <c r="C33" s="144"/>
      <c r="D33" s="144"/>
      <c r="E33" s="145"/>
      <c r="F33" s="143"/>
      <c r="G33" s="143"/>
      <c r="H33" s="146"/>
      <c r="I33" s="146"/>
      <c r="J33" s="146"/>
      <c r="K33" s="143"/>
      <c r="L33" s="143"/>
      <c r="M33" s="143"/>
      <c r="N33" s="147"/>
      <c r="O33" s="148"/>
    </row>
    <row r="34" spans="1:15" ht="36" customHeight="1">
      <c r="A34" s="149"/>
      <c r="B34" s="150"/>
      <c r="C34" s="151"/>
      <c r="D34" s="377" t="s">
        <v>313</v>
      </c>
      <c r="E34" s="378"/>
      <c r="F34" s="378"/>
      <c r="G34" s="150"/>
      <c r="H34" s="152"/>
      <c r="I34" s="377" t="s">
        <v>314</v>
      </c>
      <c r="J34" s="378"/>
      <c r="K34" s="378"/>
      <c r="L34" s="150"/>
      <c r="M34" s="150"/>
      <c r="N34" s="153"/>
      <c r="O34" s="154"/>
    </row>
    <row r="35" spans="1:15" ht="30" customHeight="1">
      <c r="G35" s="4"/>
    </row>
    <row r="36" spans="1:15" ht="30" customHeight="1">
      <c r="G36" s="4"/>
    </row>
    <row r="37" spans="1:15" ht="30" customHeight="1">
      <c r="G37" s="4"/>
    </row>
    <row r="38" spans="1:15" ht="30" customHeight="1">
      <c r="G38" s="4"/>
    </row>
    <row r="39" spans="1:15" ht="30" customHeight="1">
      <c r="G39" s="4"/>
    </row>
    <row r="40" spans="1:15" ht="30" customHeight="1">
      <c r="G40" s="4"/>
    </row>
    <row r="41" spans="1:15" ht="30" customHeight="1">
      <c r="G41" s="4"/>
    </row>
    <row r="42" spans="1:15" ht="30" customHeight="1">
      <c r="G42" s="4"/>
    </row>
    <row r="43" spans="1:15" ht="30" customHeight="1">
      <c r="G43" s="4"/>
    </row>
    <row r="44" spans="1:15" ht="30" customHeight="1">
      <c r="G44" s="4"/>
    </row>
    <row r="45" spans="1:15" ht="30" customHeight="1">
      <c r="G45" s="4"/>
    </row>
    <row r="46" spans="1:15" ht="30" customHeight="1">
      <c r="G46" s="4"/>
    </row>
    <row r="47" spans="1:15" ht="30" customHeight="1">
      <c r="G47" s="4"/>
    </row>
    <row r="48" spans="1:15" ht="30" customHeight="1">
      <c r="G48" s="4"/>
    </row>
    <row r="49" spans="7:7" ht="30" customHeight="1">
      <c r="G49" s="4"/>
    </row>
    <row r="50" spans="7:7" ht="30" customHeight="1">
      <c r="G50" s="4"/>
    </row>
    <row r="51" spans="7:7" ht="30" customHeight="1">
      <c r="G51" s="4"/>
    </row>
    <row r="52" spans="7:7" ht="30" customHeight="1">
      <c r="G52" s="4"/>
    </row>
    <row r="53" spans="7:7" ht="30" customHeight="1">
      <c r="G53" s="4"/>
    </row>
    <row r="54" spans="7:7" ht="30" customHeight="1">
      <c r="G54" s="4"/>
    </row>
    <row r="55" spans="7:7" ht="30" customHeight="1">
      <c r="G55" s="4"/>
    </row>
    <row r="56" spans="7:7" ht="30" customHeight="1">
      <c r="G56" s="4"/>
    </row>
    <row r="57" spans="7:7" ht="30" customHeight="1">
      <c r="G57" s="4"/>
    </row>
    <row r="58" spans="7:7" ht="30" customHeight="1">
      <c r="G58" s="4"/>
    </row>
    <row r="59" spans="7:7" ht="30" customHeight="1">
      <c r="G59" s="4"/>
    </row>
    <row r="60" spans="7:7" ht="30" customHeight="1">
      <c r="G60" s="4"/>
    </row>
  </sheetData>
  <mergeCells count="14">
    <mergeCell ref="K3:K4"/>
    <mergeCell ref="N3:N4"/>
    <mergeCell ref="D34:F34"/>
    <mergeCell ref="I34:K3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conditionalFormatting sqref="H4 H5:J5 H7:J9 H11:J14 I10:J10 H16:J20 I15:J15 H22:J30 I21:J21 I31:J32 H6:I6">
    <cfRule type="expression" dxfId="83" priority="11" stopIfTrue="1">
      <formula>$H4&gt;=TODAY()</formula>
    </cfRule>
    <cfRule type="expression" dxfId="82" priority="16" stopIfTrue="1">
      <formula>$H4&lt;=TODAY()</formula>
    </cfRule>
  </conditionalFormatting>
  <conditionalFormatting sqref="G3:G29 G31 G33:G65528">
    <cfRule type="cellIs" dxfId="81" priority="15" stopIfTrue="1" operator="equal">
      <formula>"-"</formula>
    </cfRule>
  </conditionalFormatting>
  <conditionalFormatting sqref="L5:L32">
    <cfRule type="cellIs" dxfId="80" priority="14" stopIfTrue="1" operator="equal">
      <formula>100</formula>
    </cfRule>
  </conditionalFormatting>
  <conditionalFormatting sqref="G30">
    <cfRule type="cellIs" dxfId="79" priority="13" stopIfTrue="1" operator="equal">
      <formula>"-"</formula>
    </cfRule>
  </conditionalFormatting>
  <conditionalFormatting sqref="A3410 H7:J9 H11:J14 I10:J10 H16:J20 I15:J15 H22:J30 I21:J21 I31:J32 H6:I6">
    <cfRule type="expression" dxfId="78" priority="12" stopIfTrue="1">
      <formula>$L6=100</formula>
    </cfRule>
  </conditionalFormatting>
  <conditionalFormatting sqref="H5:J5">
    <cfRule type="expression" dxfId="77" priority="10" stopIfTrue="1">
      <formula>$L5=100</formula>
    </cfRule>
  </conditionalFormatting>
  <conditionalFormatting sqref="I3:I4">
    <cfRule type="cellIs" dxfId="76" priority="9" stopIfTrue="1" operator="equal">
      <formula>"-"</formula>
    </cfRule>
  </conditionalFormatting>
  <conditionalFormatting sqref="H10">
    <cfRule type="cellIs" dxfId="75" priority="8" stopIfTrue="1" operator="equal">
      <formula>"-"</formula>
    </cfRule>
  </conditionalFormatting>
  <conditionalFormatting sqref="H15">
    <cfRule type="cellIs" dxfId="74" priority="7" stopIfTrue="1" operator="equal">
      <formula>"-"</formula>
    </cfRule>
  </conditionalFormatting>
  <conditionalFormatting sqref="H21">
    <cfRule type="cellIs" dxfId="73" priority="6" stopIfTrue="1" operator="equal">
      <formula>"-"</formula>
    </cfRule>
  </conditionalFormatting>
  <conditionalFormatting sqref="H31">
    <cfRule type="cellIs" dxfId="72" priority="5" stopIfTrue="1" operator="equal">
      <formula>"-"</formula>
    </cfRule>
  </conditionalFormatting>
  <conditionalFormatting sqref="G32:H32">
    <cfRule type="cellIs" dxfId="71" priority="4" stopIfTrue="1" operator="equal">
      <formula>"-"</formula>
    </cfRule>
  </conditionalFormatting>
  <conditionalFormatting sqref="J6">
    <cfRule type="expression" dxfId="70" priority="2" stopIfTrue="1">
      <formula>$H6&gt;=TODAY()</formula>
    </cfRule>
    <cfRule type="expression" dxfId="69" priority="3" stopIfTrue="1">
      <formula>$H6&lt;=TODAY()</formula>
    </cfRule>
  </conditionalFormatting>
  <conditionalFormatting sqref="J6">
    <cfRule type="expression" dxfId="68" priority="1" stopIfTrue="1">
      <formula>$L6=100</formula>
    </cfRule>
  </conditionalFormatting>
  <printOptions horizontalCentered="1"/>
  <pageMargins left="0.31496062992125984" right="0.31496062992125984" top="0.74803149606299213" bottom="0.31496062992125984" header="0.31496062992125984" footer="0.31496062992125984"/>
  <pageSetup paperSize="9" scale="7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0"/>
  <sheetViews>
    <sheetView zoomScale="75" zoomScaleNormal="75" zoomScaleSheetLayoutView="80" workbookViewId="0">
      <pane ySplit="2" topLeftCell="A183" activePane="bottomLeft" state="frozen"/>
      <selection pane="bottomLeft" activeCell="P253" sqref="P253"/>
    </sheetView>
  </sheetViews>
  <sheetFormatPr baseColWidth="10" defaultColWidth="10.7109375" defaultRowHeight="30" customHeight="1"/>
  <cols>
    <col min="1" max="1" width="10.7109375" style="208" customWidth="1"/>
    <col min="2" max="2" width="6.85546875" style="208" customWidth="1"/>
    <col min="3" max="3" width="31.140625" style="209" customWidth="1"/>
    <col min="4" max="4" width="36" style="56" customWidth="1"/>
    <col min="5" max="5" width="19.42578125" style="56" customWidth="1"/>
    <col min="6" max="6" width="13.42578125" style="210" customWidth="1"/>
    <col min="7" max="7" width="14.140625" style="17" customWidth="1"/>
    <col min="8" max="8" width="16" style="208" customWidth="1"/>
    <col min="9" max="11" width="21.28515625" style="211" customWidth="1"/>
    <col min="12" max="12" width="10.7109375" style="211" customWidth="1"/>
    <col min="13" max="13" width="10.7109375" style="212" customWidth="1"/>
    <col min="14" max="14" width="13.7109375" style="212" customWidth="1"/>
    <col min="15" max="15" width="13.28515625" style="17" customWidth="1"/>
    <col min="16" max="16" width="23" style="208" customWidth="1"/>
    <col min="17" max="17" width="12.140625" style="17" customWidth="1"/>
    <col min="18" max="18" width="21.7109375" style="17" customWidth="1"/>
    <col min="19" max="21" width="15.85546875" style="17" customWidth="1"/>
    <col min="22" max="24" width="10.7109375" style="17"/>
    <col min="25" max="25" width="38" style="17" customWidth="1"/>
    <col min="26" max="26" width="19.85546875" style="17" customWidth="1"/>
    <col min="27" max="30" width="11.42578125" style="17" customWidth="1"/>
    <col min="31" max="16384" width="10.7109375" style="17"/>
  </cols>
  <sheetData>
    <row r="1" spans="1:26" ht="52.5" customHeight="1">
      <c r="A1" s="419" t="s">
        <v>2</v>
      </c>
      <c r="B1" s="362" t="s">
        <v>8</v>
      </c>
      <c r="C1" s="362" t="s">
        <v>315</v>
      </c>
      <c r="D1" s="362" t="s">
        <v>0</v>
      </c>
      <c r="E1" s="421" t="s">
        <v>3</v>
      </c>
      <c r="F1" s="417" t="s">
        <v>1</v>
      </c>
      <c r="G1" s="362" t="s">
        <v>5</v>
      </c>
      <c r="H1" s="362" t="s">
        <v>4</v>
      </c>
      <c r="I1" s="362" t="s">
        <v>10</v>
      </c>
      <c r="J1" s="39" t="s">
        <v>13</v>
      </c>
      <c r="K1" s="362" t="s">
        <v>14</v>
      </c>
      <c r="L1" s="362" t="s">
        <v>9</v>
      </c>
      <c r="M1" s="39" t="s">
        <v>6</v>
      </c>
      <c r="N1" s="31" t="s">
        <v>11</v>
      </c>
      <c r="O1" s="417" t="s">
        <v>1</v>
      </c>
      <c r="P1" s="37" t="s">
        <v>15</v>
      </c>
    </row>
    <row r="2" spans="1:26" ht="40.5" customHeight="1">
      <c r="A2" s="420"/>
      <c r="B2" s="363"/>
      <c r="C2" s="363"/>
      <c r="D2" s="363"/>
      <c r="E2" s="422"/>
      <c r="F2" s="418"/>
      <c r="G2" s="363"/>
      <c r="H2" s="363"/>
      <c r="I2" s="363"/>
      <c r="J2" s="44" t="s">
        <v>12</v>
      </c>
      <c r="K2" s="363"/>
      <c r="L2" s="363"/>
      <c r="M2" s="44" t="s">
        <v>7</v>
      </c>
      <c r="N2" s="155" t="s">
        <v>7</v>
      </c>
      <c r="O2" s="418"/>
      <c r="P2" s="156" t="s">
        <v>16</v>
      </c>
    </row>
    <row r="3" spans="1:26" ht="30" customHeight="1">
      <c r="A3" s="157">
        <v>1984</v>
      </c>
      <c r="B3" s="158">
        <v>1</v>
      </c>
      <c r="C3" s="159" t="s">
        <v>316</v>
      </c>
      <c r="D3" s="159" t="s">
        <v>317</v>
      </c>
      <c r="E3" s="159" t="s">
        <v>318</v>
      </c>
      <c r="F3" s="80">
        <v>2365</v>
      </c>
      <c r="G3" s="160">
        <v>30949</v>
      </c>
      <c r="H3" s="158">
        <v>1</v>
      </c>
      <c r="I3" s="161">
        <f t="shared" ref="I3:I21" si="0">DATE(YEAR(G3)+H3,MONTH(G3),DAY(G3))</f>
        <v>31314</v>
      </c>
      <c r="J3" s="64" t="s">
        <v>20</v>
      </c>
      <c r="K3" s="162" t="str">
        <f t="shared" ref="K3:K45" si="1">IF(J3="SI",I3," - ")</f>
        <v xml:space="preserve"> - </v>
      </c>
      <c r="L3" s="158">
        <v>39</v>
      </c>
      <c r="M3" s="158">
        <v>80</v>
      </c>
      <c r="N3" s="158"/>
      <c r="O3" s="163" t="s">
        <v>319</v>
      </c>
      <c r="P3" s="80" t="s">
        <v>20</v>
      </c>
      <c r="S3" s="412" t="s">
        <v>320</v>
      </c>
      <c r="T3" s="412"/>
      <c r="U3" s="412"/>
      <c r="V3" s="412"/>
      <c r="W3" s="412"/>
    </row>
    <row r="4" spans="1:26" ht="30" customHeight="1">
      <c r="A4" s="157">
        <v>1984</v>
      </c>
      <c r="B4" s="158">
        <v>2</v>
      </c>
      <c r="C4" s="159" t="s">
        <v>316</v>
      </c>
      <c r="D4" s="159" t="s">
        <v>321</v>
      </c>
      <c r="E4" s="159" t="s">
        <v>318</v>
      </c>
      <c r="F4" s="80">
        <v>2325</v>
      </c>
      <c r="G4" s="160">
        <v>30740</v>
      </c>
      <c r="H4" s="158" t="s">
        <v>19</v>
      </c>
      <c r="I4" s="161" t="s">
        <v>19</v>
      </c>
      <c r="J4" s="64" t="s">
        <v>20</v>
      </c>
      <c r="K4" s="162" t="str">
        <f t="shared" si="1"/>
        <v xml:space="preserve"> - </v>
      </c>
      <c r="L4" s="158">
        <v>170</v>
      </c>
      <c r="M4" s="158">
        <v>85</v>
      </c>
      <c r="N4" s="158"/>
      <c r="O4" s="163" t="s">
        <v>322</v>
      </c>
      <c r="P4" s="80" t="s">
        <v>20</v>
      </c>
      <c r="S4" s="413" t="s">
        <v>323</v>
      </c>
      <c r="T4" s="414"/>
      <c r="U4" s="414"/>
      <c r="V4" s="415"/>
      <c r="W4" s="164" t="s">
        <v>324</v>
      </c>
    </row>
    <row r="5" spans="1:26" ht="30" customHeight="1">
      <c r="A5" s="400">
        <v>1985</v>
      </c>
      <c r="B5" s="403">
        <v>3</v>
      </c>
      <c r="C5" s="402" t="s">
        <v>316</v>
      </c>
      <c r="D5" s="402" t="s">
        <v>325</v>
      </c>
      <c r="E5" s="402" t="s">
        <v>326</v>
      </c>
      <c r="F5" s="80">
        <v>2466</v>
      </c>
      <c r="G5" s="160">
        <v>31358</v>
      </c>
      <c r="H5" s="8">
        <v>2</v>
      </c>
      <c r="I5" s="161">
        <f t="shared" si="0"/>
        <v>32088</v>
      </c>
      <c r="J5" s="64" t="s">
        <v>20</v>
      </c>
      <c r="K5" s="162" t="str">
        <f t="shared" si="1"/>
        <v xml:space="preserve"> - </v>
      </c>
      <c r="L5" s="8">
        <v>935</v>
      </c>
      <c r="M5" s="8">
        <v>72</v>
      </c>
      <c r="N5" s="8"/>
      <c r="O5" s="159"/>
      <c r="P5" s="80" t="s">
        <v>20</v>
      </c>
      <c r="S5" s="416" t="s">
        <v>327</v>
      </c>
      <c r="T5" s="416"/>
      <c r="U5" s="416"/>
      <c r="V5" s="416"/>
      <c r="W5" s="127">
        <v>5</v>
      </c>
    </row>
    <row r="6" spans="1:26" ht="30" customHeight="1">
      <c r="A6" s="400"/>
      <c r="B6" s="404"/>
      <c r="C6" s="402"/>
      <c r="D6" s="402"/>
      <c r="E6" s="402"/>
      <c r="F6" s="158">
        <v>2585</v>
      </c>
      <c r="G6" s="160">
        <v>32154</v>
      </c>
      <c r="H6" s="158" t="s">
        <v>19</v>
      </c>
      <c r="I6" s="161" t="s">
        <v>19</v>
      </c>
      <c r="J6" s="64"/>
      <c r="K6" s="162" t="str">
        <f t="shared" si="1"/>
        <v xml:space="preserve"> - </v>
      </c>
      <c r="L6" s="158"/>
      <c r="M6" s="158" t="s">
        <v>19</v>
      </c>
      <c r="N6" s="158"/>
      <c r="O6" s="159"/>
      <c r="P6" s="158" t="s">
        <v>20</v>
      </c>
      <c r="S6" s="411" t="s">
        <v>328</v>
      </c>
      <c r="T6" s="411"/>
      <c r="U6" s="411"/>
      <c r="V6" s="411"/>
      <c r="W6" s="127">
        <v>3</v>
      </c>
    </row>
    <row r="7" spans="1:26" ht="30" customHeight="1">
      <c r="A7" s="157">
        <v>1986</v>
      </c>
      <c r="B7" s="158">
        <v>4</v>
      </c>
      <c r="C7" s="159" t="s">
        <v>329</v>
      </c>
      <c r="D7" s="159" t="s">
        <v>330</v>
      </c>
      <c r="E7" s="159" t="s">
        <v>318</v>
      </c>
      <c r="F7" s="80" t="s">
        <v>331</v>
      </c>
      <c r="G7" s="160">
        <v>31600</v>
      </c>
      <c r="H7" s="158" t="s">
        <v>19</v>
      </c>
      <c r="I7" s="161" t="s">
        <v>19</v>
      </c>
      <c r="J7" s="64" t="s">
        <v>20</v>
      </c>
      <c r="K7" s="162" t="str">
        <f t="shared" si="1"/>
        <v xml:space="preserve"> - </v>
      </c>
      <c r="L7" s="158">
        <v>43</v>
      </c>
      <c r="M7" s="158">
        <v>70</v>
      </c>
      <c r="N7" s="158"/>
      <c r="O7" s="163" t="s">
        <v>332</v>
      </c>
      <c r="P7" s="80" t="s">
        <v>20</v>
      </c>
      <c r="S7" s="411" t="s">
        <v>333</v>
      </c>
      <c r="T7" s="411"/>
      <c r="U7" s="411"/>
      <c r="V7" s="411"/>
      <c r="W7" s="127">
        <v>3</v>
      </c>
    </row>
    <row r="8" spans="1:26" ht="30" customHeight="1">
      <c r="A8" s="400">
        <v>1987</v>
      </c>
      <c r="B8" s="403">
        <v>5</v>
      </c>
      <c r="C8" s="402" t="s">
        <v>334</v>
      </c>
      <c r="D8" s="402" t="s">
        <v>335</v>
      </c>
      <c r="E8" s="402" t="s">
        <v>336</v>
      </c>
      <c r="F8" s="80" t="s">
        <v>337</v>
      </c>
      <c r="G8" s="160">
        <v>31915</v>
      </c>
      <c r="H8" s="158">
        <v>1.5</v>
      </c>
      <c r="I8" s="161">
        <f t="shared" si="0"/>
        <v>32281</v>
      </c>
      <c r="J8" s="64" t="s">
        <v>20</v>
      </c>
      <c r="K8" s="162" t="str">
        <f t="shared" si="1"/>
        <v xml:space="preserve"> - </v>
      </c>
      <c r="L8" s="158">
        <v>278</v>
      </c>
      <c r="M8" s="158">
        <v>85</v>
      </c>
      <c r="N8" s="158"/>
      <c r="O8" s="163" t="s">
        <v>338</v>
      </c>
      <c r="P8" s="80" t="s">
        <v>20</v>
      </c>
      <c r="S8" s="411" t="s">
        <v>339</v>
      </c>
      <c r="T8" s="411"/>
      <c r="U8" s="411"/>
      <c r="V8" s="411"/>
      <c r="W8" s="127">
        <v>1</v>
      </c>
    </row>
    <row r="9" spans="1:26" ht="39" customHeight="1">
      <c r="A9" s="400"/>
      <c r="B9" s="404"/>
      <c r="C9" s="402"/>
      <c r="D9" s="402"/>
      <c r="E9" s="402"/>
      <c r="F9" s="158">
        <v>2878</v>
      </c>
      <c r="G9" s="160">
        <v>33491</v>
      </c>
      <c r="H9" s="165" t="s">
        <v>340</v>
      </c>
      <c r="I9" s="161" t="s">
        <v>19</v>
      </c>
      <c r="J9" s="64"/>
      <c r="K9" s="162" t="str">
        <f t="shared" si="1"/>
        <v xml:space="preserve"> - </v>
      </c>
      <c r="L9" s="165"/>
      <c r="M9" s="165" t="s">
        <v>19</v>
      </c>
      <c r="N9" s="165"/>
      <c r="O9" s="163" t="s">
        <v>341</v>
      </c>
      <c r="P9" s="158" t="s">
        <v>20</v>
      </c>
      <c r="S9" s="411" t="s">
        <v>342</v>
      </c>
      <c r="T9" s="411"/>
      <c r="U9" s="411"/>
      <c r="V9" s="411"/>
      <c r="W9" s="127">
        <v>1</v>
      </c>
    </row>
    <row r="10" spans="1:26" ht="30" customHeight="1">
      <c r="A10" s="400">
        <v>1991</v>
      </c>
      <c r="B10" s="403">
        <v>6</v>
      </c>
      <c r="C10" s="402" t="s">
        <v>343</v>
      </c>
      <c r="D10" s="402" t="s">
        <v>344</v>
      </c>
      <c r="E10" s="402" t="s">
        <v>345</v>
      </c>
      <c r="F10" s="80">
        <v>2880</v>
      </c>
      <c r="G10" s="160">
        <v>33491</v>
      </c>
      <c r="H10" s="158">
        <v>1</v>
      </c>
      <c r="I10" s="161">
        <f t="shared" si="0"/>
        <v>33857</v>
      </c>
      <c r="J10" s="64" t="s">
        <v>20</v>
      </c>
      <c r="K10" s="162" t="str">
        <f t="shared" si="1"/>
        <v xml:space="preserve"> - </v>
      </c>
      <c r="L10" s="158">
        <v>946</v>
      </c>
      <c r="M10" s="158">
        <v>95</v>
      </c>
      <c r="N10" s="158"/>
      <c r="O10" s="163" t="s">
        <v>346</v>
      </c>
      <c r="P10" s="80" t="s">
        <v>20</v>
      </c>
      <c r="S10" s="411" t="s">
        <v>347</v>
      </c>
      <c r="T10" s="411"/>
      <c r="U10" s="411"/>
      <c r="V10" s="411"/>
      <c r="W10" s="127">
        <v>6</v>
      </c>
    </row>
    <row r="11" spans="1:26" ht="30" customHeight="1">
      <c r="A11" s="400"/>
      <c r="B11" s="404"/>
      <c r="C11" s="402"/>
      <c r="D11" s="402"/>
      <c r="E11" s="402"/>
      <c r="F11" s="158">
        <v>2930</v>
      </c>
      <c r="G11" s="160">
        <v>33673</v>
      </c>
      <c r="H11" s="158" t="s">
        <v>19</v>
      </c>
      <c r="I11" s="161" t="s">
        <v>19</v>
      </c>
      <c r="J11" s="64"/>
      <c r="K11" s="162" t="str">
        <f t="shared" si="1"/>
        <v xml:space="preserve"> - </v>
      </c>
      <c r="L11" s="158"/>
      <c r="M11" s="158" t="s">
        <v>19</v>
      </c>
      <c r="N11" s="158"/>
      <c r="O11" s="163" t="s">
        <v>348</v>
      </c>
      <c r="P11" s="158" t="s">
        <v>20</v>
      </c>
      <c r="S11" s="411" t="s">
        <v>349</v>
      </c>
      <c r="T11" s="411"/>
      <c r="U11" s="411"/>
      <c r="V11" s="411"/>
      <c r="W11" s="127">
        <v>1</v>
      </c>
    </row>
    <row r="12" spans="1:26" ht="30" customHeight="1">
      <c r="A12" s="157">
        <v>1992</v>
      </c>
      <c r="B12" s="158">
        <v>7</v>
      </c>
      <c r="C12" s="159" t="s">
        <v>350</v>
      </c>
      <c r="D12" s="159" t="s">
        <v>351</v>
      </c>
      <c r="E12" s="159" t="s">
        <v>336</v>
      </c>
      <c r="F12" s="80">
        <v>2924</v>
      </c>
      <c r="G12" s="160">
        <v>33659</v>
      </c>
      <c r="H12" s="158" t="s">
        <v>19</v>
      </c>
      <c r="I12" s="161" t="s">
        <v>19</v>
      </c>
      <c r="J12" s="64" t="s">
        <v>20</v>
      </c>
      <c r="K12" s="162" t="str">
        <f t="shared" si="1"/>
        <v xml:space="preserve"> - </v>
      </c>
      <c r="L12" s="158"/>
      <c r="M12" s="158">
        <v>95</v>
      </c>
      <c r="N12" s="158"/>
      <c r="O12" s="163" t="s">
        <v>352</v>
      </c>
      <c r="P12" s="80" t="s">
        <v>20</v>
      </c>
      <c r="S12" s="411" t="s">
        <v>353</v>
      </c>
      <c r="T12" s="411"/>
      <c r="U12" s="411"/>
      <c r="V12" s="411"/>
      <c r="W12" s="127">
        <v>37</v>
      </c>
    </row>
    <row r="13" spans="1:26" ht="30" customHeight="1">
      <c r="A13" s="157">
        <v>1993</v>
      </c>
      <c r="B13" s="158">
        <v>8</v>
      </c>
      <c r="C13" s="166" t="s">
        <v>354</v>
      </c>
      <c r="D13" s="159" t="s">
        <v>355</v>
      </c>
      <c r="E13" s="159" t="s">
        <v>336</v>
      </c>
      <c r="F13" s="80">
        <v>3018</v>
      </c>
      <c r="G13" s="160">
        <v>34144</v>
      </c>
      <c r="H13" s="158" t="s">
        <v>19</v>
      </c>
      <c r="I13" s="161" t="s">
        <v>19</v>
      </c>
      <c r="J13" s="64" t="s">
        <v>20</v>
      </c>
      <c r="K13" s="162" t="str">
        <f t="shared" si="1"/>
        <v xml:space="preserve"> - </v>
      </c>
      <c r="L13" s="158"/>
      <c r="M13" s="158">
        <v>95</v>
      </c>
      <c r="N13" s="158"/>
      <c r="O13" s="163" t="s">
        <v>356</v>
      </c>
      <c r="P13" s="80" t="s">
        <v>20</v>
      </c>
      <c r="S13" s="411" t="s">
        <v>357</v>
      </c>
      <c r="T13" s="411"/>
      <c r="U13" s="411"/>
      <c r="V13" s="411"/>
      <c r="W13" s="127">
        <v>1</v>
      </c>
    </row>
    <row r="14" spans="1:26" ht="30" customHeight="1">
      <c r="A14" s="157">
        <v>1993</v>
      </c>
      <c r="B14" s="158">
        <v>9</v>
      </c>
      <c r="C14" s="166" t="s">
        <v>354</v>
      </c>
      <c r="D14" s="159" t="s">
        <v>358</v>
      </c>
      <c r="E14" s="159" t="s">
        <v>336</v>
      </c>
      <c r="F14" s="80">
        <v>3017</v>
      </c>
      <c r="G14" s="160">
        <v>34145</v>
      </c>
      <c r="H14" s="158" t="s">
        <v>19</v>
      </c>
      <c r="I14" s="161" t="s">
        <v>19</v>
      </c>
      <c r="J14" s="64" t="s">
        <v>20</v>
      </c>
      <c r="K14" s="162" t="str">
        <f t="shared" si="1"/>
        <v xml:space="preserve"> - </v>
      </c>
      <c r="L14" s="158" t="s">
        <v>19</v>
      </c>
      <c r="M14" s="158">
        <v>94</v>
      </c>
      <c r="N14" s="158"/>
      <c r="O14" s="163" t="s">
        <v>359</v>
      </c>
      <c r="P14" s="80" t="s">
        <v>20</v>
      </c>
      <c r="S14" s="411" t="s">
        <v>360</v>
      </c>
      <c r="T14" s="411"/>
      <c r="U14" s="411"/>
      <c r="V14" s="411"/>
      <c r="W14" s="127">
        <v>10</v>
      </c>
    </row>
    <row r="15" spans="1:26" ht="30" customHeight="1">
      <c r="A15" s="157">
        <v>1993</v>
      </c>
      <c r="B15" s="158">
        <v>10</v>
      </c>
      <c r="C15" s="166" t="s">
        <v>354</v>
      </c>
      <c r="D15" s="159" t="s">
        <v>361</v>
      </c>
      <c r="E15" s="159" t="s">
        <v>336</v>
      </c>
      <c r="F15" s="80">
        <v>3030</v>
      </c>
      <c r="G15" s="160">
        <v>34199</v>
      </c>
      <c r="H15" s="158" t="s">
        <v>19</v>
      </c>
      <c r="I15" s="161" t="s">
        <v>19</v>
      </c>
      <c r="J15" s="64" t="s">
        <v>20</v>
      </c>
      <c r="K15" s="162" t="str">
        <f t="shared" si="1"/>
        <v xml:space="preserve"> - </v>
      </c>
      <c r="L15" s="158">
        <v>145</v>
      </c>
      <c r="M15" s="158">
        <v>95</v>
      </c>
      <c r="N15" s="158"/>
      <c r="O15" s="163" t="s">
        <v>362</v>
      </c>
      <c r="P15" s="80" t="s">
        <v>20</v>
      </c>
      <c r="S15" s="410" t="s">
        <v>363</v>
      </c>
      <c r="T15" s="410" t="s">
        <v>364</v>
      </c>
      <c r="U15" s="410"/>
      <c r="V15" s="167">
        <v>5</v>
      </c>
      <c r="W15" s="410">
        <f>SUM(V15:V17)</f>
        <v>134</v>
      </c>
      <c r="Y15" s="409" t="s">
        <v>365</v>
      </c>
      <c r="Z15" s="409"/>
    </row>
    <row r="16" spans="1:26" ht="30" customHeight="1">
      <c r="A16" s="400">
        <v>1994</v>
      </c>
      <c r="B16" s="403">
        <v>11</v>
      </c>
      <c r="C16" s="402" t="s">
        <v>366</v>
      </c>
      <c r="D16" s="402" t="s">
        <v>367</v>
      </c>
      <c r="E16" s="402" t="s">
        <v>368</v>
      </c>
      <c r="F16" s="158" t="s">
        <v>369</v>
      </c>
      <c r="G16" s="160">
        <v>34577</v>
      </c>
      <c r="H16" s="158"/>
      <c r="I16" s="161" t="s">
        <v>19</v>
      </c>
      <c r="J16" s="64"/>
      <c r="K16" s="162" t="str">
        <f t="shared" si="1"/>
        <v xml:space="preserve"> - </v>
      </c>
      <c r="L16" s="158">
        <v>1032</v>
      </c>
      <c r="M16" s="158" t="s">
        <v>19</v>
      </c>
      <c r="N16" s="158"/>
      <c r="O16" s="159"/>
      <c r="P16" s="158" t="s">
        <v>20</v>
      </c>
      <c r="S16" s="410"/>
      <c r="T16" s="410" t="s">
        <v>370</v>
      </c>
      <c r="U16" s="410"/>
      <c r="V16" s="167">
        <v>88</v>
      </c>
      <c r="W16" s="410"/>
      <c r="Y16" s="409"/>
      <c r="Z16" s="409"/>
    </row>
    <row r="17" spans="1:26" ht="30" customHeight="1">
      <c r="A17" s="400"/>
      <c r="B17" s="404"/>
      <c r="C17" s="402"/>
      <c r="D17" s="402"/>
      <c r="E17" s="402"/>
      <c r="F17" s="80" t="s">
        <v>371</v>
      </c>
      <c r="G17" s="160">
        <v>34927</v>
      </c>
      <c r="H17" s="158"/>
      <c r="I17" s="161" t="s">
        <v>19</v>
      </c>
      <c r="J17" s="64"/>
      <c r="K17" s="162" t="str">
        <f t="shared" si="1"/>
        <v xml:space="preserve"> - </v>
      </c>
      <c r="L17" s="158"/>
      <c r="M17" s="158">
        <v>98.59</v>
      </c>
      <c r="N17" s="158"/>
      <c r="O17" s="159"/>
      <c r="P17" s="80" t="s">
        <v>20</v>
      </c>
      <c r="S17" s="410"/>
      <c r="T17" s="410" t="s">
        <v>372</v>
      </c>
      <c r="U17" s="410"/>
      <c r="V17" s="167">
        <v>41</v>
      </c>
      <c r="W17" s="410"/>
      <c r="Y17" s="409"/>
      <c r="Z17" s="409"/>
    </row>
    <row r="18" spans="1:26" ht="30" customHeight="1">
      <c r="A18" s="157">
        <v>1998</v>
      </c>
      <c r="B18" s="158">
        <v>12</v>
      </c>
      <c r="C18" s="159" t="s">
        <v>350</v>
      </c>
      <c r="D18" s="159" t="s">
        <v>373</v>
      </c>
      <c r="E18" s="159" t="s">
        <v>368</v>
      </c>
      <c r="F18" s="80" t="s">
        <v>374</v>
      </c>
      <c r="G18" s="160">
        <v>35857</v>
      </c>
      <c r="H18" s="158" t="s">
        <v>19</v>
      </c>
      <c r="I18" s="161" t="e">
        <f t="shared" ref="I18" si="2">DATE(YEAR(G18)+H18,MONTH(G18),DAY(G18))</f>
        <v>#VALUE!</v>
      </c>
      <c r="J18" s="64" t="s">
        <v>20</v>
      </c>
      <c r="K18" s="162" t="str">
        <f t="shared" si="1"/>
        <v xml:space="preserve"> - </v>
      </c>
      <c r="L18" s="158"/>
      <c r="M18" s="158"/>
      <c r="N18" s="158"/>
      <c r="O18" s="159"/>
      <c r="P18" s="80" t="s">
        <v>20</v>
      </c>
      <c r="S18" s="406" t="s">
        <v>375</v>
      </c>
      <c r="T18" s="406"/>
      <c r="U18" s="406"/>
      <c r="V18" s="406"/>
      <c r="W18" s="168">
        <f>SUM(W5:W17)</f>
        <v>202</v>
      </c>
    </row>
    <row r="19" spans="1:26" ht="30" customHeight="1">
      <c r="A19" s="157">
        <v>1999</v>
      </c>
      <c r="B19" s="158">
        <v>13</v>
      </c>
      <c r="C19" s="166" t="s">
        <v>354</v>
      </c>
      <c r="D19" s="159" t="s">
        <v>376</v>
      </c>
      <c r="E19" s="159" t="s">
        <v>336</v>
      </c>
      <c r="F19" s="80" t="s">
        <v>377</v>
      </c>
      <c r="G19" s="160">
        <v>36395</v>
      </c>
      <c r="H19" s="158" t="s">
        <v>19</v>
      </c>
      <c r="I19" s="161" t="s">
        <v>19</v>
      </c>
      <c r="J19" s="64" t="s">
        <v>20</v>
      </c>
      <c r="K19" s="162" t="str">
        <f t="shared" si="1"/>
        <v xml:space="preserve"> - </v>
      </c>
      <c r="L19" s="158">
        <v>250</v>
      </c>
      <c r="M19" s="158">
        <v>95</v>
      </c>
      <c r="N19" s="158"/>
      <c r="O19" s="163" t="s">
        <v>378</v>
      </c>
      <c r="P19" s="80" t="s">
        <v>20</v>
      </c>
    </row>
    <row r="20" spans="1:26" ht="30" customHeight="1">
      <c r="A20" s="400">
        <v>2000</v>
      </c>
      <c r="B20" s="403">
        <v>14</v>
      </c>
      <c r="C20" s="402" t="s">
        <v>350</v>
      </c>
      <c r="D20" s="402" t="s">
        <v>379</v>
      </c>
      <c r="E20" s="402" t="s">
        <v>345</v>
      </c>
      <c r="F20" s="158">
        <v>3331</v>
      </c>
      <c r="G20" s="160">
        <v>36620</v>
      </c>
      <c r="H20" s="158" t="s">
        <v>19</v>
      </c>
      <c r="I20" s="161" t="e">
        <f t="shared" si="0"/>
        <v>#VALUE!</v>
      </c>
      <c r="J20" s="64"/>
      <c r="K20" s="162" t="str">
        <f t="shared" si="1"/>
        <v xml:space="preserve"> - </v>
      </c>
      <c r="L20" s="158">
        <v>329</v>
      </c>
      <c r="M20" s="158"/>
      <c r="N20" s="158"/>
      <c r="O20" s="159"/>
      <c r="P20" s="158" t="s">
        <v>20</v>
      </c>
      <c r="S20" s="408" t="s">
        <v>380</v>
      </c>
      <c r="T20" s="408"/>
      <c r="U20" s="408"/>
      <c r="V20" s="408"/>
      <c r="W20" s="408"/>
    </row>
    <row r="21" spans="1:26" ht="30" customHeight="1">
      <c r="A21" s="400"/>
      <c r="B21" s="407"/>
      <c r="C21" s="402"/>
      <c r="D21" s="402"/>
      <c r="E21" s="402"/>
      <c r="F21" s="158">
        <v>3416</v>
      </c>
      <c r="G21" s="160">
        <v>37495</v>
      </c>
      <c r="H21" s="158" t="s">
        <v>19</v>
      </c>
      <c r="I21" s="161" t="e">
        <f t="shared" si="0"/>
        <v>#VALUE!</v>
      </c>
      <c r="J21" s="64"/>
      <c r="K21" s="162" t="str">
        <f t="shared" si="1"/>
        <v xml:space="preserve"> - </v>
      </c>
      <c r="L21" s="158"/>
      <c r="M21" s="158"/>
      <c r="N21" s="158"/>
      <c r="O21" s="159"/>
      <c r="P21" s="158" t="s">
        <v>20</v>
      </c>
      <c r="S21" s="408"/>
      <c r="T21" s="408"/>
      <c r="U21" s="408"/>
      <c r="V21" s="408"/>
      <c r="W21" s="408"/>
    </row>
    <row r="22" spans="1:26" ht="30" customHeight="1">
      <c r="A22" s="400"/>
      <c r="B22" s="404"/>
      <c r="C22" s="402"/>
      <c r="D22" s="402"/>
      <c r="E22" s="402"/>
      <c r="F22" s="158">
        <v>3677</v>
      </c>
      <c r="G22" s="160">
        <v>39217</v>
      </c>
      <c r="H22" s="158" t="s">
        <v>381</v>
      </c>
      <c r="I22" s="161" t="s">
        <v>19</v>
      </c>
      <c r="J22" s="64"/>
      <c r="K22" s="162" t="str">
        <f t="shared" si="1"/>
        <v xml:space="preserve"> - </v>
      </c>
      <c r="L22" s="158"/>
      <c r="M22" s="158" t="s">
        <v>19</v>
      </c>
      <c r="N22" s="158"/>
      <c r="O22" s="159"/>
      <c r="P22" s="158" t="s">
        <v>20</v>
      </c>
      <c r="S22" s="408"/>
      <c r="T22" s="408"/>
      <c r="U22" s="408"/>
      <c r="V22" s="408"/>
      <c r="W22" s="408"/>
    </row>
    <row r="23" spans="1:26" ht="30" customHeight="1">
      <c r="A23" s="157">
        <v>2000</v>
      </c>
      <c r="B23" s="158">
        <v>15</v>
      </c>
      <c r="C23" s="159" t="s">
        <v>382</v>
      </c>
      <c r="D23" s="159" t="s">
        <v>142</v>
      </c>
      <c r="E23" s="159" t="s">
        <v>336</v>
      </c>
      <c r="F23" s="80" t="s">
        <v>383</v>
      </c>
      <c r="G23" s="160">
        <v>36650</v>
      </c>
      <c r="H23" s="8">
        <v>3</v>
      </c>
      <c r="I23" s="161">
        <f t="shared" ref="I23:I62" si="3">DATE(YEAR(G23)+H23,MONTH(G23),DAY(G23))</f>
        <v>37745</v>
      </c>
      <c r="J23" s="64" t="s">
        <v>20</v>
      </c>
      <c r="K23" s="162" t="str">
        <f t="shared" si="1"/>
        <v xml:space="preserve"> - </v>
      </c>
      <c r="L23" s="8">
        <v>144</v>
      </c>
      <c r="M23" s="8">
        <v>90.43</v>
      </c>
      <c r="N23" s="8"/>
      <c r="O23" s="159"/>
      <c r="P23" s="80" t="s">
        <v>20</v>
      </c>
      <c r="S23" s="408"/>
      <c r="T23" s="408"/>
      <c r="U23" s="408"/>
      <c r="V23" s="408"/>
      <c r="W23" s="408"/>
    </row>
    <row r="24" spans="1:26" ht="30" customHeight="1">
      <c r="A24" s="157">
        <v>2001</v>
      </c>
      <c r="B24" s="158">
        <v>16</v>
      </c>
      <c r="C24" s="159" t="s">
        <v>384</v>
      </c>
      <c r="D24" s="159" t="s">
        <v>385</v>
      </c>
      <c r="E24" s="159" t="s">
        <v>318</v>
      </c>
      <c r="F24" s="80" t="s">
        <v>386</v>
      </c>
      <c r="G24" s="160">
        <v>37028</v>
      </c>
      <c r="H24" s="8">
        <v>10</v>
      </c>
      <c r="I24" s="161">
        <f t="shared" si="3"/>
        <v>40680</v>
      </c>
      <c r="J24" s="64" t="s">
        <v>20</v>
      </c>
      <c r="K24" s="162" t="str">
        <f t="shared" si="1"/>
        <v xml:space="preserve"> - </v>
      </c>
      <c r="L24" s="8">
        <v>49</v>
      </c>
      <c r="M24" s="8">
        <v>95</v>
      </c>
      <c r="N24" s="8"/>
      <c r="O24" s="163" t="s">
        <v>387</v>
      </c>
      <c r="P24" s="80" t="s">
        <v>20</v>
      </c>
      <c r="S24" s="408"/>
      <c r="T24" s="408"/>
      <c r="U24" s="408"/>
      <c r="V24" s="408"/>
      <c r="W24" s="408"/>
    </row>
    <row r="25" spans="1:26" ht="44.25" customHeight="1">
      <c r="A25" s="157">
        <v>2001</v>
      </c>
      <c r="B25" s="158">
        <v>17</v>
      </c>
      <c r="C25" s="159" t="s">
        <v>384</v>
      </c>
      <c r="D25" s="159" t="s">
        <v>388</v>
      </c>
      <c r="E25" s="159" t="s">
        <v>318</v>
      </c>
      <c r="F25" s="80" t="s">
        <v>389</v>
      </c>
      <c r="G25" s="160">
        <v>37098</v>
      </c>
      <c r="H25" s="8">
        <v>3</v>
      </c>
      <c r="I25" s="161">
        <f t="shared" si="3"/>
        <v>38194</v>
      </c>
      <c r="J25" s="64" t="s">
        <v>20</v>
      </c>
      <c r="K25" s="162" t="str">
        <f t="shared" si="1"/>
        <v xml:space="preserve"> - </v>
      </c>
      <c r="L25" s="8">
        <v>2281</v>
      </c>
      <c r="M25" s="8">
        <v>90</v>
      </c>
      <c r="N25" s="8"/>
      <c r="O25" s="163" t="s">
        <v>390</v>
      </c>
      <c r="P25" s="80" t="s">
        <v>20</v>
      </c>
      <c r="S25" s="408"/>
      <c r="T25" s="408"/>
      <c r="U25" s="408"/>
      <c r="V25" s="408"/>
      <c r="W25" s="408"/>
    </row>
    <row r="26" spans="1:26" ht="30" customHeight="1">
      <c r="A26" s="400">
        <v>2001</v>
      </c>
      <c r="B26" s="403">
        <v>18</v>
      </c>
      <c r="C26" s="393" t="s">
        <v>384</v>
      </c>
      <c r="D26" s="393" t="s">
        <v>391</v>
      </c>
      <c r="E26" s="393" t="s">
        <v>368</v>
      </c>
      <c r="F26" s="80" t="s">
        <v>392</v>
      </c>
      <c r="G26" s="160">
        <v>37221</v>
      </c>
      <c r="H26" s="8">
        <v>6</v>
      </c>
      <c r="I26" s="161">
        <f t="shared" si="3"/>
        <v>39412</v>
      </c>
      <c r="J26" s="64" t="s">
        <v>20</v>
      </c>
      <c r="K26" s="162" t="str">
        <f t="shared" si="1"/>
        <v xml:space="preserve"> - </v>
      </c>
      <c r="L26" s="8">
        <v>1561</v>
      </c>
      <c r="M26" s="8">
        <v>85</v>
      </c>
      <c r="N26" s="8"/>
      <c r="O26" s="163" t="s">
        <v>393</v>
      </c>
      <c r="P26" s="80" t="s">
        <v>20</v>
      </c>
    </row>
    <row r="27" spans="1:26" ht="30" customHeight="1">
      <c r="A27" s="400"/>
      <c r="B27" s="404"/>
      <c r="C27" s="393"/>
      <c r="D27" s="393"/>
      <c r="E27" s="393"/>
      <c r="F27" s="80" t="s">
        <v>394</v>
      </c>
      <c r="G27" s="160">
        <v>38520</v>
      </c>
      <c r="H27" s="169" t="s">
        <v>395</v>
      </c>
      <c r="I27" s="161" t="s">
        <v>19</v>
      </c>
      <c r="J27" s="64"/>
      <c r="K27" s="162" t="str">
        <f t="shared" si="1"/>
        <v xml:space="preserve"> - </v>
      </c>
      <c r="L27" s="169"/>
      <c r="M27" s="169" t="s">
        <v>19</v>
      </c>
      <c r="N27" s="169"/>
      <c r="O27" s="163" t="s">
        <v>396</v>
      </c>
      <c r="P27" s="80" t="s">
        <v>20</v>
      </c>
    </row>
    <row r="28" spans="1:26" ht="30" customHeight="1">
      <c r="A28" s="157">
        <v>2002</v>
      </c>
      <c r="B28" s="158">
        <v>19</v>
      </c>
      <c r="C28" s="79" t="s">
        <v>397</v>
      </c>
      <c r="D28" s="79" t="s">
        <v>398</v>
      </c>
      <c r="E28" s="79" t="s">
        <v>368</v>
      </c>
      <c r="F28" s="80" t="s">
        <v>399</v>
      </c>
      <c r="G28" s="160">
        <v>37351</v>
      </c>
      <c r="H28" s="8">
        <v>10</v>
      </c>
      <c r="I28" s="161">
        <f t="shared" si="3"/>
        <v>41004</v>
      </c>
      <c r="J28" s="64" t="s">
        <v>20</v>
      </c>
      <c r="K28" s="162" t="str">
        <f t="shared" si="1"/>
        <v xml:space="preserve"> - </v>
      </c>
      <c r="L28" s="8">
        <v>178</v>
      </c>
      <c r="M28" s="8">
        <v>100</v>
      </c>
      <c r="N28" s="8"/>
      <c r="O28" s="159"/>
      <c r="P28" s="80" t="s">
        <v>20</v>
      </c>
    </row>
    <row r="29" spans="1:26" ht="30" customHeight="1">
      <c r="A29" s="400">
        <v>2002</v>
      </c>
      <c r="B29" s="403">
        <v>20</v>
      </c>
      <c r="C29" s="393" t="s">
        <v>384</v>
      </c>
      <c r="D29" s="393" t="s">
        <v>400</v>
      </c>
      <c r="E29" s="393" t="s">
        <v>368</v>
      </c>
      <c r="F29" s="80" t="s">
        <v>401</v>
      </c>
      <c r="G29" s="160">
        <v>37301</v>
      </c>
      <c r="H29" s="8">
        <v>6</v>
      </c>
      <c r="I29" s="161">
        <f t="shared" si="3"/>
        <v>39492</v>
      </c>
      <c r="J29" s="64" t="s">
        <v>20</v>
      </c>
      <c r="K29" s="162" t="str">
        <f t="shared" si="1"/>
        <v xml:space="preserve"> - </v>
      </c>
      <c r="L29" s="8">
        <v>718</v>
      </c>
      <c r="M29" s="8">
        <v>85</v>
      </c>
      <c r="N29" s="8"/>
      <c r="O29" s="405" t="s">
        <v>402</v>
      </c>
      <c r="P29" s="80" t="s">
        <v>20</v>
      </c>
    </row>
    <row r="30" spans="1:26" ht="30" customHeight="1">
      <c r="A30" s="400"/>
      <c r="B30" s="404"/>
      <c r="C30" s="393"/>
      <c r="D30" s="393"/>
      <c r="E30" s="393"/>
      <c r="F30" s="158" t="s">
        <v>403</v>
      </c>
      <c r="G30" s="160">
        <v>37533</v>
      </c>
      <c r="H30" s="158" t="s">
        <v>404</v>
      </c>
      <c r="I30" s="161" t="s">
        <v>19</v>
      </c>
      <c r="J30" s="64"/>
      <c r="K30" s="162" t="str">
        <f t="shared" si="1"/>
        <v xml:space="preserve"> - </v>
      </c>
      <c r="L30" s="158"/>
      <c r="M30" s="158" t="s">
        <v>19</v>
      </c>
      <c r="N30" s="158"/>
      <c r="O30" s="402"/>
      <c r="P30" s="158" t="s">
        <v>20</v>
      </c>
    </row>
    <row r="31" spans="1:26" ht="30" customHeight="1">
      <c r="A31" s="400">
        <v>2002</v>
      </c>
      <c r="B31" s="403">
        <v>21</v>
      </c>
      <c r="C31" s="393" t="s">
        <v>366</v>
      </c>
      <c r="D31" s="393" t="s">
        <v>405</v>
      </c>
      <c r="E31" s="393" t="s">
        <v>336</v>
      </c>
      <c r="F31" s="80" t="s">
        <v>406</v>
      </c>
      <c r="G31" s="160">
        <v>37480</v>
      </c>
      <c r="H31" s="8">
        <v>10</v>
      </c>
      <c r="I31" s="161">
        <f t="shared" si="3"/>
        <v>41133</v>
      </c>
      <c r="J31" s="64" t="s">
        <v>20</v>
      </c>
      <c r="K31" s="162" t="str">
        <f t="shared" si="1"/>
        <v xml:space="preserve"> - </v>
      </c>
      <c r="L31" s="8">
        <v>80</v>
      </c>
      <c r="M31" s="8">
        <v>90</v>
      </c>
      <c r="N31" s="8"/>
      <c r="O31" s="163" t="s">
        <v>407</v>
      </c>
      <c r="P31" s="80" t="s">
        <v>20</v>
      </c>
    </row>
    <row r="32" spans="1:26" ht="30" customHeight="1">
      <c r="A32" s="400"/>
      <c r="B32" s="404"/>
      <c r="C32" s="393"/>
      <c r="D32" s="393"/>
      <c r="E32" s="393"/>
      <c r="F32" s="158" t="s">
        <v>408</v>
      </c>
      <c r="G32" s="160">
        <v>40004</v>
      </c>
      <c r="H32" s="158" t="s">
        <v>409</v>
      </c>
      <c r="I32" s="161" t="s">
        <v>19</v>
      </c>
      <c r="J32" s="64"/>
      <c r="K32" s="162" t="str">
        <f t="shared" si="1"/>
        <v xml:space="preserve"> - </v>
      </c>
      <c r="L32" s="158"/>
      <c r="M32" s="158" t="s">
        <v>19</v>
      </c>
      <c r="N32" s="158"/>
      <c r="O32" s="163" t="s">
        <v>410</v>
      </c>
      <c r="P32" s="158" t="s">
        <v>20</v>
      </c>
    </row>
    <row r="33" spans="1:16" ht="30" customHeight="1">
      <c r="A33" s="157">
        <v>2003</v>
      </c>
      <c r="B33" s="158">
        <v>22</v>
      </c>
      <c r="C33" s="79" t="s">
        <v>384</v>
      </c>
      <c r="D33" s="79" t="s">
        <v>411</v>
      </c>
      <c r="E33" s="79" t="s">
        <v>368</v>
      </c>
      <c r="F33" s="80" t="s">
        <v>412</v>
      </c>
      <c r="G33" s="160">
        <v>37852</v>
      </c>
      <c r="H33" s="8">
        <v>4</v>
      </c>
      <c r="I33" s="161">
        <f t="shared" si="3"/>
        <v>39313</v>
      </c>
      <c r="J33" s="64" t="s">
        <v>20</v>
      </c>
      <c r="K33" s="162" t="str">
        <f t="shared" si="1"/>
        <v xml:space="preserve"> - </v>
      </c>
      <c r="L33" s="8">
        <v>39</v>
      </c>
      <c r="M33" s="8">
        <v>97</v>
      </c>
      <c r="N33" s="8"/>
      <c r="O33" s="159"/>
      <c r="P33" s="80" t="s">
        <v>20</v>
      </c>
    </row>
    <row r="34" spans="1:16" ht="30" customHeight="1">
      <c r="A34" s="400">
        <v>2004</v>
      </c>
      <c r="B34" s="403">
        <v>23</v>
      </c>
      <c r="C34" s="393" t="s">
        <v>366</v>
      </c>
      <c r="D34" s="393" t="s">
        <v>413</v>
      </c>
      <c r="E34" s="393" t="s">
        <v>345</v>
      </c>
      <c r="F34" s="80" t="s">
        <v>414</v>
      </c>
      <c r="G34" s="160">
        <v>38162</v>
      </c>
      <c r="H34" s="8">
        <v>10</v>
      </c>
      <c r="I34" s="161">
        <f t="shared" si="3"/>
        <v>41814</v>
      </c>
      <c r="J34" s="64" t="s">
        <v>20</v>
      </c>
      <c r="K34" s="162" t="str">
        <f t="shared" si="1"/>
        <v xml:space="preserve"> - </v>
      </c>
      <c r="L34" s="8">
        <v>351</v>
      </c>
      <c r="M34" s="8">
        <v>85</v>
      </c>
      <c r="N34" s="8"/>
      <c r="O34" s="163" t="s">
        <v>415</v>
      </c>
      <c r="P34" s="80" t="s">
        <v>20</v>
      </c>
    </row>
    <row r="35" spans="1:16" ht="30" customHeight="1">
      <c r="A35" s="400"/>
      <c r="B35" s="404"/>
      <c r="C35" s="393"/>
      <c r="D35" s="393"/>
      <c r="E35" s="393"/>
      <c r="F35" s="158" t="s">
        <v>416</v>
      </c>
      <c r="G35" s="160">
        <v>39590</v>
      </c>
      <c r="H35" s="158" t="s">
        <v>417</v>
      </c>
      <c r="I35" s="161" t="s">
        <v>19</v>
      </c>
      <c r="J35" s="64"/>
      <c r="K35" s="162" t="str">
        <f t="shared" si="1"/>
        <v xml:space="preserve"> - </v>
      </c>
      <c r="L35" s="158"/>
      <c r="M35" s="158" t="s">
        <v>19</v>
      </c>
      <c r="N35" s="158"/>
      <c r="O35" s="163" t="s">
        <v>418</v>
      </c>
      <c r="P35" s="158" t="s">
        <v>20</v>
      </c>
    </row>
    <row r="36" spans="1:16" ht="35.25" customHeight="1">
      <c r="A36" s="157">
        <v>2004</v>
      </c>
      <c r="B36" s="158">
        <v>24</v>
      </c>
      <c r="C36" s="79" t="s">
        <v>384</v>
      </c>
      <c r="D36" s="79" t="s">
        <v>419</v>
      </c>
      <c r="E36" s="79" t="s">
        <v>318</v>
      </c>
      <c r="F36" s="80" t="s">
        <v>420</v>
      </c>
      <c r="G36" s="160">
        <v>38019</v>
      </c>
      <c r="H36" s="8">
        <v>5</v>
      </c>
      <c r="I36" s="161">
        <f t="shared" si="3"/>
        <v>39846</v>
      </c>
      <c r="J36" s="64" t="s">
        <v>20</v>
      </c>
      <c r="K36" s="162" t="str">
        <f t="shared" si="1"/>
        <v xml:space="preserve"> - </v>
      </c>
      <c r="L36" s="8">
        <v>122</v>
      </c>
      <c r="M36" s="8">
        <v>90.4</v>
      </c>
      <c r="N36" s="8"/>
      <c r="O36" s="163"/>
      <c r="P36" s="80" t="s">
        <v>20</v>
      </c>
    </row>
    <row r="37" spans="1:16" ht="46.5" customHeight="1">
      <c r="A37" s="157">
        <v>2004</v>
      </c>
      <c r="B37" s="158">
        <v>25</v>
      </c>
      <c r="C37" s="79" t="s">
        <v>366</v>
      </c>
      <c r="D37" s="79" t="s">
        <v>421</v>
      </c>
      <c r="E37" s="79" t="s">
        <v>345</v>
      </c>
      <c r="F37" s="80" t="s">
        <v>422</v>
      </c>
      <c r="G37" s="160">
        <v>38244</v>
      </c>
      <c r="H37" s="8">
        <v>10</v>
      </c>
      <c r="I37" s="161">
        <f t="shared" si="3"/>
        <v>41896</v>
      </c>
      <c r="J37" s="64" t="s">
        <v>20</v>
      </c>
      <c r="K37" s="162" t="str">
        <f t="shared" si="1"/>
        <v xml:space="preserve"> - </v>
      </c>
      <c r="L37" s="8">
        <v>43</v>
      </c>
      <c r="M37" s="8">
        <v>80</v>
      </c>
      <c r="N37" s="8"/>
      <c r="O37" s="163" t="s">
        <v>423</v>
      </c>
      <c r="P37" s="80" t="s">
        <v>20</v>
      </c>
    </row>
    <row r="38" spans="1:16" ht="45.75" customHeight="1">
      <c r="A38" s="157">
        <v>2005</v>
      </c>
      <c r="B38" s="158">
        <v>26</v>
      </c>
      <c r="C38" s="79" t="s">
        <v>366</v>
      </c>
      <c r="D38" s="79" t="s">
        <v>424</v>
      </c>
      <c r="E38" s="79" t="s">
        <v>318</v>
      </c>
      <c r="F38" s="80" t="s">
        <v>425</v>
      </c>
      <c r="G38" s="160">
        <v>38405</v>
      </c>
      <c r="H38" s="8">
        <v>10</v>
      </c>
      <c r="I38" s="161">
        <f t="shared" si="3"/>
        <v>42057</v>
      </c>
      <c r="J38" s="64" t="s">
        <v>20</v>
      </c>
      <c r="K38" s="162" t="str">
        <f t="shared" si="1"/>
        <v xml:space="preserve"> - </v>
      </c>
      <c r="L38" s="8">
        <v>64</v>
      </c>
      <c r="M38" s="8">
        <v>95</v>
      </c>
      <c r="N38" s="8"/>
      <c r="O38" s="163" t="s">
        <v>426</v>
      </c>
      <c r="P38" s="80" t="s">
        <v>20</v>
      </c>
    </row>
    <row r="39" spans="1:16" ht="44.25" customHeight="1">
      <c r="A39" s="157">
        <v>2005</v>
      </c>
      <c r="B39" s="158">
        <v>27</v>
      </c>
      <c r="C39" s="79" t="s">
        <v>366</v>
      </c>
      <c r="D39" s="79" t="s">
        <v>427</v>
      </c>
      <c r="E39" s="79" t="s">
        <v>336</v>
      </c>
      <c r="F39" s="80" t="s">
        <v>428</v>
      </c>
      <c r="G39" s="160">
        <v>38502</v>
      </c>
      <c r="H39" s="8">
        <v>6</v>
      </c>
      <c r="I39" s="161">
        <f t="shared" si="3"/>
        <v>40693</v>
      </c>
      <c r="J39" s="64" t="s">
        <v>20</v>
      </c>
      <c r="K39" s="162" t="str">
        <f t="shared" si="1"/>
        <v xml:space="preserve"> - </v>
      </c>
      <c r="L39" s="8">
        <v>24</v>
      </c>
      <c r="M39" s="8">
        <v>95</v>
      </c>
      <c r="N39" s="8"/>
      <c r="O39" s="163" t="s">
        <v>429</v>
      </c>
      <c r="P39" s="80" t="s">
        <v>20</v>
      </c>
    </row>
    <row r="40" spans="1:16" ht="45" customHeight="1">
      <c r="A40" s="157">
        <v>2006</v>
      </c>
      <c r="B40" s="158">
        <v>28</v>
      </c>
      <c r="C40" s="79" t="s">
        <v>430</v>
      </c>
      <c r="D40" s="79" t="s">
        <v>431</v>
      </c>
      <c r="E40" s="79" t="s">
        <v>368</v>
      </c>
      <c r="F40" s="80" t="s">
        <v>432</v>
      </c>
      <c r="G40" s="160">
        <v>38880</v>
      </c>
      <c r="H40" s="8">
        <v>5</v>
      </c>
      <c r="I40" s="161">
        <f t="shared" si="3"/>
        <v>40706</v>
      </c>
      <c r="J40" s="64" t="s">
        <v>20</v>
      </c>
      <c r="K40" s="162" t="str">
        <f t="shared" si="1"/>
        <v xml:space="preserve"> - </v>
      </c>
      <c r="L40" s="8">
        <v>46</v>
      </c>
      <c r="M40" s="8">
        <v>90</v>
      </c>
      <c r="N40" s="8"/>
      <c r="O40" s="163" t="s">
        <v>433</v>
      </c>
      <c r="P40" s="80" t="s">
        <v>20</v>
      </c>
    </row>
    <row r="41" spans="1:16" ht="45.75" customHeight="1">
      <c r="A41" s="157">
        <v>2006</v>
      </c>
      <c r="B41" s="127">
        <v>29</v>
      </c>
      <c r="C41" s="79" t="s">
        <v>430</v>
      </c>
      <c r="D41" s="79" t="s">
        <v>434</v>
      </c>
      <c r="E41" s="79" t="s">
        <v>345</v>
      </c>
      <c r="F41" s="80" t="s">
        <v>435</v>
      </c>
      <c r="G41" s="160">
        <v>38751</v>
      </c>
      <c r="H41" s="8">
        <v>10</v>
      </c>
      <c r="I41" s="161">
        <f t="shared" si="3"/>
        <v>42403</v>
      </c>
      <c r="J41" s="127" t="s">
        <v>20</v>
      </c>
      <c r="K41" s="162" t="str">
        <f t="shared" si="1"/>
        <v xml:space="preserve"> - </v>
      </c>
      <c r="L41" s="8">
        <v>82</v>
      </c>
      <c r="M41" s="8">
        <v>72.91</v>
      </c>
      <c r="N41" s="8"/>
      <c r="O41" s="170"/>
      <c r="P41" s="80" t="s">
        <v>20</v>
      </c>
    </row>
    <row r="42" spans="1:16" ht="30" customHeight="1">
      <c r="A42" s="157">
        <v>2006</v>
      </c>
      <c r="B42" s="127">
        <v>30</v>
      </c>
      <c r="C42" s="79" t="s">
        <v>384</v>
      </c>
      <c r="D42" s="79" t="s">
        <v>436</v>
      </c>
      <c r="E42" s="79" t="s">
        <v>368</v>
      </c>
      <c r="F42" s="80" t="s">
        <v>437</v>
      </c>
      <c r="G42" s="160">
        <v>38847</v>
      </c>
      <c r="H42" s="8"/>
      <c r="I42" s="161"/>
      <c r="J42" s="127" t="s">
        <v>20</v>
      </c>
      <c r="K42" s="162" t="str">
        <f t="shared" si="1"/>
        <v xml:space="preserve"> - </v>
      </c>
      <c r="L42" s="8">
        <v>473</v>
      </c>
      <c r="M42" s="8"/>
      <c r="N42" s="8"/>
      <c r="O42" s="170"/>
      <c r="P42" s="80" t="s">
        <v>20</v>
      </c>
    </row>
    <row r="43" spans="1:16" ht="30" customHeight="1">
      <c r="A43" s="400">
        <v>2006</v>
      </c>
      <c r="B43" s="387">
        <v>31</v>
      </c>
      <c r="C43" s="402" t="s">
        <v>430</v>
      </c>
      <c r="D43" s="402" t="s">
        <v>438</v>
      </c>
      <c r="E43" s="393" t="s">
        <v>318</v>
      </c>
      <c r="F43" s="80" t="s">
        <v>439</v>
      </c>
      <c r="G43" s="160">
        <v>38810</v>
      </c>
      <c r="H43" s="8">
        <v>10</v>
      </c>
      <c r="I43" s="161">
        <f t="shared" si="3"/>
        <v>42463</v>
      </c>
      <c r="J43" s="127" t="s">
        <v>20</v>
      </c>
      <c r="K43" s="162" t="str">
        <f t="shared" si="1"/>
        <v xml:space="preserve"> - </v>
      </c>
      <c r="L43" s="8">
        <v>3226</v>
      </c>
      <c r="M43" s="8">
        <v>95.83</v>
      </c>
      <c r="N43" s="8"/>
      <c r="O43" s="170"/>
      <c r="P43" s="80" t="s">
        <v>20</v>
      </c>
    </row>
    <row r="44" spans="1:16" ht="30" customHeight="1">
      <c r="A44" s="400"/>
      <c r="B44" s="388"/>
      <c r="C44" s="402" t="s">
        <v>384</v>
      </c>
      <c r="D44" s="402"/>
      <c r="E44" s="393"/>
      <c r="F44" s="158" t="s">
        <v>440</v>
      </c>
      <c r="G44" s="160">
        <v>39017</v>
      </c>
      <c r="H44" s="165" t="s">
        <v>441</v>
      </c>
      <c r="I44" s="161" t="s">
        <v>19</v>
      </c>
      <c r="J44" s="127"/>
      <c r="K44" s="162" t="str">
        <f t="shared" si="1"/>
        <v xml:space="preserve"> - </v>
      </c>
      <c r="L44" s="165"/>
      <c r="M44" s="165" t="s">
        <v>19</v>
      </c>
      <c r="N44" s="165"/>
      <c r="O44" s="401" t="s">
        <v>442</v>
      </c>
      <c r="P44" s="158" t="s">
        <v>20</v>
      </c>
    </row>
    <row r="45" spans="1:16" ht="30" customHeight="1">
      <c r="A45" s="400">
        <v>2006</v>
      </c>
      <c r="B45" s="387">
        <v>32</v>
      </c>
      <c r="C45" s="402" t="s">
        <v>366</v>
      </c>
      <c r="D45" s="402" t="s">
        <v>443</v>
      </c>
      <c r="E45" s="402" t="s">
        <v>345</v>
      </c>
      <c r="F45" s="158" t="s">
        <v>444</v>
      </c>
      <c r="G45" s="160">
        <v>38173</v>
      </c>
      <c r="H45" s="158">
        <v>2</v>
      </c>
      <c r="I45" s="161">
        <f t="shared" si="3"/>
        <v>38903</v>
      </c>
      <c r="J45" s="127"/>
      <c r="K45" s="162" t="str">
        <f t="shared" si="1"/>
        <v xml:space="preserve"> - </v>
      </c>
      <c r="L45" s="158">
        <v>161</v>
      </c>
      <c r="M45" s="158" t="s">
        <v>19</v>
      </c>
      <c r="N45" s="158"/>
      <c r="O45" s="401"/>
      <c r="P45" s="158" t="s">
        <v>20</v>
      </c>
    </row>
    <row r="46" spans="1:16" ht="30" customHeight="1">
      <c r="A46" s="400"/>
      <c r="B46" s="388"/>
      <c r="C46" s="402"/>
      <c r="D46" s="402"/>
      <c r="E46" s="402"/>
      <c r="F46" s="80" t="s">
        <v>445</v>
      </c>
      <c r="G46" s="160">
        <v>38937</v>
      </c>
      <c r="H46" s="8">
        <v>10</v>
      </c>
      <c r="I46" s="161">
        <f t="shared" si="3"/>
        <v>42590</v>
      </c>
      <c r="J46" s="127" t="s">
        <v>44</v>
      </c>
      <c r="K46" s="161">
        <f>IF(J46="SI",I46," - ")</f>
        <v>42590</v>
      </c>
      <c r="L46" s="8"/>
      <c r="M46" s="8">
        <v>93.77</v>
      </c>
      <c r="N46" s="8"/>
      <c r="O46" s="170"/>
      <c r="P46" s="80" t="s">
        <v>20</v>
      </c>
    </row>
    <row r="47" spans="1:16" ht="47.25" customHeight="1">
      <c r="A47" s="157">
        <v>2007</v>
      </c>
      <c r="B47" s="127">
        <v>33</v>
      </c>
      <c r="C47" s="79" t="s">
        <v>430</v>
      </c>
      <c r="D47" s="79" t="s">
        <v>446</v>
      </c>
      <c r="E47" s="79" t="s">
        <v>345</v>
      </c>
      <c r="F47" s="80" t="s">
        <v>447</v>
      </c>
      <c r="G47" s="160">
        <v>39143</v>
      </c>
      <c r="H47" s="8">
        <v>10</v>
      </c>
      <c r="I47" s="161">
        <f t="shared" si="3"/>
        <v>42796</v>
      </c>
      <c r="J47" s="127" t="s">
        <v>20</v>
      </c>
      <c r="K47" s="162" t="str">
        <f t="shared" ref="K47:K110" si="4">IF(J47="SI",I47," - ")</f>
        <v xml:space="preserve"> - </v>
      </c>
      <c r="L47" s="8">
        <v>148</v>
      </c>
      <c r="M47" s="8">
        <v>100</v>
      </c>
      <c r="N47" s="8"/>
      <c r="O47" s="170"/>
      <c r="P47" s="80" t="s">
        <v>20</v>
      </c>
    </row>
    <row r="48" spans="1:16" ht="41.25" customHeight="1">
      <c r="A48" s="157">
        <v>2007</v>
      </c>
      <c r="B48" s="127">
        <v>34</v>
      </c>
      <c r="C48" s="79" t="s">
        <v>366</v>
      </c>
      <c r="D48" s="79" t="s">
        <v>448</v>
      </c>
      <c r="E48" s="79" t="s">
        <v>368</v>
      </c>
      <c r="F48" s="80" t="s">
        <v>449</v>
      </c>
      <c r="G48" s="160">
        <v>39342</v>
      </c>
      <c r="H48" s="8">
        <v>10</v>
      </c>
      <c r="I48" s="161">
        <f t="shared" si="3"/>
        <v>42995</v>
      </c>
      <c r="J48" s="127" t="s">
        <v>20</v>
      </c>
      <c r="K48" s="162" t="str">
        <f t="shared" si="4"/>
        <v xml:space="preserve"> - </v>
      </c>
      <c r="L48" s="8">
        <v>86</v>
      </c>
      <c r="M48" s="8">
        <v>100</v>
      </c>
      <c r="N48" s="8"/>
      <c r="O48" s="170"/>
      <c r="P48" s="80" t="s">
        <v>20</v>
      </c>
    </row>
    <row r="49" spans="1:16" ht="44.25" customHeight="1">
      <c r="A49" s="157">
        <v>2007</v>
      </c>
      <c r="B49" s="127">
        <v>35</v>
      </c>
      <c r="C49" s="79" t="s">
        <v>366</v>
      </c>
      <c r="D49" s="79" t="s">
        <v>450</v>
      </c>
      <c r="E49" s="79" t="s">
        <v>368</v>
      </c>
      <c r="F49" s="80" t="s">
        <v>451</v>
      </c>
      <c r="G49" s="160">
        <v>39315</v>
      </c>
      <c r="H49" s="8">
        <v>5</v>
      </c>
      <c r="I49" s="161">
        <f t="shared" si="3"/>
        <v>41142</v>
      </c>
      <c r="J49" s="127" t="s">
        <v>20</v>
      </c>
      <c r="K49" s="162" t="str">
        <f t="shared" si="4"/>
        <v xml:space="preserve"> - </v>
      </c>
      <c r="L49" s="8">
        <v>73</v>
      </c>
      <c r="M49" s="8">
        <v>100</v>
      </c>
      <c r="N49" s="8"/>
      <c r="O49" s="170"/>
      <c r="P49" s="80" t="s">
        <v>20</v>
      </c>
    </row>
    <row r="50" spans="1:16" ht="45.75" customHeight="1">
      <c r="A50" s="157">
        <v>2007</v>
      </c>
      <c r="B50" s="127">
        <v>36</v>
      </c>
      <c r="C50" s="79" t="s">
        <v>452</v>
      </c>
      <c r="D50" s="79" t="s">
        <v>453</v>
      </c>
      <c r="E50" s="79" t="s">
        <v>345</v>
      </c>
      <c r="F50" s="80" t="s">
        <v>454</v>
      </c>
      <c r="G50" s="160">
        <v>39394</v>
      </c>
      <c r="H50" s="8">
        <v>3</v>
      </c>
      <c r="I50" s="161">
        <f t="shared" si="3"/>
        <v>40490</v>
      </c>
      <c r="J50" s="127" t="s">
        <v>20</v>
      </c>
      <c r="K50" s="162" t="str">
        <f t="shared" si="4"/>
        <v xml:space="preserve"> - </v>
      </c>
      <c r="L50" s="8">
        <v>85</v>
      </c>
      <c r="M50" s="8">
        <v>100</v>
      </c>
      <c r="N50" s="8"/>
      <c r="O50" s="170"/>
      <c r="P50" s="80" t="s">
        <v>20</v>
      </c>
    </row>
    <row r="51" spans="1:16" ht="42" customHeight="1">
      <c r="A51" s="157">
        <v>2007</v>
      </c>
      <c r="B51" s="127">
        <v>37</v>
      </c>
      <c r="C51" s="79" t="s">
        <v>366</v>
      </c>
      <c r="D51" s="79" t="s">
        <v>455</v>
      </c>
      <c r="E51" s="79" t="s">
        <v>368</v>
      </c>
      <c r="F51" s="80" t="s">
        <v>456</v>
      </c>
      <c r="G51" s="160">
        <v>39409</v>
      </c>
      <c r="H51" s="8">
        <v>4</v>
      </c>
      <c r="I51" s="161">
        <f t="shared" si="3"/>
        <v>40870</v>
      </c>
      <c r="J51" s="127" t="s">
        <v>20</v>
      </c>
      <c r="K51" s="162" t="str">
        <f t="shared" si="4"/>
        <v xml:space="preserve"> - </v>
      </c>
      <c r="L51" s="8">
        <v>130</v>
      </c>
      <c r="M51" s="8">
        <v>100</v>
      </c>
      <c r="N51" s="8"/>
      <c r="O51" s="170"/>
      <c r="P51" s="80" t="s">
        <v>20</v>
      </c>
    </row>
    <row r="52" spans="1:16" ht="42.75" customHeight="1">
      <c r="A52" s="157">
        <v>2007</v>
      </c>
      <c r="B52" s="127">
        <v>38</v>
      </c>
      <c r="C52" s="79" t="s">
        <v>366</v>
      </c>
      <c r="D52" s="79" t="s">
        <v>457</v>
      </c>
      <c r="E52" s="79" t="s">
        <v>345</v>
      </c>
      <c r="F52" s="80" t="s">
        <v>458</v>
      </c>
      <c r="G52" s="160">
        <v>39147</v>
      </c>
      <c r="H52" s="8">
        <v>10</v>
      </c>
      <c r="I52" s="161">
        <f t="shared" si="3"/>
        <v>42800</v>
      </c>
      <c r="J52" s="127" t="s">
        <v>20</v>
      </c>
      <c r="K52" s="162" t="str">
        <f t="shared" si="4"/>
        <v xml:space="preserve"> - </v>
      </c>
      <c r="L52" s="8">
        <v>86</v>
      </c>
      <c r="M52" s="8">
        <v>100</v>
      </c>
      <c r="N52" s="8"/>
      <c r="O52" s="170"/>
      <c r="P52" s="80" t="s">
        <v>20</v>
      </c>
    </row>
    <row r="53" spans="1:16" ht="30" customHeight="1">
      <c r="A53" s="157">
        <v>2007</v>
      </c>
      <c r="B53" s="127">
        <v>39</v>
      </c>
      <c r="C53" s="79" t="s">
        <v>382</v>
      </c>
      <c r="D53" s="79" t="s">
        <v>459</v>
      </c>
      <c r="E53" s="79" t="s">
        <v>318</v>
      </c>
      <c r="F53" s="80" t="s">
        <v>460</v>
      </c>
      <c r="G53" s="160">
        <v>39433</v>
      </c>
      <c r="H53" s="8">
        <v>1</v>
      </c>
      <c r="I53" s="161">
        <f t="shared" si="3"/>
        <v>39799</v>
      </c>
      <c r="J53" s="127" t="s">
        <v>20</v>
      </c>
      <c r="K53" s="162" t="str">
        <f t="shared" si="4"/>
        <v xml:space="preserve"> - </v>
      </c>
      <c r="L53" s="8">
        <v>633</v>
      </c>
      <c r="M53" s="8">
        <v>95</v>
      </c>
      <c r="N53" s="8"/>
      <c r="O53" s="170" t="s">
        <v>461</v>
      </c>
      <c r="P53" s="80" t="s">
        <v>20</v>
      </c>
    </row>
    <row r="54" spans="1:16" ht="43.5" customHeight="1">
      <c r="A54" s="157">
        <v>2008</v>
      </c>
      <c r="B54" s="127">
        <v>40</v>
      </c>
      <c r="C54" s="79" t="s">
        <v>366</v>
      </c>
      <c r="D54" s="79" t="s">
        <v>462</v>
      </c>
      <c r="E54" s="79" t="s">
        <v>318</v>
      </c>
      <c r="F54" s="80" t="s">
        <v>463</v>
      </c>
      <c r="G54" s="160">
        <v>39811</v>
      </c>
      <c r="H54" s="8">
        <v>3</v>
      </c>
      <c r="I54" s="161">
        <f t="shared" si="3"/>
        <v>40906</v>
      </c>
      <c r="J54" s="127" t="s">
        <v>20</v>
      </c>
      <c r="K54" s="162" t="str">
        <f t="shared" si="4"/>
        <v xml:space="preserve"> - </v>
      </c>
      <c r="L54" s="8">
        <v>81</v>
      </c>
      <c r="M54" s="8">
        <v>89.73</v>
      </c>
      <c r="N54" s="8"/>
      <c r="O54" s="170"/>
      <c r="P54" s="80" t="s">
        <v>20</v>
      </c>
    </row>
    <row r="55" spans="1:16" ht="41.25" customHeight="1">
      <c r="A55" s="157">
        <v>2008</v>
      </c>
      <c r="B55" s="127">
        <v>41</v>
      </c>
      <c r="C55" s="79" t="s">
        <v>366</v>
      </c>
      <c r="D55" s="79" t="s">
        <v>464</v>
      </c>
      <c r="E55" s="79" t="s">
        <v>318</v>
      </c>
      <c r="F55" s="80" t="s">
        <v>465</v>
      </c>
      <c r="G55" s="160">
        <v>39734</v>
      </c>
      <c r="H55" s="8">
        <v>5</v>
      </c>
      <c r="I55" s="161">
        <f t="shared" si="3"/>
        <v>41560</v>
      </c>
      <c r="J55" s="127" t="s">
        <v>20</v>
      </c>
      <c r="K55" s="162" t="str">
        <f t="shared" si="4"/>
        <v xml:space="preserve"> - </v>
      </c>
      <c r="L55" s="8">
        <v>26</v>
      </c>
      <c r="M55" s="8">
        <v>89</v>
      </c>
      <c r="N55" s="8"/>
      <c r="O55" s="170" t="s">
        <v>466</v>
      </c>
      <c r="P55" s="80" t="s">
        <v>20</v>
      </c>
    </row>
    <row r="56" spans="1:16" ht="42.75" customHeight="1">
      <c r="A56" s="157">
        <v>2016</v>
      </c>
      <c r="B56" s="127">
        <v>42</v>
      </c>
      <c r="C56" s="79" t="s">
        <v>366</v>
      </c>
      <c r="D56" s="79" t="s">
        <v>467</v>
      </c>
      <c r="E56" s="79" t="s">
        <v>368</v>
      </c>
      <c r="F56" s="80" t="s">
        <v>468</v>
      </c>
      <c r="G56" s="160">
        <v>42628</v>
      </c>
      <c r="H56" s="8">
        <v>3</v>
      </c>
      <c r="I56" s="161">
        <f t="shared" si="3"/>
        <v>43723</v>
      </c>
      <c r="J56" s="127" t="s">
        <v>20</v>
      </c>
      <c r="K56" s="162" t="str">
        <f t="shared" si="4"/>
        <v xml:space="preserve"> - </v>
      </c>
      <c r="L56" s="8">
        <v>42</v>
      </c>
      <c r="M56" s="8">
        <v>100</v>
      </c>
      <c r="N56" s="8"/>
      <c r="O56" s="170"/>
      <c r="P56" s="80" t="s">
        <v>20</v>
      </c>
    </row>
    <row r="57" spans="1:16" ht="44.25" customHeight="1">
      <c r="A57" s="157">
        <v>2009</v>
      </c>
      <c r="B57" s="127">
        <v>43</v>
      </c>
      <c r="C57" s="79" t="s">
        <v>366</v>
      </c>
      <c r="D57" s="79" t="s">
        <v>469</v>
      </c>
      <c r="E57" s="79" t="s">
        <v>318</v>
      </c>
      <c r="F57" s="80" t="s">
        <v>470</v>
      </c>
      <c r="G57" s="160">
        <v>39860</v>
      </c>
      <c r="H57" s="8">
        <v>8</v>
      </c>
      <c r="I57" s="161">
        <f t="shared" si="3"/>
        <v>42782</v>
      </c>
      <c r="J57" s="127" t="s">
        <v>20</v>
      </c>
      <c r="K57" s="162" t="str">
        <f t="shared" si="4"/>
        <v xml:space="preserve"> - </v>
      </c>
      <c r="L57" s="8">
        <v>21</v>
      </c>
      <c r="M57" s="8">
        <v>99.38</v>
      </c>
      <c r="N57" s="8"/>
      <c r="O57" s="170"/>
      <c r="P57" s="80" t="s">
        <v>20</v>
      </c>
    </row>
    <row r="58" spans="1:16" ht="30" customHeight="1">
      <c r="A58" s="157">
        <v>2017</v>
      </c>
      <c r="B58" s="127">
        <v>44</v>
      </c>
      <c r="C58" s="79" t="s">
        <v>382</v>
      </c>
      <c r="D58" s="79" t="s">
        <v>471</v>
      </c>
      <c r="E58" s="79" t="s">
        <v>345</v>
      </c>
      <c r="F58" s="80" t="s">
        <v>472</v>
      </c>
      <c r="G58" s="160">
        <v>42769</v>
      </c>
      <c r="H58" s="8">
        <v>3</v>
      </c>
      <c r="I58" s="161">
        <f t="shared" si="3"/>
        <v>43864</v>
      </c>
      <c r="J58" s="127" t="s">
        <v>20</v>
      </c>
      <c r="K58" s="162" t="str">
        <f t="shared" si="4"/>
        <v xml:space="preserve"> - </v>
      </c>
      <c r="L58" s="8">
        <v>89</v>
      </c>
      <c r="M58" s="8"/>
      <c r="N58" s="8"/>
      <c r="O58" s="170" t="s">
        <v>473</v>
      </c>
      <c r="P58" s="80" t="s">
        <v>20</v>
      </c>
    </row>
    <row r="59" spans="1:16" ht="30" customHeight="1">
      <c r="A59" s="400">
        <v>2018</v>
      </c>
      <c r="B59" s="387">
        <v>45</v>
      </c>
      <c r="C59" s="393" t="s">
        <v>382</v>
      </c>
      <c r="D59" s="393" t="s">
        <v>474</v>
      </c>
      <c r="E59" s="393" t="s">
        <v>318</v>
      </c>
      <c r="F59" s="80" t="s">
        <v>475</v>
      </c>
      <c r="G59" s="160">
        <v>42222</v>
      </c>
      <c r="H59" s="8">
        <v>2</v>
      </c>
      <c r="I59" s="161" t="s">
        <v>19</v>
      </c>
      <c r="J59" s="127"/>
      <c r="K59" s="162" t="str">
        <f t="shared" si="4"/>
        <v xml:space="preserve"> - </v>
      </c>
      <c r="L59" s="8">
        <v>51</v>
      </c>
      <c r="M59" s="8" t="s">
        <v>19</v>
      </c>
      <c r="N59" s="8"/>
      <c r="O59" s="170" t="s">
        <v>476</v>
      </c>
      <c r="P59" s="80" t="s">
        <v>20</v>
      </c>
    </row>
    <row r="60" spans="1:16" ht="30" customHeight="1">
      <c r="A60" s="400"/>
      <c r="B60" s="388"/>
      <c r="C60" s="393"/>
      <c r="D60" s="393"/>
      <c r="E60" s="393"/>
      <c r="F60" s="80" t="s">
        <v>477</v>
      </c>
      <c r="G60" s="160">
        <v>43293</v>
      </c>
      <c r="H60" s="8">
        <v>3</v>
      </c>
      <c r="I60" s="161">
        <f t="shared" si="3"/>
        <v>44389</v>
      </c>
      <c r="J60" s="127" t="s">
        <v>44</v>
      </c>
      <c r="K60" s="161">
        <f t="shared" si="4"/>
        <v>44389</v>
      </c>
      <c r="L60" s="8"/>
      <c r="M60" s="8">
        <v>75</v>
      </c>
      <c r="N60" s="8"/>
      <c r="O60" s="170" t="s">
        <v>478</v>
      </c>
      <c r="P60" s="80" t="s">
        <v>20</v>
      </c>
    </row>
    <row r="61" spans="1:16" ht="30" customHeight="1">
      <c r="A61" s="171">
        <v>2010</v>
      </c>
      <c r="B61" s="127">
        <v>46</v>
      </c>
      <c r="C61" s="79" t="s">
        <v>479</v>
      </c>
      <c r="D61" s="79" t="s">
        <v>480</v>
      </c>
      <c r="E61" s="79" t="s">
        <v>336</v>
      </c>
      <c r="F61" s="80">
        <v>3851</v>
      </c>
      <c r="G61" s="160">
        <v>40361</v>
      </c>
      <c r="H61" s="8">
        <v>8</v>
      </c>
      <c r="I61" s="161">
        <f t="shared" si="3"/>
        <v>43283</v>
      </c>
      <c r="J61" s="127" t="s">
        <v>20</v>
      </c>
      <c r="K61" s="162" t="str">
        <f t="shared" si="4"/>
        <v xml:space="preserve"> - </v>
      </c>
      <c r="L61" s="8">
        <v>315</v>
      </c>
      <c r="M61" s="8">
        <v>79.150000000000006</v>
      </c>
      <c r="N61" s="8"/>
      <c r="O61" s="127"/>
      <c r="P61" s="80" t="s">
        <v>20</v>
      </c>
    </row>
    <row r="62" spans="1:16" ht="30" customHeight="1">
      <c r="A62" s="399">
        <v>2010</v>
      </c>
      <c r="B62" s="387">
        <v>47</v>
      </c>
      <c r="C62" s="393" t="s">
        <v>430</v>
      </c>
      <c r="D62" s="393" t="s">
        <v>481</v>
      </c>
      <c r="E62" s="394" t="s">
        <v>345</v>
      </c>
      <c r="F62" s="80">
        <v>3852</v>
      </c>
      <c r="G62" s="160">
        <v>40361</v>
      </c>
      <c r="H62" s="63" t="s">
        <v>19</v>
      </c>
      <c r="I62" s="161" t="e">
        <f t="shared" si="3"/>
        <v>#VALUE!</v>
      </c>
      <c r="J62" s="127" t="s">
        <v>20</v>
      </c>
      <c r="K62" s="162" t="str">
        <f t="shared" si="4"/>
        <v xml:space="preserve"> - </v>
      </c>
      <c r="L62" s="63">
        <v>286</v>
      </c>
      <c r="M62" s="63">
        <v>100</v>
      </c>
      <c r="N62" s="63"/>
      <c r="O62" s="127"/>
      <c r="P62" s="80" t="s">
        <v>20</v>
      </c>
    </row>
    <row r="63" spans="1:16" ht="36.75" customHeight="1">
      <c r="A63" s="399"/>
      <c r="B63" s="388"/>
      <c r="C63" s="393"/>
      <c r="D63" s="393"/>
      <c r="E63" s="394"/>
      <c r="F63" s="80" t="s">
        <v>482</v>
      </c>
      <c r="G63" s="160">
        <v>41008</v>
      </c>
      <c r="H63" s="169" t="s">
        <v>483</v>
      </c>
      <c r="I63" s="161" t="s">
        <v>19</v>
      </c>
      <c r="J63" s="127"/>
      <c r="K63" s="162" t="str">
        <f t="shared" si="4"/>
        <v xml:space="preserve"> - </v>
      </c>
      <c r="L63" s="169"/>
      <c r="M63" s="169" t="s">
        <v>19</v>
      </c>
      <c r="N63" s="169"/>
      <c r="O63" s="170" t="s">
        <v>484</v>
      </c>
      <c r="P63" s="80" t="s">
        <v>20</v>
      </c>
    </row>
    <row r="64" spans="1:16" ht="30" customHeight="1">
      <c r="A64" s="171">
        <v>2010</v>
      </c>
      <c r="B64" s="127">
        <v>48</v>
      </c>
      <c r="C64" s="172"/>
      <c r="D64" s="172" t="s">
        <v>485</v>
      </c>
      <c r="E64" s="79" t="s">
        <v>368</v>
      </c>
      <c r="F64" s="80">
        <v>3853</v>
      </c>
      <c r="G64" s="160">
        <v>40361</v>
      </c>
      <c r="H64" s="8">
        <v>4</v>
      </c>
      <c r="I64" s="161">
        <f>DATE(YEAR(G64)+H64,MONTH(G64),DAY(G64))</f>
        <v>41822</v>
      </c>
      <c r="J64" s="127" t="s">
        <v>20</v>
      </c>
      <c r="K64" s="162" t="str">
        <f t="shared" si="4"/>
        <v xml:space="preserve"> - </v>
      </c>
      <c r="L64" s="8">
        <v>118</v>
      </c>
      <c r="M64" s="8">
        <v>98</v>
      </c>
      <c r="N64" s="8"/>
      <c r="O64" s="127"/>
      <c r="P64" s="80" t="s">
        <v>20</v>
      </c>
    </row>
    <row r="65" spans="1:16" ht="30" customHeight="1">
      <c r="A65" s="171">
        <v>2010</v>
      </c>
      <c r="B65" s="127">
        <v>49</v>
      </c>
      <c r="C65" s="79"/>
      <c r="D65" s="172" t="s">
        <v>486</v>
      </c>
      <c r="E65" s="79" t="s">
        <v>368</v>
      </c>
      <c r="F65" s="80">
        <v>3854</v>
      </c>
      <c r="G65" s="160">
        <v>40361</v>
      </c>
      <c r="H65" s="8">
        <v>4</v>
      </c>
      <c r="I65" s="161">
        <f>DATE(YEAR(G65)+H65,MONTH(G65),DAY(G65))</f>
        <v>41822</v>
      </c>
      <c r="J65" s="127" t="s">
        <v>20</v>
      </c>
      <c r="K65" s="162" t="str">
        <f t="shared" si="4"/>
        <v xml:space="preserve"> - </v>
      </c>
      <c r="L65" s="8">
        <v>84</v>
      </c>
      <c r="M65" s="8">
        <v>100</v>
      </c>
      <c r="N65" s="8"/>
      <c r="O65" s="127"/>
      <c r="P65" s="80" t="s">
        <v>20</v>
      </c>
    </row>
    <row r="66" spans="1:16" ht="30" customHeight="1">
      <c r="A66" s="171">
        <v>2010</v>
      </c>
      <c r="B66" s="127">
        <v>50</v>
      </c>
      <c r="C66" s="79"/>
      <c r="D66" s="172" t="s">
        <v>487</v>
      </c>
      <c r="E66" s="79" t="s">
        <v>368</v>
      </c>
      <c r="F66" s="80">
        <v>3711</v>
      </c>
      <c r="G66" s="160">
        <v>39416</v>
      </c>
      <c r="H66" s="8">
        <v>4</v>
      </c>
      <c r="I66" s="161">
        <f>DATE(YEAR(G66)+H66,MONTH(G66),DAY(G66))</f>
        <v>40877</v>
      </c>
      <c r="J66" s="127" t="s">
        <v>20</v>
      </c>
      <c r="K66" s="162" t="str">
        <f t="shared" si="4"/>
        <v xml:space="preserve"> - </v>
      </c>
      <c r="L66" s="8">
        <v>58</v>
      </c>
      <c r="M66" s="8">
        <v>100</v>
      </c>
      <c r="N66" s="8"/>
      <c r="O66" s="127"/>
      <c r="P66" s="80" t="s">
        <v>20</v>
      </c>
    </row>
    <row r="67" spans="1:16" ht="30" customHeight="1">
      <c r="A67" s="399">
        <v>2010</v>
      </c>
      <c r="B67" s="387">
        <v>51</v>
      </c>
      <c r="C67" s="393" t="s">
        <v>384</v>
      </c>
      <c r="D67" s="393" t="s">
        <v>488</v>
      </c>
      <c r="E67" s="393" t="s">
        <v>368</v>
      </c>
      <c r="F67" s="80" t="s">
        <v>489</v>
      </c>
      <c r="G67" s="160">
        <v>37533</v>
      </c>
      <c r="H67" s="8">
        <v>5</v>
      </c>
      <c r="I67" s="161" t="s">
        <v>19</v>
      </c>
      <c r="J67" s="127"/>
      <c r="K67" s="162" t="str">
        <f t="shared" si="4"/>
        <v xml:space="preserve"> - </v>
      </c>
      <c r="L67" s="8">
        <v>37</v>
      </c>
      <c r="M67" s="8" t="s">
        <v>19</v>
      </c>
      <c r="N67" s="8"/>
      <c r="O67" s="127"/>
      <c r="P67" s="80" t="s">
        <v>20</v>
      </c>
    </row>
    <row r="68" spans="1:16" ht="30" customHeight="1">
      <c r="A68" s="399"/>
      <c r="B68" s="388"/>
      <c r="C68" s="393"/>
      <c r="D68" s="393"/>
      <c r="E68" s="393"/>
      <c r="F68" s="80">
        <v>3855</v>
      </c>
      <c r="G68" s="160">
        <v>40361</v>
      </c>
      <c r="H68" s="8">
        <v>4</v>
      </c>
      <c r="I68" s="161">
        <f>DATE(YEAR(G68)+H68,MONTH(G68),DAY(G68))</f>
        <v>41822</v>
      </c>
      <c r="J68" s="127" t="s">
        <v>44</v>
      </c>
      <c r="K68" s="161">
        <f t="shared" si="4"/>
        <v>41822</v>
      </c>
      <c r="L68" s="8">
        <v>36</v>
      </c>
      <c r="M68" s="8">
        <v>100</v>
      </c>
      <c r="N68" s="8"/>
      <c r="O68" s="127"/>
      <c r="P68" s="80" t="s">
        <v>20</v>
      </c>
    </row>
    <row r="69" spans="1:16" ht="30" customHeight="1">
      <c r="A69" s="399">
        <v>2010</v>
      </c>
      <c r="B69" s="387">
        <v>52</v>
      </c>
      <c r="C69" s="393" t="s">
        <v>430</v>
      </c>
      <c r="D69" s="393" t="s">
        <v>490</v>
      </c>
      <c r="E69" s="393" t="s">
        <v>318</v>
      </c>
      <c r="F69" s="80">
        <v>3857</v>
      </c>
      <c r="G69" s="160">
        <v>40361</v>
      </c>
      <c r="H69" s="8" t="s">
        <v>19</v>
      </c>
      <c r="I69" s="161" t="e">
        <f>G69+(H69*365)</f>
        <v>#VALUE!</v>
      </c>
      <c r="J69" s="127" t="s">
        <v>20</v>
      </c>
      <c r="K69" s="162" t="str">
        <f t="shared" si="4"/>
        <v xml:space="preserve"> - </v>
      </c>
      <c r="L69" s="8">
        <v>48</v>
      </c>
      <c r="M69" s="8">
        <v>70</v>
      </c>
      <c r="N69" s="8"/>
      <c r="O69" s="127"/>
      <c r="P69" s="80" t="s">
        <v>20</v>
      </c>
    </row>
    <row r="70" spans="1:16" ht="38.25" customHeight="1">
      <c r="A70" s="399"/>
      <c r="B70" s="388"/>
      <c r="C70" s="393"/>
      <c r="D70" s="393"/>
      <c r="E70" s="393"/>
      <c r="F70" s="80" t="s">
        <v>491</v>
      </c>
      <c r="G70" s="160">
        <v>41191</v>
      </c>
      <c r="H70" s="169" t="s">
        <v>492</v>
      </c>
      <c r="I70" s="161" t="s">
        <v>19</v>
      </c>
      <c r="J70" s="127"/>
      <c r="K70" s="162" t="str">
        <f t="shared" si="4"/>
        <v xml:space="preserve"> - </v>
      </c>
      <c r="L70" s="169"/>
      <c r="M70" s="169" t="s">
        <v>19</v>
      </c>
      <c r="N70" s="169"/>
      <c r="O70" s="170" t="s">
        <v>493</v>
      </c>
      <c r="P70" s="80" t="s">
        <v>20</v>
      </c>
    </row>
    <row r="71" spans="1:16" ht="30" customHeight="1">
      <c r="A71" s="171">
        <v>2010</v>
      </c>
      <c r="B71" s="127">
        <v>53</v>
      </c>
      <c r="C71" s="79"/>
      <c r="D71" s="172" t="s">
        <v>494</v>
      </c>
      <c r="E71" s="173" t="s">
        <v>336</v>
      </c>
      <c r="F71" s="80">
        <v>3864</v>
      </c>
      <c r="G71" s="160">
        <v>40408</v>
      </c>
      <c r="H71" s="63">
        <v>8</v>
      </c>
      <c r="I71" s="161">
        <f>DATE(YEAR(G71)+H71,MONTH(G71),DAY(G71))</f>
        <v>43330</v>
      </c>
      <c r="J71" s="127" t="s">
        <v>20</v>
      </c>
      <c r="K71" s="162" t="str">
        <f t="shared" si="4"/>
        <v xml:space="preserve"> - </v>
      </c>
      <c r="L71" s="63">
        <v>96</v>
      </c>
      <c r="M71" s="63">
        <v>100</v>
      </c>
      <c r="N71" s="63"/>
      <c r="O71" s="127"/>
      <c r="P71" s="80" t="s">
        <v>20</v>
      </c>
    </row>
    <row r="72" spans="1:16" ht="30" customHeight="1">
      <c r="A72" s="171">
        <v>2010</v>
      </c>
      <c r="B72" s="127">
        <v>54</v>
      </c>
      <c r="C72" s="79"/>
      <c r="D72" s="172" t="s">
        <v>495</v>
      </c>
      <c r="E72" s="79" t="s">
        <v>336</v>
      </c>
      <c r="F72" s="80">
        <v>3875</v>
      </c>
      <c r="G72" s="160">
        <v>40395</v>
      </c>
      <c r="H72" s="8" t="s">
        <v>19</v>
      </c>
      <c r="I72" s="161" t="e">
        <f>DATE(YEAR(G72)+H72,MONTH(G72),DAY(G72))</f>
        <v>#VALUE!</v>
      </c>
      <c r="J72" s="127"/>
      <c r="K72" s="162" t="str">
        <f t="shared" si="4"/>
        <v xml:space="preserve"> - </v>
      </c>
      <c r="L72" s="8">
        <v>15</v>
      </c>
      <c r="M72" s="8">
        <v>80</v>
      </c>
      <c r="N72" s="8"/>
      <c r="O72" s="127"/>
      <c r="P72" s="80" t="s">
        <v>20</v>
      </c>
    </row>
    <row r="73" spans="1:16" ht="42" customHeight="1">
      <c r="A73" s="174">
        <v>2011</v>
      </c>
      <c r="B73" s="127">
        <v>55</v>
      </c>
      <c r="C73" s="79" t="s">
        <v>430</v>
      </c>
      <c r="D73" s="79" t="s">
        <v>496</v>
      </c>
      <c r="E73" s="79" t="s">
        <v>345</v>
      </c>
      <c r="F73" s="80" t="s">
        <v>497</v>
      </c>
      <c r="G73" s="160">
        <v>40707</v>
      </c>
      <c r="H73" s="8">
        <v>7</v>
      </c>
      <c r="I73" s="161">
        <f>DATE(YEAR(G73)+H73,MONTH(G73),DAY(G73))</f>
        <v>43264</v>
      </c>
      <c r="J73" s="127" t="s">
        <v>20</v>
      </c>
      <c r="K73" s="162" t="str">
        <f t="shared" si="4"/>
        <v xml:space="preserve"> - </v>
      </c>
      <c r="L73" s="8">
        <v>98</v>
      </c>
      <c r="M73" s="8">
        <v>80</v>
      </c>
      <c r="N73" s="8"/>
      <c r="O73" s="170" t="s">
        <v>498</v>
      </c>
      <c r="P73" s="80" t="s">
        <v>20</v>
      </c>
    </row>
    <row r="74" spans="1:16" ht="30" customHeight="1">
      <c r="A74" s="398">
        <v>2011</v>
      </c>
      <c r="B74" s="387">
        <v>56</v>
      </c>
      <c r="C74" s="393" t="s">
        <v>430</v>
      </c>
      <c r="D74" s="393" t="s">
        <v>499</v>
      </c>
      <c r="E74" s="393" t="s">
        <v>368</v>
      </c>
      <c r="F74" s="80" t="s">
        <v>500</v>
      </c>
      <c r="G74" s="160">
        <v>40551</v>
      </c>
      <c r="H74" s="8">
        <v>2</v>
      </c>
      <c r="I74" s="161" t="s">
        <v>19</v>
      </c>
      <c r="J74" s="127"/>
      <c r="K74" s="162" t="str">
        <f t="shared" si="4"/>
        <v xml:space="preserve"> - </v>
      </c>
      <c r="L74" s="8">
        <v>139</v>
      </c>
      <c r="M74" s="8"/>
      <c r="N74" s="8"/>
      <c r="O74" s="170" t="s">
        <v>501</v>
      </c>
      <c r="P74" s="80" t="s">
        <v>20</v>
      </c>
    </row>
    <row r="75" spans="1:16" ht="30" customHeight="1">
      <c r="A75" s="398"/>
      <c r="B75" s="395"/>
      <c r="C75" s="393"/>
      <c r="D75" s="393"/>
      <c r="E75" s="393"/>
      <c r="F75" s="80" t="s">
        <v>502</v>
      </c>
      <c r="G75" s="160">
        <v>40962</v>
      </c>
      <c r="H75" s="169" t="s">
        <v>503</v>
      </c>
      <c r="I75" s="161" t="s">
        <v>19</v>
      </c>
      <c r="J75" s="127"/>
      <c r="K75" s="162" t="str">
        <f t="shared" si="4"/>
        <v xml:space="preserve"> - </v>
      </c>
      <c r="L75" s="169"/>
      <c r="M75" s="169"/>
      <c r="N75" s="169"/>
      <c r="O75" s="170" t="s">
        <v>504</v>
      </c>
      <c r="P75" s="80" t="s">
        <v>20</v>
      </c>
    </row>
    <row r="76" spans="1:16" ht="51.75" customHeight="1">
      <c r="A76" s="398"/>
      <c r="B76" s="388"/>
      <c r="C76" s="175" t="s">
        <v>505</v>
      </c>
      <c r="D76" s="79" t="s">
        <v>506</v>
      </c>
      <c r="E76" s="393"/>
      <c r="F76" s="80" t="s">
        <v>507</v>
      </c>
      <c r="G76" s="160">
        <v>44313</v>
      </c>
      <c r="H76" s="8">
        <v>5</v>
      </c>
      <c r="I76" s="161">
        <f>DATE(YEAR(G76)+H76,MONTH(G76),DAY(G76))</f>
        <v>46139</v>
      </c>
      <c r="J76" s="127" t="s">
        <v>44</v>
      </c>
      <c r="K76" s="161">
        <f t="shared" si="4"/>
        <v>46139</v>
      </c>
      <c r="L76" s="8">
        <v>81</v>
      </c>
      <c r="M76" s="8"/>
      <c r="N76" s="8"/>
      <c r="O76" s="170" t="s">
        <v>508</v>
      </c>
      <c r="P76" s="80" t="s">
        <v>20</v>
      </c>
    </row>
    <row r="77" spans="1:16" ht="48.75" customHeight="1">
      <c r="A77" s="174">
        <v>2011</v>
      </c>
      <c r="B77" s="127">
        <v>57</v>
      </c>
      <c r="C77" s="79" t="s">
        <v>430</v>
      </c>
      <c r="D77" s="79" t="s">
        <v>509</v>
      </c>
      <c r="E77" s="79" t="s">
        <v>345</v>
      </c>
      <c r="F77" s="80" t="s">
        <v>510</v>
      </c>
      <c r="G77" s="160">
        <v>40708</v>
      </c>
      <c r="H77" s="8">
        <v>8</v>
      </c>
      <c r="I77" s="161">
        <f>DATE(YEAR(G77)+H77,MONTH(G77),DAY(G77))</f>
        <v>43630</v>
      </c>
      <c r="J77" s="127" t="s">
        <v>20</v>
      </c>
      <c r="K77" s="162" t="str">
        <f t="shared" si="4"/>
        <v xml:space="preserve"> - </v>
      </c>
      <c r="L77" s="8">
        <v>73</v>
      </c>
      <c r="M77" s="8">
        <v>70</v>
      </c>
      <c r="N77" s="8"/>
      <c r="O77" s="170" t="s">
        <v>511</v>
      </c>
      <c r="P77" s="80" t="s">
        <v>20</v>
      </c>
    </row>
    <row r="78" spans="1:16" ht="30" customHeight="1">
      <c r="A78" s="174">
        <v>2011</v>
      </c>
      <c r="B78" s="127">
        <v>58</v>
      </c>
      <c r="C78" s="79" t="s">
        <v>382</v>
      </c>
      <c r="D78" s="79" t="s">
        <v>512</v>
      </c>
      <c r="E78" s="79" t="s">
        <v>513</v>
      </c>
      <c r="F78" s="80" t="s">
        <v>514</v>
      </c>
      <c r="G78" s="160">
        <v>40900</v>
      </c>
      <c r="H78" s="8">
        <v>0</v>
      </c>
      <c r="I78" s="161">
        <f>DATE(YEAR(G78)+H78,MONTH(G78),DAY(G78))</f>
        <v>40900</v>
      </c>
      <c r="J78" s="127" t="s">
        <v>20</v>
      </c>
      <c r="K78" s="162" t="str">
        <f t="shared" si="4"/>
        <v xml:space="preserve"> - </v>
      </c>
      <c r="L78" s="8">
        <v>50</v>
      </c>
      <c r="M78" s="8">
        <v>100</v>
      </c>
      <c r="N78" s="8"/>
      <c r="O78" s="170" t="s">
        <v>515</v>
      </c>
      <c r="P78" s="80" t="s">
        <v>20</v>
      </c>
    </row>
    <row r="79" spans="1:16" ht="30" customHeight="1">
      <c r="A79" s="398">
        <v>2011</v>
      </c>
      <c r="B79" s="387">
        <v>59</v>
      </c>
      <c r="C79" s="393" t="s">
        <v>430</v>
      </c>
      <c r="D79" s="393" t="s">
        <v>516</v>
      </c>
      <c r="E79" s="393" t="s">
        <v>345</v>
      </c>
      <c r="F79" s="80" t="s">
        <v>517</v>
      </c>
      <c r="G79" s="160">
        <v>40627</v>
      </c>
      <c r="H79" s="8">
        <v>5</v>
      </c>
      <c r="I79" s="161" t="s">
        <v>19</v>
      </c>
      <c r="J79" s="127"/>
      <c r="K79" s="162" t="str">
        <f t="shared" si="4"/>
        <v xml:space="preserve"> - </v>
      </c>
      <c r="L79" s="8">
        <v>86</v>
      </c>
      <c r="M79" s="8" t="s">
        <v>19</v>
      </c>
      <c r="N79" s="8"/>
      <c r="O79" s="170" t="s">
        <v>518</v>
      </c>
      <c r="P79" s="80" t="s">
        <v>20</v>
      </c>
    </row>
    <row r="80" spans="1:16" ht="30" customHeight="1">
      <c r="A80" s="398"/>
      <c r="B80" s="388"/>
      <c r="C80" s="392" t="s">
        <v>519</v>
      </c>
      <c r="D80" s="393"/>
      <c r="E80" s="393"/>
      <c r="F80" s="80" t="s">
        <v>520</v>
      </c>
      <c r="G80" s="160">
        <v>41191</v>
      </c>
      <c r="H80" s="8">
        <v>5</v>
      </c>
      <c r="I80" s="161">
        <f>DATE(YEAR(G80)+H80,MONTH(G79),DAY(G79))</f>
        <v>42819</v>
      </c>
      <c r="J80" s="127" t="s">
        <v>44</v>
      </c>
      <c r="K80" s="161">
        <f t="shared" si="4"/>
        <v>42819</v>
      </c>
      <c r="L80" s="8"/>
      <c r="M80" s="8">
        <v>90</v>
      </c>
      <c r="N80" s="8"/>
      <c r="O80" s="170" t="s">
        <v>521</v>
      </c>
      <c r="P80" s="80" t="s">
        <v>20</v>
      </c>
    </row>
    <row r="81" spans="1:16" ht="30" customHeight="1">
      <c r="A81" s="398">
        <v>2011</v>
      </c>
      <c r="B81" s="387">
        <v>60</v>
      </c>
      <c r="C81" s="393" t="s">
        <v>430</v>
      </c>
      <c r="D81" s="393" t="s">
        <v>522</v>
      </c>
      <c r="E81" s="393" t="s">
        <v>368</v>
      </c>
      <c r="F81" s="80" t="s">
        <v>523</v>
      </c>
      <c r="G81" s="160">
        <v>38015</v>
      </c>
      <c r="H81" s="8" t="s">
        <v>19</v>
      </c>
      <c r="I81" s="161" t="s">
        <v>19</v>
      </c>
      <c r="J81" s="127"/>
      <c r="K81" s="162" t="str">
        <f t="shared" si="4"/>
        <v xml:space="preserve"> - </v>
      </c>
      <c r="L81" s="8">
        <v>106</v>
      </c>
      <c r="M81" s="8" t="s">
        <v>19</v>
      </c>
      <c r="N81" s="8"/>
      <c r="O81" s="170"/>
      <c r="P81" s="80" t="s">
        <v>20</v>
      </c>
    </row>
    <row r="82" spans="1:16" ht="30" customHeight="1">
      <c r="A82" s="398"/>
      <c r="B82" s="395"/>
      <c r="C82" s="393"/>
      <c r="D82" s="393"/>
      <c r="E82" s="393"/>
      <c r="F82" s="80" t="s">
        <v>524</v>
      </c>
      <c r="G82" s="160">
        <v>40627</v>
      </c>
      <c r="H82" s="8">
        <v>4</v>
      </c>
      <c r="I82" s="161">
        <f>DATE(YEAR(G82)+H82,MONTH(G82),DAY(G82))</f>
        <v>42088</v>
      </c>
      <c r="J82" s="127" t="s">
        <v>44</v>
      </c>
      <c r="K82" s="161">
        <f t="shared" si="4"/>
        <v>42088</v>
      </c>
      <c r="L82" s="8"/>
      <c r="M82" s="8">
        <v>90</v>
      </c>
      <c r="N82" s="8"/>
      <c r="O82" s="170" t="s">
        <v>525</v>
      </c>
      <c r="P82" s="80" t="s">
        <v>20</v>
      </c>
    </row>
    <row r="83" spans="1:16" ht="30" customHeight="1">
      <c r="A83" s="398"/>
      <c r="B83" s="388"/>
      <c r="C83" s="392" t="s">
        <v>526</v>
      </c>
      <c r="D83" s="393"/>
      <c r="E83" s="393"/>
      <c r="F83" s="80" t="s">
        <v>527</v>
      </c>
      <c r="G83" s="160">
        <v>42741</v>
      </c>
      <c r="H83" s="64" t="s">
        <v>528</v>
      </c>
      <c r="I83" s="162" t="s">
        <v>19</v>
      </c>
      <c r="J83" s="127"/>
      <c r="K83" s="162" t="str">
        <f t="shared" si="4"/>
        <v xml:space="preserve"> - </v>
      </c>
      <c r="L83" s="64"/>
      <c r="M83" s="64" t="s">
        <v>19</v>
      </c>
      <c r="N83" s="64"/>
      <c r="O83" s="170" t="s">
        <v>529</v>
      </c>
      <c r="P83" s="80" t="s">
        <v>20</v>
      </c>
    </row>
    <row r="84" spans="1:16" ht="30" customHeight="1">
      <c r="A84" s="398">
        <v>2011</v>
      </c>
      <c r="B84" s="387">
        <v>61</v>
      </c>
      <c r="C84" s="393" t="s">
        <v>530</v>
      </c>
      <c r="D84" s="393" t="s">
        <v>531</v>
      </c>
      <c r="E84" s="393" t="s">
        <v>318</v>
      </c>
      <c r="F84" s="80" t="s">
        <v>532</v>
      </c>
      <c r="G84" s="160">
        <v>40568</v>
      </c>
      <c r="H84" s="8">
        <v>8</v>
      </c>
      <c r="I84" s="161">
        <f>DATE(YEAR(G84)+H84,MONTH(G84),DAY(G84))</f>
        <v>43490</v>
      </c>
      <c r="J84" s="127" t="s">
        <v>20</v>
      </c>
      <c r="K84" s="162" t="str">
        <f t="shared" si="4"/>
        <v xml:space="preserve"> - </v>
      </c>
      <c r="L84" s="8">
        <v>902</v>
      </c>
      <c r="M84" s="8">
        <v>70</v>
      </c>
      <c r="N84" s="8"/>
      <c r="O84" s="170" t="s">
        <v>533</v>
      </c>
      <c r="P84" s="80" t="s">
        <v>20</v>
      </c>
    </row>
    <row r="85" spans="1:16" ht="30" customHeight="1">
      <c r="A85" s="398"/>
      <c r="B85" s="388"/>
      <c r="C85" s="393"/>
      <c r="D85" s="393"/>
      <c r="E85" s="393"/>
      <c r="F85" s="80" t="s">
        <v>70</v>
      </c>
      <c r="G85" s="160">
        <v>42061</v>
      </c>
      <c r="H85" s="127" t="s">
        <v>340</v>
      </c>
      <c r="I85" s="162" t="s">
        <v>19</v>
      </c>
      <c r="J85" s="127"/>
      <c r="K85" s="162" t="str">
        <f t="shared" si="4"/>
        <v xml:space="preserve"> - </v>
      </c>
      <c r="L85" s="127"/>
      <c r="M85" s="127"/>
      <c r="N85" s="127"/>
      <c r="O85" s="170" t="s">
        <v>534</v>
      </c>
      <c r="P85" s="80" t="s">
        <v>20</v>
      </c>
    </row>
    <row r="86" spans="1:16" ht="42.75" customHeight="1">
      <c r="A86" s="174">
        <v>2011</v>
      </c>
      <c r="B86" s="127">
        <v>62</v>
      </c>
      <c r="C86" s="79" t="s">
        <v>430</v>
      </c>
      <c r="D86" s="79" t="s">
        <v>535</v>
      </c>
      <c r="E86" s="79" t="s">
        <v>345</v>
      </c>
      <c r="F86" s="80" t="s">
        <v>536</v>
      </c>
      <c r="G86" s="160">
        <v>40627</v>
      </c>
      <c r="H86" s="8">
        <v>5</v>
      </c>
      <c r="I86" s="161">
        <f t="shared" ref="I86:I152" si="5">DATE(YEAR(G86)+H86,MONTH(G86),DAY(G86))</f>
        <v>42454</v>
      </c>
      <c r="J86" s="127" t="s">
        <v>20</v>
      </c>
      <c r="K86" s="162" t="str">
        <f t="shared" si="4"/>
        <v xml:space="preserve"> - </v>
      </c>
      <c r="L86" s="8">
        <v>74</v>
      </c>
      <c r="M86" s="8">
        <v>100</v>
      </c>
      <c r="N86" s="8"/>
      <c r="O86" s="170" t="s">
        <v>537</v>
      </c>
      <c r="P86" s="80" t="s">
        <v>20</v>
      </c>
    </row>
    <row r="87" spans="1:16" ht="30" customHeight="1">
      <c r="A87" s="398">
        <v>2011</v>
      </c>
      <c r="B87" s="387">
        <v>63</v>
      </c>
      <c r="C87" s="393" t="s">
        <v>430</v>
      </c>
      <c r="D87" s="393" t="s">
        <v>538</v>
      </c>
      <c r="E87" s="393" t="s">
        <v>345</v>
      </c>
      <c r="F87" s="80" t="s">
        <v>539</v>
      </c>
      <c r="G87" s="160">
        <v>40568</v>
      </c>
      <c r="H87" s="8">
        <v>8</v>
      </c>
      <c r="I87" s="161" t="s">
        <v>19</v>
      </c>
      <c r="J87" s="127"/>
      <c r="K87" s="162" t="str">
        <f t="shared" si="4"/>
        <v xml:space="preserve"> - </v>
      </c>
      <c r="L87" s="8">
        <v>48</v>
      </c>
      <c r="M87" s="8" t="s">
        <v>19</v>
      </c>
      <c r="N87" s="8"/>
      <c r="O87" s="170" t="s">
        <v>540</v>
      </c>
      <c r="P87" s="80" t="s">
        <v>20</v>
      </c>
    </row>
    <row r="88" spans="1:16" ht="30" customHeight="1">
      <c r="A88" s="398"/>
      <c r="B88" s="395"/>
      <c r="C88" s="393"/>
      <c r="D88" s="393"/>
      <c r="E88" s="393"/>
      <c r="F88" s="80" t="s">
        <v>541</v>
      </c>
      <c r="G88" s="160">
        <v>40812</v>
      </c>
      <c r="H88" s="8" t="s">
        <v>542</v>
      </c>
      <c r="I88" s="161" t="s">
        <v>19</v>
      </c>
      <c r="J88" s="127"/>
      <c r="K88" s="162" t="str">
        <f t="shared" si="4"/>
        <v xml:space="preserve"> - </v>
      </c>
      <c r="L88" s="8"/>
      <c r="M88" s="8" t="s">
        <v>19</v>
      </c>
      <c r="N88" s="8"/>
      <c r="O88" s="170" t="s">
        <v>543</v>
      </c>
      <c r="P88" s="80" t="s">
        <v>20</v>
      </c>
    </row>
    <row r="89" spans="1:16" ht="30" customHeight="1">
      <c r="A89" s="398"/>
      <c r="B89" s="388"/>
      <c r="C89" s="392" t="s">
        <v>544</v>
      </c>
      <c r="D89" s="393"/>
      <c r="E89" s="393"/>
      <c r="F89" s="80" t="s">
        <v>545</v>
      </c>
      <c r="G89" s="160">
        <v>41180</v>
      </c>
      <c r="H89" s="8">
        <v>4</v>
      </c>
      <c r="I89" s="161">
        <f>DATE(YEAR(G89)+H89,MONTH(G89),DAY(G89))</f>
        <v>42641</v>
      </c>
      <c r="J89" s="127" t="s">
        <v>20</v>
      </c>
      <c r="K89" s="162" t="str">
        <f t="shared" si="4"/>
        <v xml:space="preserve"> - </v>
      </c>
      <c r="L89" s="8"/>
      <c r="M89" s="8">
        <v>98</v>
      </c>
      <c r="N89" s="8"/>
      <c r="O89" s="170" t="s">
        <v>546</v>
      </c>
      <c r="P89" s="80" t="s">
        <v>20</v>
      </c>
    </row>
    <row r="90" spans="1:16" ht="42" customHeight="1">
      <c r="A90" s="174">
        <v>2011</v>
      </c>
      <c r="B90" s="127">
        <v>64</v>
      </c>
      <c r="C90" s="79" t="s">
        <v>430</v>
      </c>
      <c r="D90" s="79" t="s">
        <v>547</v>
      </c>
      <c r="E90" s="79" t="s">
        <v>345</v>
      </c>
      <c r="F90" s="80">
        <v>160</v>
      </c>
      <c r="G90" s="160">
        <v>40900</v>
      </c>
      <c r="H90" s="8">
        <v>3</v>
      </c>
      <c r="I90" s="161">
        <f t="shared" si="5"/>
        <v>41996</v>
      </c>
      <c r="J90" s="127" t="s">
        <v>20</v>
      </c>
      <c r="K90" s="162" t="str">
        <f t="shared" si="4"/>
        <v xml:space="preserve"> - </v>
      </c>
      <c r="L90" s="8">
        <v>78</v>
      </c>
      <c r="M90" s="8">
        <v>100</v>
      </c>
      <c r="N90" s="8"/>
      <c r="O90" s="170" t="s">
        <v>548</v>
      </c>
      <c r="P90" s="80" t="s">
        <v>20</v>
      </c>
    </row>
    <row r="91" spans="1:16" ht="44.25" customHeight="1">
      <c r="A91" s="174">
        <v>2011</v>
      </c>
      <c r="B91" s="127">
        <v>65</v>
      </c>
      <c r="C91" s="79" t="s">
        <v>430</v>
      </c>
      <c r="D91" s="79" t="s">
        <v>549</v>
      </c>
      <c r="E91" s="79" t="s">
        <v>345</v>
      </c>
      <c r="F91" s="80">
        <v>161</v>
      </c>
      <c r="G91" s="160">
        <v>40900</v>
      </c>
      <c r="H91" s="8">
        <v>4</v>
      </c>
      <c r="I91" s="161">
        <f t="shared" si="5"/>
        <v>42361</v>
      </c>
      <c r="J91" s="127" t="s">
        <v>20</v>
      </c>
      <c r="K91" s="162" t="str">
        <f t="shared" si="4"/>
        <v xml:space="preserve"> - </v>
      </c>
      <c r="L91" s="8">
        <v>147</v>
      </c>
      <c r="M91" s="8">
        <v>90</v>
      </c>
      <c r="N91" s="8"/>
      <c r="O91" s="170" t="s">
        <v>550</v>
      </c>
      <c r="P91" s="80" t="s">
        <v>20</v>
      </c>
    </row>
    <row r="92" spans="1:16" ht="42" customHeight="1">
      <c r="A92" s="174">
        <v>2011</v>
      </c>
      <c r="B92" s="127">
        <v>66</v>
      </c>
      <c r="C92" s="79" t="s">
        <v>430</v>
      </c>
      <c r="D92" s="79" t="s">
        <v>551</v>
      </c>
      <c r="E92" s="79" t="s">
        <v>345</v>
      </c>
      <c r="F92" s="80" t="s">
        <v>552</v>
      </c>
      <c r="G92" s="160">
        <v>40604</v>
      </c>
      <c r="H92" s="8">
        <v>4</v>
      </c>
      <c r="I92" s="161">
        <f t="shared" si="5"/>
        <v>42065</v>
      </c>
      <c r="J92" s="127" t="s">
        <v>20</v>
      </c>
      <c r="K92" s="162" t="str">
        <f t="shared" si="4"/>
        <v xml:space="preserve"> - </v>
      </c>
      <c r="L92" s="8">
        <v>71</v>
      </c>
      <c r="M92" s="8">
        <v>97</v>
      </c>
      <c r="N92" s="8"/>
      <c r="O92" s="170" t="s">
        <v>553</v>
      </c>
      <c r="P92" s="80" t="s">
        <v>20</v>
      </c>
    </row>
    <row r="93" spans="1:16" ht="30" customHeight="1">
      <c r="A93" s="398">
        <v>2011</v>
      </c>
      <c r="B93" s="387">
        <v>67</v>
      </c>
      <c r="C93" s="393" t="s">
        <v>430</v>
      </c>
      <c r="D93" s="393" t="s">
        <v>554</v>
      </c>
      <c r="E93" s="393" t="s">
        <v>345</v>
      </c>
      <c r="F93" s="80" t="s">
        <v>555</v>
      </c>
      <c r="G93" s="160">
        <v>40604</v>
      </c>
      <c r="H93" s="8">
        <v>8</v>
      </c>
      <c r="I93" s="161" t="s">
        <v>19</v>
      </c>
      <c r="J93" s="127"/>
      <c r="K93" s="162" t="str">
        <f t="shared" si="4"/>
        <v xml:space="preserve"> - </v>
      </c>
      <c r="L93" s="8">
        <v>57</v>
      </c>
      <c r="M93" s="8" t="s">
        <v>19</v>
      </c>
      <c r="N93" s="8"/>
      <c r="O93" s="170" t="s">
        <v>556</v>
      </c>
      <c r="P93" s="80" t="s">
        <v>20</v>
      </c>
    </row>
    <row r="94" spans="1:16" ht="30" customHeight="1">
      <c r="A94" s="398"/>
      <c r="B94" s="388"/>
      <c r="C94" s="392" t="s">
        <v>544</v>
      </c>
      <c r="D94" s="393"/>
      <c r="E94" s="393"/>
      <c r="F94" s="80" t="s">
        <v>557</v>
      </c>
      <c r="G94" s="160">
        <v>41201</v>
      </c>
      <c r="H94" s="8">
        <v>4</v>
      </c>
      <c r="I94" s="161">
        <f t="shared" si="5"/>
        <v>42662</v>
      </c>
      <c r="J94" s="127" t="s">
        <v>20</v>
      </c>
      <c r="K94" s="162" t="str">
        <f t="shared" si="4"/>
        <v xml:space="preserve"> - </v>
      </c>
      <c r="L94" s="8"/>
      <c r="M94" s="8">
        <v>100</v>
      </c>
      <c r="N94" s="8"/>
      <c r="O94" s="170" t="s">
        <v>558</v>
      </c>
      <c r="P94" s="80" t="s">
        <v>20</v>
      </c>
    </row>
    <row r="95" spans="1:16" ht="42.75" customHeight="1">
      <c r="A95" s="174">
        <v>2011</v>
      </c>
      <c r="B95" s="127">
        <v>68</v>
      </c>
      <c r="C95" s="79" t="s">
        <v>430</v>
      </c>
      <c r="D95" s="79" t="s">
        <v>559</v>
      </c>
      <c r="E95" s="79" t="s">
        <v>345</v>
      </c>
      <c r="F95" s="80" t="s">
        <v>560</v>
      </c>
      <c r="G95" s="160">
        <v>40627</v>
      </c>
      <c r="H95" s="8">
        <v>7</v>
      </c>
      <c r="I95" s="161">
        <f t="shared" si="5"/>
        <v>43184</v>
      </c>
      <c r="J95" s="127" t="s">
        <v>20</v>
      </c>
      <c r="K95" s="162" t="str">
        <f t="shared" si="4"/>
        <v xml:space="preserve"> - </v>
      </c>
      <c r="L95" s="8">
        <v>19</v>
      </c>
      <c r="M95" s="8">
        <v>100</v>
      </c>
      <c r="N95" s="8"/>
      <c r="O95" s="170" t="s">
        <v>561</v>
      </c>
      <c r="P95" s="80" t="s">
        <v>20</v>
      </c>
    </row>
    <row r="96" spans="1:16" ht="43.5" customHeight="1">
      <c r="A96" s="174">
        <v>2011</v>
      </c>
      <c r="B96" s="127">
        <v>69</v>
      </c>
      <c r="C96" s="79" t="s">
        <v>430</v>
      </c>
      <c r="D96" s="79" t="s">
        <v>562</v>
      </c>
      <c r="E96" s="79" t="s">
        <v>368</v>
      </c>
      <c r="F96" s="80" t="s">
        <v>563</v>
      </c>
      <c r="G96" s="160">
        <v>40780</v>
      </c>
      <c r="H96" s="8">
        <v>4</v>
      </c>
      <c r="I96" s="161">
        <f t="shared" si="5"/>
        <v>42241</v>
      </c>
      <c r="J96" s="127" t="s">
        <v>20</v>
      </c>
      <c r="K96" s="162" t="str">
        <f t="shared" si="4"/>
        <v xml:space="preserve"> - </v>
      </c>
      <c r="L96" s="8">
        <v>37</v>
      </c>
      <c r="M96" s="8">
        <v>70</v>
      </c>
      <c r="N96" s="8"/>
      <c r="O96" s="170" t="s">
        <v>564</v>
      </c>
      <c r="P96" s="80" t="s">
        <v>20</v>
      </c>
    </row>
    <row r="97" spans="1:16" ht="30" customHeight="1">
      <c r="A97" s="398">
        <v>2011</v>
      </c>
      <c r="B97" s="387">
        <v>70</v>
      </c>
      <c r="C97" s="393" t="s">
        <v>430</v>
      </c>
      <c r="D97" s="393" t="s">
        <v>565</v>
      </c>
      <c r="E97" s="393" t="s">
        <v>345</v>
      </c>
      <c r="F97" s="80" t="s">
        <v>566</v>
      </c>
      <c r="G97" s="160">
        <v>40780</v>
      </c>
      <c r="H97" s="8">
        <v>4</v>
      </c>
      <c r="I97" s="161">
        <f t="shared" si="5"/>
        <v>42241</v>
      </c>
      <c r="J97" s="127" t="s">
        <v>20</v>
      </c>
      <c r="K97" s="162" t="str">
        <f t="shared" si="4"/>
        <v xml:space="preserve"> - </v>
      </c>
      <c r="L97" s="8">
        <v>109</v>
      </c>
      <c r="M97" s="8">
        <v>98.6</v>
      </c>
      <c r="N97" s="8"/>
      <c r="O97" s="170" t="s">
        <v>567</v>
      </c>
      <c r="P97" s="80" t="s">
        <v>20</v>
      </c>
    </row>
    <row r="98" spans="1:16" ht="30" customHeight="1">
      <c r="A98" s="398"/>
      <c r="B98" s="388"/>
      <c r="C98" s="393"/>
      <c r="D98" s="393"/>
      <c r="E98" s="393"/>
      <c r="F98" s="80" t="s">
        <v>568</v>
      </c>
      <c r="G98" s="160">
        <v>41023</v>
      </c>
      <c r="H98" s="169" t="s">
        <v>569</v>
      </c>
      <c r="I98" s="161" t="s">
        <v>19</v>
      </c>
      <c r="J98" s="127"/>
      <c r="K98" s="162" t="str">
        <f t="shared" si="4"/>
        <v xml:space="preserve"> - </v>
      </c>
      <c r="L98" s="169"/>
      <c r="M98" s="169" t="s">
        <v>19</v>
      </c>
      <c r="N98" s="169"/>
      <c r="O98" s="170" t="s">
        <v>570</v>
      </c>
      <c r="P98" s="80" t="s">
        <v>20</v>
      </c>
    </row>
    <row r="99" spans="1:16" ht="42.75" customHeight="1">
      <c r="A99" s="174">
        <v>2011</v>
      </c>
      <c r="B99" s="127">
        <v>71</v>
      </c>
      <c r="C99" s="79" t="s">
        <v>430</v>
      </c>
      <c r="D99" s="79" t="s">
        <v>571</v>
      </c>
      <c r="E99" s="79" t="s">
        <v>345</v>
      </c>
      <c r="F99" s="80">
        <v>129</v>
      </c>
      <c r="G99" s="160">
        <v>40840</v>
      </c>
      <c r="H99" s="8">
        <v>5</v>
      </c>
      <c r="I99" s="161">
        <f t="shared" si="5"/>
        <v>42667</v>
      </c>
      <c r="J99" s="127" t="s">
        <v>20</v>
      </c>
      <c r="K99" s="162" t="str">
        <f t="shared" si="4"/>
        <v xml:space="preserve"> - </v>
      </c>
      <c r="L99" s="8">
        <v>35</v>
      </c>
      <c r="M99" s="8">
        <v>97.2</v>
      </c>
      <c r="N99" s="8"/>
      <c r="O99" s="170" t="s">
        <v>572</v>
      </c>
      <c r="P99" s="80" t="s">
        <v>20</v>
      </c>
    </row>
    <row r="100" spans="1:16" ht="42" customHeight="1">
      <c r="A100" s="176">
        <v>2012</v>
      </c>
      <c r="B100" s="127">
        <v>72</v>
      </c>
      <c r="C100" s="79" t="s">
        <v>430</v>
      </c>
      <c r="D100" s="79" t="s">
        <v>573</v>
      </c>
      <c r="E100" s="79" t="s">
        <v>345</v>
      </c>
      <c r="F100" s="80" t="s">
        <v>574</v>
      </c>
      <c r="G100" s="160">
        <v>40924</v>
      </c>
      <c r="H100" s="8">
        <v>6</v>
      </c>
      <c r="I100" s="161">
        <f t="shared" si="5"/>
        <v>43116</v>
      </c>
      <c r="J100" s="127" t="s">
        <v>20</v>
      </c>
      <c r="K100" s="162" t="str">
        <f t="shared" si="4"/>
        <v xml:space="preserve"> - </v>
      </c>
      <c r="L100" s="8">
        <v>258</v>
      </c>
      <c r="M100" s="8">
        <v>50</v>
      </c>
      <c r="N100" s="8"/>
      <c r="O100" s="170" t="s">
        <v>575</v>
      </c>
      <c r="P100" s="80" t="s">
        <v>20</v>
      </c>
    </row>
    <row r="101" spans="1:16" ht="30" customHeight="1">
      <c r="A101" s="397">
        <v>2012</v>
      </c>
      <c r="B101" s="387">
        <v>73</v>
      </c>
      <c r="C101" s="393"/>
      <c r="D101" s="393" t="s">
        <v>576</v>
      </c>
      <c r="E101" s="393" t="s">
        <v>345</v>
      </c>
      <c r="F101" s="80">
        <v>3834</v>
      </c>
      <c r="G101" s="160">
        <v>39970</v>
      </c>
      <c r="H101" s="8">
        <v>5</v>
      </c>
      <c r="I101" s="161" t="s">
        <v>19</v>
      </c>
      <c r="J101" s="127"/>
      <c r="K101" s="162" t="str">
        <f t="shared" si="4"/>
        <v xml:space="preserve"> - </v>
      </c>
      <c r="L101" s="8">
        <v>36</v>
      </c>
      <c r="M101" s="8" t="s">
        <v>19</v>
      </c>
      <c r="N101" s="8"/>
      <c r="O101" s="127"/>
      <c r="P101" s="80" t="s">
        <v>20</v>
      </c>
    </row>
    <row r="102" spans="1:16" ht="30" customHeight="1">
      <c r="A102" s="397"/>
      <c r="B102" s="388"/>
      <c r="C102" s="392" t="s">
        <v>544</v>
      </c>
      <c r="D102" s="393"/>
      <c r="E102" s="393"/>
      <c r="F102" s="80" t="s">
        <v>577</v>
      </c>
      <c r="G102" s="160">
        <v>41201</v>
      </c>
      <c r="H102" s="8">
        <v>4</v>
      </c>
      <c r="I102" s="161">
        <f t="shared" si="5"/>
        <v>42662</v>
      </c>
      <c r="J102" s="127" t="s">
        <v>44</v>
      </c>
      <c r="K102" s="161">
        <f t="shared" si="4"/>
        <v>42662</v>
      </c>
      <c r="L102" s="8">
        <v>34</v>
      </c>
      <c r="M102" s="8">
        <v>50</v>
      </c>
      <c r="N102" s="8"/>
      <c r="O102" s="170" t="s">
        <v>578</v>
      </c>
      <c r="P102" s="80" t="s">
        <v>20</v>
      </c>
    </row>
    <row r="103" spans="1:16" ht="30" customHeight="1">
      <c r="A103" s="176">
        <v>2012</v>
      </c>
      <c r="B103" s="127">
        <v>74</v>
      </c>
      <c r="C103" s="175" t="s">
        <v>544</v>
      </c>
      <c r="D103" s="79" t="s">
        <v>579</v>
      </c>
      <c r="E103" s="79" t="s">
        <v>345</v>
      </c>
      <c r="F103" s="80" t="s">
        <v>580</v>
      </c>
      <c r="G103" s="160">
        <v>41047</v>
      </c>
      <c r="H103" s="8">
        <v>3</v>
      </c>
      <c r="I103" s="161">
        <f t="shared" si="5"/>
        <v>42142</v>
      </c>
      <c r="J103" s="127" t="s">
        <v>20</v>
      </c>
      <c r="K103" s="162" t="str">
        <f t="shared" si="4"/>
        <v xml:space="preserve"> - </v>
      </c>
      <c r="L103" s="8">
        <v>50</v>
      </c>
      <c r="M103" s="8">
        <v>97.4</v>
      </c>
      <c r="N103" s="8"/>
      <c r="O103" s="170" t="s">
        <v>581</v>
      </c>
      <c r="P103" s="80" t="s">
        <v>20</v>
      </c>
    </row>
    <row r="104" spans="1:16" ht="45" customHeight="1">
      <c r="A104" s="176">
        <v>2012</v>
      </c>
      <c r="B104" s="127">
        <v>75</v>
      </c>
      <c r="C104" s="79" t="s">
        <v>544</v>
      </c>
      <c r="D104" s="79" t="s">
        <v>582</v>
      </c>
      <c r="E104" s="79" t="s">
        <v>345</v>
      </c>
      <c r="F104" s="80" t="s">
        <v>583</v>
      </c>
      <c r="G104" s="160">
        <v>41047</v>
      </c>
      <c r="H104" s="8">
        <v>6</v>
      </c>
      <c r="I104" s="161">
        <f t="shared" si="5"/>
        <v>43238</v>
      </c>
      <c r="J104" s="127" t="s">
        <v>20</v>
      </c>
      <c r="K104" s="162" t="str">
        <f t="shared" si="4"/>
        <v xml:space="preserve"> - </v>
      </c>
      <c r="L104" s="8">
        <v>108</v>
      </c>
      <c r="M104" s="8">
        <v>70</v>
      </c>
      <c r="N104" s="8"/>
      <c r="O104" s="170" t="s">
        <v>584</v>
      </c>
      <c r="P104" s="80" t="s">
        <v>20</v>
      </c>
    </row>
    <row r="105" spans="1:16" ht="30" customHeight="1">
      <c r="A105" s="397">
        <v>2012</v>
      </c>
      <c r="B105" s="387">
        <v>76</v>
      </c>
      <c r="C105" s="392" t="s">
        <v>544</v>
      </c>
      <c r="D105" s="393" t="s">
        <v>585</v>
      </c>
      <c r="E105" s="79" t="s">
        <v>345</v>
      </c>
      <c r="F105" s="80" t="s">
        <v>586</v>
      </c>
      <c r="G105" s="160">
        <v>41191</v>
      </c>
      <c r="H105" s="8">
        <v>4</v>
      </c>
      <c r="I105" s="161">
        <f>DATE(YEAR(G104)+H104,MONTH(G104),DAY(G104))</f>
        <v>43238</v>
      </c>
      <c r="J105" s="127" t="s">
        <v>20</v>
      </c>
      <c r="K105" s="162" t="str">
        <f t="shared" si="4"/>
        <v xml:space="preserve"> - </v>
      </c>
      <c r="L105" s="8">
        <v>17</v>
      </c>
      <c r="M105" s="8">
        <v>70</v>
      </c>
      <c r="N105" s="8"/>
      <c r="O105" s="170" t="s">
        <v>587</v>
      </c>
      <c r="P105" s="80" t="s">
        <v>20</v>
      </c>
    </row>
    <row r="106" spans="1:16" ht="37.5" customHeight="1">
      <c r="A106" s="397"/>
      <c r="B106" s="388"/>
      <c r="C106" s="393"/>
      <c r="D106" s="393"/>
      <c r="E106" s="79" t="s">
        <v>345</v>
      </c>
      <c r="F106" s="80" t="s">
        <v>560</v>
      </c>
      <c r="G106" s="160">
        <v>42047</v>
      </c>
      <c r="H106" s="177" t="s">
        <v>588</v>
      </c>
      <c r="I106" s="161" t="s">
        <v>19</v>
      </c>
      <c r="J106" s="127"/>
      <c r="K106" s="162" t="str">
        <f t="shared" si="4"/>
        <v xml:space="preserve"> - </v>
      </c>
      <c r="L106" s="177"/>
      <c r="M106" s="177" t="s">
        <v>19</v>
      </c>
      <c r="N106" s="177"/>
      <c r="O106" s="170" t="s">
        <v>589</v>
      </c>
      <c r="P106" s="80" t="s">
        <v>20</v>
      </c>
    </row>
    <row r="107" spans="1:16" ht="53.25" customHeight="1">
      <c r="A107" s="176">
        <v>2012</v>
      </c>
      <c r="B107" s="127">
        <v>77</v>
      </c>
      <c r="C107" s="175" t="s">
        <v>544</v>
      </c>
      <c r="D107" s="79" t="s">
        <v>590</v>
      </c>
      <c r="E107" s="79" t="s">
        <v>336</v>
      </c>
      <c r="F107" s="80" t="s">
        <v>591</v>
      </c>
      <c r="G107" s="160">
        <v>41047</v>
      </c>
      <c r="H107" s="8">
        <v>4</v>
      </c>
      <c r="I107" s="161">
        <f t="shared" si="5"/>
        <v>42508</v>
      </c>
      <c r="J107" s="127" t="s">
        <v>20</v>
      </c>
      <c r="K107" s="162" t="str">
        <f t="shared" si="4"/>
        <v xml:space="preserve"> - </v>
      </c>
      <c r="L107" s="8">
        <v>15</v>
      </c>
      <c r="M107" s="8">
        <v>70</v>
      </c>
      <c r="N107" s="8"/>
      <c r="O107" s="170" t="s">
        <v>592</v>
      </c>
      <c r="P107" s="80" t="s">
        <v>20</v>
      </c>
    </row>
    <row r="108" spans="1:16" ht="45" customHeight="1">
      <c r="A108" s="176">
        <v>2012</v>
      </c>
      <c r="B108" s="127">
        <v>78</v>
      </c>
      <c r="C108" s="175" t="s">
        <v>430</v>
      </c>
      <c r="D108" s="79" t="s">
        <v>593</v>
      </c>
      <c r="E108" s="79" t="s">
        <v>345</v>
      </c>
      <c r="F108" s="80" t="s">
        <v>594</v>
      </c>
      <c r="G108" s="160">
        <v>40924</v>
      </c>
      <c r="H108" s="8">
        <v>6</v>
      </c>
      <c r="I108" s="161">
        <f t="shared" si="5"/>
        <v>43116</v>
      </c>
      <c r="J108" s="127" t="s">
        <v>20</v>
      </c>
      <c r="K108" s="162" t="str">
        <f t="shared" si="4"/>
        <v xml:space="preserve"> - </v>
      </c>
      <c r="L108" s="8">
        <v>306</v>
      </c>
      <c r="M108" s="8">
        <v>93.19</v>
      </c>
      <c r="N108" s="8"/>
      <c r="O108" s="170" t="s">
        <v>595</v>
      </c>
      <c r="P108" s="80" t="s">
        <v>20</v>
      </c>
    </row>
    <row r="109" spans="1:16" ht="42.75" customHeight="1">
      <c r="A109" s="176">
        <v>2012</v>
      </c>
      <c r="B109" s="127">
        <v>79</v>
      </c>
      <c r="C109" s="175" t="s">
        <v>544</v>
      </c>
      <c r="D109" s="79" t="s">
        <v>596</v>
      </c>
      <c r="E109" s="79" t="s">
        <v>336</v>
      </c>
      <c r="F109" s="80" t="s">
        <v>597</v>
      </c>
      <c r="G109" s="160">
        <v>40990</v>
      </c>
      <c r="H109" s="8">
        <v>4</v>
      </c>
      <c r="I109" s="161">
        <f t="shared" si="5"/>
        <v>42451</v>
      </c>
      <c r="J109" s="127" t="s">
        <v>20</v>
      </c>
      <c r="K109" s="162" t="str">
        <f t="shared" si="4"/>
        <v xml:space="preserve"> - </v>
      </c>
      <c r="L109" s="8">
        <v>158</v>
      </c>
      <c r="M109" s="8">
        <v>100</v>
      </c>
      <c r="N109" s="8"/>
      <c r="O109" s="170" t="s">
        <v>598</v>
      </c>
      <c r="P109" s="80" t="s">
        <v>20</v>
      </c>
    </row>
    <row r="110" spans="1:16" ht="30" customHeight="1">
      <c r="A110" s="397">
        <v>2012</v>
      </c>
      <c r="B110" s="387">
        <v>80</v>
      </c>
      <c r="C110" s="392" t="s">
        <v>544</v>
      </c>
      <c r="D110" s="393" t="s">
        <v>599</v>
      </c>
      <c r="E110" s="393" t="s">
        <v>345</v>
      </c>
      <c r="F110" s="80" t="s">
        <v>600</v>
      </c>
      <c r="G110" s="160">
        <v>40990</v>
      </c>
      <c r="H110" s="8">
        <v>3</v>
      </c>
      <c r="I110" s="161" t="s">
        <v>19</v>
      </c>
      <c r="J110" s="127"/>
      <c r="K110" s="162" t="str">
        <f t="shared" si="4"/>
        <v xml:space="preserve"> - </v>
      </c>
      <c r="L110" s="8">
        <v>56</v>
      </c>
      <c r="M110" s="8" t="s">
        <v>19</v>
      </c>
      <c r="N110" s="8"/>
      <c r="O110" s="170" t="s">
        <v>601</v>
      </c>
      <c r="P110" s="80" t="s">
        <v>20</v>
      </c>
    </row>
    <row r="111" spans="1:16" ht="30" customHeight="1">
      <c r="A111" s="397"/>
      <c r="B111" s="388"/>
      <c r="C111" s="392"/>
      <c r="D111" s="393"/>
      <c r="E111" s="393"/>
      <c r="F111" s="80" t="s">
        <v>524</v>
      </c>
      <c r="G111" s="160">
        <v>42047</v>
      </c>
      <c r="H111" s="8">
        <v>5</v>
      </c>
      <c r="I111" s="161">
        <f t="shared" si="5"/>
        <v>43873</v>
      </c>
      <c r="J111" s="127" t="s">
        <v>44</v>
      </c>
      <c r="K111" s="161">
        <f t="shared" ref="K111:K174" si="6">IF(J111="SI",I111," - ")</f>
        <v>43873</v>
      </c>
      <c r="L111" s="8">
        <v>57</v>
      </c>
      <c r="M111" s="8">
        <v>70</v>
      </c>
      <c r="N111" s="8"/>
      <c r="O111" s="170" t="s">
        <v>602</v>
      </c>
      <c r="P111" s="80" t="s">
        <v>20</v>
      </c>
    </row>
    <row r="112" spans="1:16" ht="30" customHeight="1">
      <c r="A112" s="397">
        <v>2012</v>
      </c>
      <c r="B112" s="387">
        <v>81</v>
      </c>
      <c r="C112" s="392" t="s">
        <v>544</v>
      </c>
      <c r="D112" s="393" t="s">
        <v>603</v>
      </c>
      <c r="E112" s="393" t="s">
        <v>345</v>
      </c>
      <c r="F112" s="80" t="s">
        <v>604</v>
      </c>
      <c r="G112" s="160">
        <v>40997</v>
      </c>
      <c r="H112" s="8">
        <v>3</v>
      </c>
      <c r="I112" s="161" t="s">
        <v>19</v>
      </c>
      <c r="J112" s="127"/>
      <c r="K112" s="162" t="str">
        <f t="shared" si="6"/>
        <v xml:space="preserve"> - </v>
      </c>
      <c r="L112" s="8">
        <v>49</v>
      </c>
      <c r="M112" s="8" t="s">
        <v>19</v>
      </c>
      <c r="N112" s="8"/>
      <c r="O112" s="170" t="s">
        <v>605</v>
      </c>
      <c r="P112" s="80" t="s">
        <v>20</v>
      </c>
    </row>
    <row r="113" spans="1:16" ht="30" customHeight="1">
      <c r="A113" s="397"/>
      <c r="B113" s="388"/>
      <c r="C113" s="392" t="s">
        <v>544</v>
      </c>
      <c r="D113" s="393"/>
      <c r="E113" s="393"/>
      <c r="F113" s="80" t="s">
        <v>497</v>
      </c>
      <c r="G113" s="160">
        <v>42249</v>
      </c>
      <c r="H113" s="8">
        <v>4</v>
      </c>
      <c r="I113" s="161">
        <f>DATE(YEAR(G113)+H113,MONTH(G113),DAY(G113+1))</f>
        <v>43711</v>
      </c>
      <c r="J113" s="127" t="s">
        <v>44</v>
      </c>
      <c r="K113" s="161">
        <f t="shared" si="6"/>
        <v>43711</v>
      </c>
      <c r="L113" s="8"/>
      <c r="M113" s="8">
        <v>100</v>
      </c>
      <c r="N113" s="8"/>
      <c r="O113" s="170" t="s">
        <v>606</v>
      </c>
      <c r="P113" s="80" t="s">
        <v>20</v>
      </c>
    </row>
    <row r="114" spans="1:16" ht="42" customHeight="1">
      <c r="A114" s="176">
        <v>2012</v>
      </c>
      <c r="B114" s="127">
        <v>82</v>
      </c>
      <c r="C114" s="175" t="s">
        <v>544</v>
      </c>
      <c r="D114" s="79" t="s">
        <v>607</v>
      </c>
      <c r="E114" s="79" t="s">
        <v>345</v>
      </c>
      <c r="F114" s="80" t="s">
        <v>608</v>
      </c>
      <c r="G114" s="160">
        <v>40997</v>
      </c>
      <c r="H114" s="8">
        <v>4</v>
      </c>
      <c r="I114" s="161">
        <f t="shared" si="5"/>
        <v>42458</v>
      </c>
      <c r="J114" s="127" t="s">
        <v>20</v>
      </c>
      <c r="K114" s="162" t="str">
        <f t="shared" si="6"/>
        <v xml:space="preserve"> - </v>
      </c>
      <c r="L114" s="8">
        <v>77</v>
      </c>
      <c r="M114" s="8">
        <v>70</v>
      </c>
      <c r="N114" s="8"/>
      <c r="O114" s="170" t="s">
        <v>609</v>
      </c>
      <c r="P114" s="80" t="s">
        <v>20</v>
      </c>
    </row>
    <row r="115" spans="1:16" ht="45" customHeight="1">
      <c r="A115" s="176">
        <v>2012</v>
      </c>
      <c r="B115" s="127">
        <v>83</v>
      </c>
      <c r="C115" s="175" t="s">
        <v>544</v>
      </c>
      <c r="D115" s="79" t="s">
        <v>610</v>
      </c>
      <c r="E115" s="79" t="s">
        <v>345</v>
      </c>
      <c r="F115" s="80" t="s">
        <v>611</v>
      </c>
      <c r="G115" s="160">
        <v>41043</v>
      </c>
      <c r="H115" s="8">
        <v>4</v>
      </c>
      <c r="I115" s="161">
        <f t="shared" si="5"/>
        <v>42504</v>
      </c>
      <c r="J115" s="127" t="s">
        <v>20</v>
      </c>
      <c r="K115" s="162" t="str">
        <f t="shared" si="6"/>
        <v xml:space="preserve"> - </v>
      </c>
      <c r="L115" s="8">
        <v>119</v>
      </c>
      <c r="M115" s="8">
        <v>70</v>
      </c>
      <c r="N115" s="8"/>
      <c r="O115" s="170" t="s">
        <v>612</v>
      </c>
      <c r="P115" s="80" t="s">
        <v>20</v>
      </c>
    </row>
    <row r="116" spans="1:16" ht="41.25" customHeight="1">
      <c r="A116" s="176">
        <v>2012</v>
      </c>
      <c r="B116" s="127">
        <v>84</v>
      </c>
      <c r="C116" s="175" t="s">
        <v>544</v>
      </c>
      <c r="D116" s="79" t="s">
        <v>613</v>
      </c>
      <c r="E116" s="79" t="s">
        <v>345</v>
      </c>
      <c r="F116" s="80" t="s">
        <v>614</v>
      </c>
      <c r="G116" s="160">
        <v>41047</v>
      </c>
      <c r="H116" s="8">
        <v>4</v>
      </c>
      <c r="I116" s="161">
        <f t="shared" si="5"/>
        <v>42508</v>
      </c>
      <c r="J116" s="127" t="s">
        <v>20</v>
      </c>
      <c r="K116" s="162" t="str">
        <f t="shared" si="6"/>
        <v xml:space="preserve"> - </v>
      </c>
      <c r="L116" s="8">
        <v>56</v>
      </c>
      <c r="M116" s="8">
        <v>90</v>
      </c>
      <c r="N116" s="8"/>
      <c r="O116" s="170" t="s">
        <v>615</v>
      </c>
      <c r="P116" s="80" t="s">
        <v>20</v>
      </c>
    </row>
    <row r="117" spans="1:16" ht="30" customHeight="1">
      <c r="A117" s="176">
        <v>2012</v>
      </c>
      <c r="B117" s="127">
        <v>85</v>
      </c>
      <c r="C117" s="175" t="s">
        <v>544</v>
      </c>
      <c r="D117" s="79" t="s">
        <v>616</v>
      </c>
      <c r="E117" s="79" t="s">
        <v>345</v>
      </c>
      <c r="F117" s="80" t="s">
        <v>617</v>
      </c>
      <c r="G117" s="160">
        <v>41253</v>
      </c>
      <c r="H117" s="8">
        <v>4</v>
      </c>
      <c r="I117" s="161">
        <f t="shared" si="5"/>
        <v>42714</v>
      </c>
      <c r="J117" s="127" t="s">
        <v>20</v>
      </c>
      <c r="K117" s="162" t="str">
        <f t="shared" si="6"/>
        <v xml:space="preserve"> - </v>
      </c>
      <c r="L117" s="8">
        <v>63</v>
      </c>
      <c r="M117" s="8">
        <v>67</v>
      </c>
      <c r="N117" s="8"/>
      <c r="O117" s="170" t="s">
        <v>618</v>
      </c>
      <c r="P117" s="80" t="s">
        <v>20</v>
      </c>
    </row>
    <row r="118" spans="1:16" ht="30" customHeight="1">
      <c r="A118" s="397">
        <v>2012</v>
      </c>
      <c r="B118" s="387">
        <v>86</v>
      </c>
      <c r="C118" s="392" t="s">
        <v>544</v>
      </c>
      <c r="D118" s="393" t="s">
        <v>619</v>
      </c>
      <c r="E118" s="393" t="s">
        <v>345</v>
      </c>
      <c r="F118" s="80" t="s">
        <v>620</v>
      </c>
      <c r="G118" s="160">
        <v>41033</v>
      </c>
      <c r="H118" s="8">
        <v>4</v>
      </c>
      <c r="I118" s="161" t="s">
        <v>19</v>
      </c>
      <c r="J118" s="127"/>
      <c r="K118" s="162" t="str">
        <f t="shared" si="6"/>
        <v xml:space="preserve"> - </v>
      </c>
      <c r="L118" s="8">
        <v>25</v>
      </c>
      <c r="M118" s="8" t="s">
        <v>19</v>
      </c>
      <c r="N118" s="8"/>
      <c r="O118" s="170" t="s">
        <v>621</v>
      </c>
      <c r="P118" s="80" t="s">
        <v>20</v>
      </c>
    </row>
    <row r="119" spans="1:16" ht="30" customHeight="1">
      <c r="A119" s="397"/>
      <c r="B119" s="388"/>
      <c r="C119" s="392" t="s">
        <v>544</v>
      </c>
      <c r="D119" s="393"/>
      <c r="E119" s="393"/>
      <c r="F119" s="80" t="s">
        <v>622</v>
      </c>
      <c r="G119" s="160">
        <v>42741</v>
      </c>
      <c r="H119" s="8">
        <v>3</v>
      </c>
      <c r="I119" s="161">
        <f t="shared" si="5"/>
        <v>43836</v>
      </c>
      <c r="J119" s="127" t="s">
        <v>44</v>
      </c>
      <c r="K119" s="161">
        <f t="shared" si="6"/>
        <v>43836</v>
      </c>
      <c r="L119" s="8"/>
      <c r="M119" s="8">
        <v>60.66</v>
      </c>
      <c r="N119" s="8"/>
      <c r="O119" s="170" t="s">
        <v>623</v>
      </c>
      <c r="P119" s="80" t="s">
        <v>20</v>
      </c>
    </row>
    <row r="120" spans="1:16" ht="47.25" customHeight="1">
      <c r="A120" s="176">
        <v>2012</v>
      </c>
      <c r="B120" s="127">
        <v>87</v>
      </c>
      <c r="C120" s="175" t="s">
        <v>544</v>
      </c>
      <c r="D120" s="79" t="s">
        <v>624</v>
      </c>
      <c r="E120" s="79" t="s">
        <v>345</v>
      </c>
      <c r="F120" s="80" t="s">
        <v>625</v>
      </c>
      <c r="G120" s="160">
        <v>40997</v>
      </c>
      <c r="H120" s="8">
        <v>6</v>
      </c>
      <c r="I120" s="161">
        <f t="shared" si="5"/>
        <v>43188</v>
      </c>
      <c r="J120" s="127" t="s">
        <v>20</v>
      </c>
      <c r="K120" s="162" t="str">
        <f t="shared" si="6"/>
        <v xml:space="preserve"> - </v>
      </c>
      <c r="L120" s="8">
        <v>199</v>
      </c>
      <c r="M120" s="8">
        <v>70</v>
      </c>
      <c r="N120" s="8"/>
      <c r="O120" s="170" t="s">
        <v>626</v>
      </c>
      <c r="P120" s="80" t="s">
        <v>20</v>
      </c>
    </row>
    <row r="121" spans="1:16" ht="30" customHeight="1">
      <c r="A121" s="397">
        <v>2012</v>
      </c>
      <c r="B121" s="387">
        <v>88</v>
      </c>
      <c r="C121" s="393" t="s">
        <v>430</v>
      </c>
      <c r="D121" s="393" t="s">
        <v>627</v>
      </c>
      <c r="E121" s="393" t="s">
        <v>318</v>
      </c>
      <c r="F121" s="80">
        <v>3446</v>
      </c>
      <c r="G121" s="160">
        <v>37707</v>
      </c>
      <c r="H121" s="8">
        <v>3</v>
      </c>
      <c r="I121" s="161" t="s">
        <v>19</v>
      </c>
      <c r="J121" s="127"/>
      <c r="K121" s="162" t="str">
        <f t="shared" si="6"/>
        <v xml:space="preserve"> - </v>
      </c>
      <c r="L121" s="8">
        <v>1923</v>
      </c>
      <c r="M121" s="8" t="s">
        <v>19</v>
      </c>
      <c r="N121" s="8"/>
      <c r="O121" s="170" t="s">
        <v>628</v>
      </c>
      <c r="P121" s="80" t="s">
        <v>20</v>
      </c>
    </row>
    <row r="122" spans="1:16" ht="30" customHeight="1">
      <c r="A122" s="397"/>
      <c r="B122" s="395"/>
      <c r="C122" s="393"/>
      <c r="D122" s="393"/>
      <c r="E122" s="393"/>
      <c r="F122" s="80">
        <v>3690</v>
      </c>
      <c r="G122" s="160">
        <v>39286</v>
      </c>
      <c r="H122" s="8">
        <v>2</v>
      </c>
      <c r="I122" s="161" t="s">
        <v>19</v>
      </c>
      <c r="J122" s="127"/>
      <c r="K122" s="162" t="str">
        <f t="shared" si="6"/>
        <v xml:space="preserve"> - </v>
      </c>
      <c r="L122" s="8">
        <v>1924</v>
      </c>
      <c r="M122" s="8" t="s">
        <v>19</v>
      </c>
      <c r="N122" s="8"/>
      <c r="O122" s="170" t="s">
        <v>629</v>
      </c>
      <c r="P122" s="80" t="s">
        <v>20</v>
      </c>
    </row>
    <row r="123" spans="1:16" ht="30" customHeight="1">
      <c r="A123" s="397"/>
      <c r="B123" s="395"/>
      <c r="C123" s="393"/>
      <c r="D123" s="393"/>
      <c r="E123" s="393"/>
      <c r="F123" s="80" t="s">
        <v>630</v>
      </c>
      <c r="G123" s="160">
        <v>40990</v>
      </c>
      <c r="H123" s="8">
        <v>2</v>
      </c>
      <c r="I123" s="161" t="s">
        <v>19</v>
      </c>
      <c r="J123" s="127"/>
      <c r="K123" s="162" t="str">
        <f t="shared" si="6"/>
        <v xml:space="preserve"> - </v>
      </c>
      <c r="L123" s="8"/>
      <c r="M123" s="8" t="s">
        <v>19</v>
      </c>
      <c r="N123" s="8"/>
      <c r="O123" s="170" t="s">
        <v>631</v>
      </c>
      <c r="P123" s="80" t="s">
        <v>20</v>
      </c>
    </row>
    <row r="124" spans="1:16" ht="30" customHeight="1">
      <c r="A124" s="397"/>
      <c r="B124" s="395"/>
      <c r="C124" s="393"/>
      <c r="D124" s="393"/>
      <c r="E124" s="393"/>
      <c r="F124" s="80" t="s">
        <v>632</v>
      </c>
      <c r="G124" s="160">
        <v>41886</v>
      </c>
      <c r="H124" s="8" t="s">
        <v>633</v>
      </c>
      <c r="I124" s="161" t="s">
        <v>19</v>
      </c>
      <c r="J124" s="127"/>
      <c r="K124" s="162" t="str">
        <f t="shared" si="6"/>
        <v xml:space="preserve"> - </v>
      </c>
      <c r="L124" s="8"/>
      <c r="M124" s="8" t="s">
        <v>19</v>
      </c>
      <c r="N124" s="8"/>
      <c r="O124" s="170" t="s">
        <v>634</v>
      </c>
      <c r="P124" s="80" t="s">
        <v>20</v>
      </c>
    </row>
    <row r="125" spans="1:16" ht="30" customHeight="1">
      <c r="A125" s="397"/>
      <c r="B125" s="388"/>
      <c r="C125" s="393"/>
      <c r="D125" s="393"/>
      <c r="E125" s="393"/>
      <c r="F125" s="80" t="s">
        <v>635</v>
      </c>
      <c r="G125" s="160">
        <v>43447</v>
      </c>
      <c r="H125" s="8">
        <v>2</v>
      </c>
      <c r="I125" s="161">
        <f t="shared" si="5"/>
        <v>44178</v>
      </c>
      <c r="J125" s="127" t="s">
        <v>44</v>
      </c>
      <c r="K125" s="161">
        <f t="shared" si="6"/>
        <v>44178</v>
      </c>
      <c r="L125" s="8">
        <v>1924</v>
      </c>
      <c r="M125" s="8">
        <v>90.29</v>
      </c>
      <c r="N125" s="8"/>
      <c r="O125" s="170" t="s">
        <v>636</v>
      </c>
      <c r="P125" s="80" t="s">
        <v>20</v>
      </c>
    </row>
    <row r="126" spans="1:16" ht="30" customHeight="1">
      <c r="A126" s="397">
        <v>2012</v>
      </c>
      <c r="B126" s="387">
        <v>89</v>
      </c>
      <c r="C126" s="392" t="s">
        <v>544</v>
      </c>
      <c r="D126" s="393" t="s">
        <v>637</v>
      </c>
      <c r="E126" s="393" t="s">
        <v>345</v>
      </c>
      <c r="F126" s="80" t="s">
        <v>638</v>
      </c>
      <c r="G126" s="160">
        <v>40990</v>
      </c>
      <c r="H126" s="8">
        <v>4</v>
      </c>
      <c r="I126" s="161">
        <f t="shared" si="5"/>
        <v>42451</v>
      </c>
      <c r="J126" s="127" t="s">
        <v>20</v>
      </c>
      <c r="K126" s="162" t="str">
        <f t="shared" si="6"/>
        <v xml:space="preserve"> - </v>
      </c>
      <c r="L126" s="8">
        <v>68</v>
      </c>
      <c r="M126" s="8">
        <v>98.83</v>
      </c>
      <c r="N126" s="8"/>
      <c r="O126" s="170" t="s">
        <v>639</v>
      </c>
      <c r="P126" s="80" t="s">
        <v>20</v>
      </c>
    </row>
    <row r="127" spans="1:16" ht="70.5" customHeight="1">
      <c r="A127" s="397"/>
      <c r="B127" s="388"/>
      <c r="C127" s="392" t="s">
        <v>544</v>
      </c>
      <c r="D127" s="393"/>
      <c r="E127" s="393"/>
      <c r="F127" s="80" t="s">
        <v>640</v>
      </c>
      <c r="G127" s="160">
        <v>42166</v>
      </c>
      <c r="H127" s="8" t="s">
        <v>641</v>
      </c>
      <c r="I127" s="161" t="s">
        <v>19</v>
      </c>
      <c r="J127" s="127"/>
      <c r="K127" s="162" t="str">
        <f t="shared" si="6"/>
        <v xml:space="preserve"> - </v>
      </c>
      <c r="L127" s="8"/>
      <c r="M127" s="8" t="s">
        <v>19</v>
      </c>
      <c r="N127" s="8"/>
      <c r="O127" s="170" t="s">
        <v>642</v>
      </c>
      <c r="P127" s="80" t="s">
        <v>20</v>
      </c>
    </row>
    <row r="128" spans="1:16" ht="30" customHeight="1">
      <c r="A128" s="176">
        <v>2012</v>
      </c>
      <c r="B128" s="127">
        <v>90</v>
      </c>
      <c r="C128" s="175" t="s">
        <v>544</v>
      </c>
      <c r="D128" s="79" t="s">
        <v>643</v>
      </c>
      <c r="E128" s="79" t="s">
        <v>345</v>
      </c>
      <c r="F128" s="80" t="s">
        <v>644</v>
      </c>
      <c r="G128" s="160">
        <v>41191</v>
      </c>
      <c r="H128" s="8">
        <v>6</v>
      </c>
      <c r="I128" s="161">
        <f t="shared" si="5"/>
        <v>43382</v>
      </c>
      <c r="J128" s="127" t="s">
        <v>20</v>
      </c>
      <c r="K128" s="162" t="str">
        <f t="shared" si="6"/>
        <v xml:space="preserve"> - </v>
      </c>
      <c r="L128" s="8">
        <v>124</v>
      </c>
      <c r="M128" s="8">
        <v>50</v>
      </c>
      <c r="N128" s="8"/>
      <c r="O128" s="170" t="s">
        <v>645</v>
      </c>
      <c r="P128" s="80" t="s">
        <v>20</v>
      </c>
    </row>
    <row r="129" spans="1:16" ht="30" customHeight="1">
      <c r="A129" s="397">
        <v>2012</v>
      </c>
      <c r="B129" s="387">
        <v>91</v>
      </c>
      <c r="C129" s="392" t="s">
        <v>544</v>
      </c>
      <c r="D129" s="393" t="s">
        <v>646</v>
      </c>
      <c r="E129" s="390" t="s">
        <v>326</v>
      </c>
      <c r="F129" s="80" t="s">
        <v>647</v>
      </c>
      <c r="G129" s="160">
        <v>41191</v>
      </c>
      <c r="H129" s="8">
        <v>6</v>
      </c>
      <c r="I129" s="161" t="s">
        <v>19</v>
      </c>
      <c r="J129" s="127"/>
      <c r="K129" s="162" t="str">
        <f t="shared" si="6"/>
        <v xml:space="preserve"> - </v>
      </c>
      <c r="L129" s="8">
        <v>36</v>
      </c>
      <c r="M129" s="8" t="s">
        <v>19</v>
      </c>
      <c r="N129" s="8"/>
      <c r="O129" s="170" t="s">
        <v>648</v>
      </c>
      <c r="P129" s="80" t="s">
        <v>20</v>
      </c>
    </row>
    <row r="130" spans="1:16" ht="30" customHeight="1">
      <c r="A130" s="397"/>
      <c r="B130" s="388"/>
      <c r="C130" s="393"/>
      <c r="D130" s="393"/>
      <c r="E130" s="390"/>
      <c r="F130" s="80" t="s">
        <v>649</v>
      </c>
      <c r="G130" s="160">
        <v>43384</v>
      </c>
      <c r="H130" s="8">
        <v>8</v>
      </c>
      <c r="I130" s="161">
        <f t="shared" si="5"/>
        <v>46306</v>
      </c>
      <c r="J130" s="127" t="s">
        <v>44</v>
      </c>
      <c r="K130" s="161">
        <f t="shared" si="6"/>
        <v>46306</v>
      </c>
      <c r="L130" s="8"/>
      <c r="M130" s="8">
        <v>70</v>
      </c>
      <c r="N130" s="8"/>
      <c r="O130" s="170" t="s">
        <v>650</v>
      </c>
      <c r="P130" s="80" t="s">
        <v>20</v>
      </c>
    </row>
    <row r="131" spans="1:16" ht="30" customHeight="1">
      <c r="A131" s="397">
        <v>2012</v>
      </c>
      <c r="B131" s="387">
        <v>92</v>
      </c>
      <c r="C131" s="392" t="s">
        <v>544</v>
      </c>
      <c r="D131" s="393" t="s">
        <v>651</v>
      </c>
      <c r="E131" s="393" t="s">
        <v>336</v>
      </c>
      <c r="F131" s="80" t="s">
        <v>652</v>
      </c>
      <c r="G131" s="160">
        <v>38132</v>
      </c>
      <c r="H131" s="8">
        <v>10</v>
      </c>
      <c r="I131" s="161">
        <f>DATE(YEAR(G131)+H131,MONTH(G131),DAY(G131))</f>
        <v>41784</v>
      </c>
      <c r="J131" s="127" t="s">
        <v>20</v>
      </c>
      <c r="K131" s="162" t="str">
        <f t="shared" si="6"/>
        <v xml:space="preserve"> - </v>
      </c>
      <c r="L131" s="8">
        <v>168</v>
      </c>
      <c r="M131" s="8">
        <v>98.6</v>
      </c>
      <c r="N131" s="8"/>
      <c r="O131" s="170"/>
      <c r="P131" s="80" t="s">
        <v>20</v>
      </c>
    </row>
    <row r="132" spans="1:16" ht="47.25" customHeight="1">
      <c r="A132" s="397"/>
      <c r="B132" s="388"/>
      <c r="C132" s="393"/>
      <c r="D132" s="393"/>
      <c r="E132" s="393"/>
      <c r="F132" s="80" t="s">
        <v>653</v>
      </c>
      <c r="G132" s="160">
        <v>41208</v>
      </c>
      <c r="H132" s="169" t="s">
        <v>492</v>
      </c>
      <c r="I132" s="161" t="s">
        <v>19</v>
      </c>
      <c r="J132" s="127"/>
      <c r="K132" s="162" t="str">
        <f t="shared" si="6"/>
        <v xml:space="preserve"> - </v>
      </c>
      <c r="L132" s="169"/>
      <c r="M132" s="169" t="s">
        <v>19</v>
      </c>
      <c r="N132" s="169"/>
      <c r="O132" s="170" t="s">
        <v>654</v>
      </c>
      <c r="P132" s="80" t="s">
        <v>20</v>
      </c>
    </row>
    <row r="133" spans="1:16" ht="30" customHeight="1">
      <c r="A133" s="176">
        <v>2012</v>
      </c>
      <c r="B133" s="127">
        <v>93</v>
      </c>
      <c r="C133" s="175" t="s">
        <v>544</v>
      </c>
      <c r="D133" s="79" t="s">
        <v>655</v>
      </c>
      <c r="E133" s="79" t="s">
        <v>345</v>
      </c>
      <c r="F133" s="80" t="s">
        <v>656</v>
      </c>
      <c r="G133" s="160">
        <v>41253</v>
      </c>
      <c r="H133" s="8">
        <v>4</v>
      </c>
      <c r="I133" s="161">
        <f t="shared" si="5"/>
        <v>42714</v>
      </c>
      <c r="J133" s="127" t="s">
        <v>20</v>
      </c>
      <c r="K133" s="162" t="str">
        <f t="shared" si="6"/>
        <v xml:space="preserve"> - </v>
      </c>
      <c r="L133" s="8">
        <v>20</v>
      </c>
      <c r="M133" s="8">
        <v>47</v>
      </c>
      <c r="N133" s="8"/>
      <c r="O133" s="170" t="s">
        <v>657</v>
      </c>
      <c r="P133" s="80" t="s">
        <v>20</v>
      </c>
    </row>
    <row r="134" spans="1:16" ht="44.25" customHeight="1">
      <c r="A134" s="176">
        <v>2012</v>
      </c>
      <c r="B134" s="127">
        <v>94</v>
      </c>
      <c r="C134" s="175" t="s">
        <v>544</v>
      </c>
      <c r="D134" s="79" t="s">
        <v>658</v>
      </c>
      <c r="E134" s="79" t="s">
        <v>336</v>
      </c>
      <c r="F134" s="80" t="s">
        <v>659</v>
      </c>
      <c r="G134" s="160">
        <v>41253</v>
      </c>
      <c r="H134" s="8">
        <v>4</v>
      </c>
      <c r="I134" s="161">
        <f t="shared" si="5"/>
        <v>42714</v>
      </c>
      <c r="J134" s="127" t="s">
        <v>20</v>
      </c>
      <c r="K134" s="162" t="str">
        <f t="shared" si="6"/>
        <v xml:space="preserve"> - </v>
      </c>
      <c r="L134" s="8">
        <v>67</v>
      </c>
      <c r="M134" s="8">
        <v>82.93</v>
      </c>
      <c r="N134" s="8"/>
      <c r="O134" s="170" t="s">
        <v>660</v>
      </c>
      <c r="P134" s="80" t="s">
        <v>20</v>
      </c>
    </row>
    <row r="135" spans="1:16" ht="30" customHeight="1">
      <c r="A135" s="176">
        <v>2012</v>
      </c>
      <c r="B135" s="127">
        <v>95</v>
      </c>
      <c r="C135" s="175" t="s">
        <v>544</v>
      </c>
      <c r="D135" s="79" t="s">
        <v>661</v>
      </c>
      <c r="E135" s="79" t="s">
        <v>345</v>
      </c>
      <c r="F135" s="80" t="s">
        <v>662</v>
      </c>
      <c r="G135" s="160">
        <v>41253</v>
      </c>
      <c r="H135" s="8">
        <v>4</v>
      </c>
      <c r="I135" s="161">
        <f t="shared" si="5"/>
        <v>42714</v>
      </c>
      <c r="J135" s="127" t="s">
        <v>20</v>
      </c>
      <c r="K135" s="162" t="str">
        <f t="shared" si="6"/>
        <v xml:space="preserve"> - </v>
      </c>
      <c r="L135" s="8">
        <v>49</v>
      </c>
      <c r="M135" s="8">
        <v>100</v>
      </c>
      <c r="N135" s="8"/>
      <c r="O135" s="170" t="s">
        <v>663</v>
      </c>
      <c r="P135" s="80" t="s">
        <v>20</v>
      </c>
    </row>
    <row r="136" spans="1:16" ht="30" customHeight="1">
      <c r="A136" s="176">
        <v>2012</v>
      </c>
      <c r="B136" s="127">
        <v>96</v>
      </c>
      <c r="C136" s="175" t="s">
        <v>544</v>
      </c>
      <c r="D136" s="79" t="s">
        <v>664</v>
      </c>
      <c r="E136" s="79" t="s">
        <v>345</v>
      </c>
      <c r="F136" s="80" t="s">
        <v>665</v>
      </c>
      <c r="G136" s="160">
        <v>41253</v>
      </c>
      <c r="H136" s="8">
        <v>4</v>
      </c>
      <c r="I136" s="161">
        <f t="shared" si="5"/>
        <v>42714</v>
      </c>
      <c r="J136" s="127" t="s">
        <v>20</v>
      </c>
      <c r="K136" s="162" t="str">
        <f t="shared" si="6"/>
        <v xml:space="preserve"> - </v>
      </c>
      <c r="L136" s="8">
        <v>30</v>
      </c>
      <c r="M136" s="8">
        <v>50</v>
      </c>
      <c r="N136" s="8"/>
      <c r="O136" s="170" t="s">
        <v>666</v>
      </c>
      <c r="P136" s="80" t="s">
        <v>20</v>
      </c>
    </row>
    <row r="137" spans="1:16" ht="30" customHeight="1">
      <c r="A137" s="178">
        <v>2013</v>
      </c>
      <c r="B137" s="127">
        <v>97</v>
      </c>
      <c r="C137" s="175" t="s">
        <v>544</v>
      </c>
      <c r="D137" s="79" t="s">
        <v>667</v>
      </c>
      <c r="E137" s="79" t="s">
        <v>345</v>
      </c>
      <c r="F137" s="179" t="s">
        <v>668</v>
      </c>
      <c r="G137" s="160">
        <v>41509</v>
      </c>
      <c r="H137" s="8">
        <v>4</v>
      </c>
      <c r="I137" s="161">
        <f t="shared" si="5"/>
        <v>42970</v>
      </c>
      <c r="J137" s="127" t="s">
        <v>20</v>
      </c>
      <c r="K137" s="162" t="str">
        <f t="shared" si="6"/>
        <v xml:space="preserve"> - </v>
      </c>
      <c r="L137" s="8">
        <v>62</v>
      </c>
      <c r="M137" s="8">
        <v>100</v>
      </c>
      <c r="N137" s="8"/>
      <c r="O137" s="170" t="s">
        <v>669</v>
      </c>
      <c r="P137" s="179" t="s">
        <v>20</v>
      </c>
    </row>
    <row r="138" spans="1:16" ht="30" customHeight="1">
      <c r="A138" s="178">
        <v>2013</v>
      </c>
      <c r="B138" s="127">
        <v>98</v>
      </c>
      <c r="C138" s="175" t="s">
        <v>544</v>
      </c>
      <c r="D138" s="79" t="s">
        <v>670</v>
      </c>
      <c r="E138" s="79" t="s">
        <v>345</v>
      </c>
      <c r="F138" s="179" t="s">
        <v>671</v>
      </c>
      <c r="G138" s="160">
        <v>41603</v>
      </c>
      <c r="H138" s="8">
        <v>6</v>
      </c>
      <c r="I138" s="161">
        <f t="shared" si="5"/>
        <v>43794</v>
      </c>
      <c r="J138" s="127" t="s">
        <v>20</v>
      </c>
      <c r="K138" s="162" t="str">
        <f t="shared" si="6"/>
        <v xml:space="preserve"> - </v>
      </c>
      <c r="L138" s="8">
        <v>41</v>
      </c>
      <c r="M138" s="8">
        <v>90</v>
      </c>
      <c r="N138" s="8"/>
      <c r="O138" s="170" t="s">
        <v>672</v>
      </c>
      <c r="P138" s="179" t="s">
        <v>20</v>
      </c>
    </row>
    <row r="139" spans="1:16" ht="30" customHeight="1">
      <c r="A139" s="178">
        <v>2013</v>
      </c>
      <c r="B139" s="127">
        <v>99</v>
      </c>
      <c r="C139" s="175" t="s">
        <v>544</v>
      </c>
      <c r="D139" s="79" t="s">
        <v>651</v>
      </c>
      <c r="E139" s="79" t="s">
        <v>345</v>
      </c>
      <c r="F139" s="80" t="s">
        <v>673</v>
      </c>
      <c r="G139" s="160">
        <v>41487</v>
      </c>
      <c r="H139" s="8">
        <v>6</v>
      </c>
      <c r="I139" s="161">
        <f t="shared" si="5"/>
        <v>43678</v>
      </c>
      <c r="J139" s="127" t="s">
        <v>20</v>
      </c>
      <c r="K139" s="162" t="str">
        <f t="shared" si="6"/>
        <v xml:space="preserve"> - </v>
      </c>
      <c r="L139" s="8">
        <v>74</v>
      </c>
      <c r="M139" s="8">
        <v>89.59</v>
      </c>
      <c r="N139" s="8"/>
      <c r="O139" s="170" t="s">
        <v>674</v>
      </c>
      <c r="P139" s="80" t="s">
        <v>20</v>
      </c>
    </row>
    <row r="140" spans="1:16" ht="30" customHeight="1">
      <c r="A140" s="178">
        <v>2013</v>
      </c>
      <c r="B140" s="127">
        <v>100</v>
      </c>
      <c r="C140" s="175" t="s">
        <v>544</v>
      </c>
      <c r="D140" s="79" t="s">
        <v>675</v>
      </c>
      <c r="E140" s="79" t="s">
        <v>345</v>
      </c>
      <c r="F140" s="80" t="s">
        <v>676</v>
      </c>
      <c r="G140" s="160">
        <v>41487</v>
      </c>
      <c r="H140" s="8">
        <v>3</v>
      </c>
      <c r="I140" s="161">
        <f t="shared" si="5"/>
        <v>42583</v>
      </c>
      <c r="J140" s="127" t="s">
        <v>20</v>
      </c>
      <c r="K140" s="162" t="str">
        <f t="shared" si="6"/>
        <v xml:space="preserve"> - </v>
      </c>
      <c r="L140" s="8">
        <v>195</v>
      </c>
      <c r="M140" s="8">
        <v>100</v>
      </c>
      <c r="N140" s="8"/>
      <c r="O140" s="170" t="s">
        <v>677</v>
      </c>
      <c r="P140" s="80" t="s">
        <v>20</v>
      </c>
    </row>
    <row r="141" spans="1:16" ht="30" customHeight="1">
      <c r="A141" s="178">
        <v>2013</v>
      </c>
      <c r="B141" s="127">
        <v>101</v>
      </c>
      <c r="C141" s="175" t="s">
        <v>544</v>
      </c>
      <c r="D141" s="79" t="s">
        <v>678</v>
      </c>
      <c r="E141" s="79" t="s">
        <v>345</v>
      </c>
      <c r="F141" s="80" t="s">
        <v>679</v>
      </c>
      <c r="G141" s="160">
        <v>41487</v>
      </c>
      <c r="H141" s="8">
        <v>6</v>
      </c>
      <c r="I141" s="161">
        <f t="shared" si="5"/>
        <v>43678</v>
      </c>
      <c r="J141" s="127" t="s">
        <v>20</v>
      </c>
      <c r="K141" s="162" t="str">
        <f t="shared" si="6"/>
        <v xml:space="preserve"> - </v>
      </c>
      <c r="L141" s="8">
        <v>39</v>
      </c>
      <c r="M141" s="8">
        <v>70</v>
      </c>
      <c r="N141" s="8"/>
      <c r="O141" s="170" t="s">
        <v>680</v>
      </c>
      <c r="P141" s="80" t="s">
        <v>20</v>
      </c>
    </row>
    <row r="142" spans="1:16" ht="30" customHeight="1">
      <c r="A142" s="178">
        <v>2013</v>
      </c>
      <c r="B142" s="127">
        <v>102</v>
      </c>
      <c r="C142" s="175" t="s">
        <v>544</v>
      </c>
      <c r="D142" s="79" t="s">
        <v>681</v>
      </c>
      <c r="E142" s="79" t="s">
        <v>345</v>
      </c>
      <c r="F142" s="80" t="s">
        <v>682</v>
      </c>
      <c r="G142" s="160">
        <v>41356</v>
      </c>
      <c r="H142" s="8">
        <v>4</v>
      </c>
      <c r="I142" s="161">
        <f t="shared" si="5"/>
        <v>42817</v>
      </c>
      <c r="J142" s="127" t="s">
        <v>20</v>
      </c>
      <c r="K142" s="162" t="str">
        <f t="shared" si="6"/>
        <v xml:space="preserve"> - </v>
      </c>
      <c r="L142" s="8">
        <v>58</v>
      </c>
      <c r="M142" s="8">
        <v>50</v>
      </c>
      <c r="N142" s="8"/>
      <c r="O142" s="170" t="s">
        <v>683</v>
      </c>
      <c r="P142" s="80" t="s">
        <v>20</v>
      </c>
    </row>
    <row r="143" spans="1:16" ht="30" customHeight="1">
      <c r="A143" s="178">
        <v>2013</v>
      </c>
      <c r="B143" s="127">
        <v>103</v>
      </c>
      <c r="C143" s="175" t="s">
        <v>544</v>
      </c>
      <c r="D143" s="79" t="s">
        <v>684</v>
      </c>
      <c r="E143" s="79" t="s">
        <v>345</v>
      </c>
      <c r="F143" s="80" t="s">
        <v>685</v>
      </c>
      <c r="G143" s="160">
        <v>41359</v>
      </c>
      <c r="H143" s="8">
        <v>4</v>
      </c>
      <c r="I143" s="161">
        <f t="shared" si="5"/>
        <v>42820</v>
      </c>
      <c r="J143" s="127" t="s">
        <v>20</v>
      </c>
      <c r="K143" s="162" t="str">
        <f t="shared" si="6"/>
        <v xml:space="preserve"> - </v>
      </c>
      <c r="L143" s="8">
        <v>36</v>
      </c>
      <c r="M143" s="8">
        <v>50</v>
      </c>
      <c r="N143" s="8"/>
      <c r="O143" s="170" t="s">
        <v>686</v>
      </c>
      <c r="P143" s="80" t="s">
        <v>20</v>
      </c>
    </row>
    <row r="144" spans="1:16" ht="30" customHeight="1">
      <c r="A144" s="178">
        <v>2013</v>
      </c>
      <c r="B144" s="127">
        <v>104</v>
      </c>
      <c r="C144" s="175" t="s">
        <v>544</v>
      </c>
      <c r="D144" s="79" t="s">
        <v>687</v>
      </c>
      <c r="E144" s="79" t="s">
        <v>345</v>
      </c>
      <c r="F144" s="80" t="s">
        <v>688</v>
      </c>
      <c r="G144" s="160">
        <v>41359</v>
      </c>
      <c r="H144" s="8">
        <v>4</v>
      </c>
      <c r="I144" s="161">
        <f t="shared" si="5"/>
        <v>42820</v>
      </c>
      <c r="J144" s="127" t="s">
        <v>20</v>
      </c>
      <c r="K144" s="162" t="str">
        <f t="shared" si="6"/>
        <v xml:space="preserve"> - </v>
      </c>
      <c r="L144" s="8">
        <v>56</v>
      </c>
      <c r="M144" s="8">
        <v>50</v>
      </c>
      <c r="N144" s="8"/>
      <c r="O144" s="170" t="s">
        <v>689</v>
      </c>
      <c r="P144" s="80" t="s">
        <v>20</v>
      </c>
    </row>
    <row r="145" spans="1:16" ht="30" customHeight="1">
      <c r="A145" s="178">
        <v>2013</v>
      </c>
      <c r="B145" s="127">
        <v>105</v>
      </c>
      <c r="C145" s="175" t="s">
        <v>544</v>
      </c>
      <c r="D145" s="79" t="s">
        <v>690</v>
      </c>
      <c r="E145" s="79" t="s">
        <v>345</v>
      </c>
      <c r="F145" s="80" t="s">
        <v>691</v>
      </c>
      <c r="G145" s="160">
        <v>41285</v>
      </c>
      <c r="H145" s="8">
        <v>4</v>
      </c>
      <c r="I145" s="161">
        <f t="shared" si="5"/>
        <v>42746</v>
      </c>
      <c r="J145" s="127" t="s">
        <v>20</v>
      </c>
      <c r="K145" s="162" t="str">
        <f t="shared" si="6"/>
        <v xml:space="preserve"> - </v>
      </c>
      <c r="L145" s="8">
        <v>30</v>
      </c>
      <c r="M145" s="8">
        <v>70</v>
      </c>
      <c r="N145" s="8"/>
      <c r="O145" s="170" t="s">
        <v>692</v>
      </c>
      <c r="P145" s="80" t="s">
        <v>20</v>
      </c>
    </row>
    <row r="146" spans="1:16" ht="30" customHeight="1">
      <c r="A146" s="178">
        <v>2013</v>
      </c>
      <c r="B146" s="127">
        <v>106</v>
      </c>
      <c r="C146" s="175" t="s">
        <v>544</v>
      </c>
      <c r="D146" s="79" t="s">
        <v>693</v>
      </c>
      <c r="E146" s="79" t="s">
        <v>336</v>
      </c>
      <c r="F146" s="80" t="s">
        <v>694</v>
      </c>
      <c r="G146" s="160">
        <v>41562</v>
      </c>
      <c r="H146" s="8">
        <v>6</v>
      </c>
      <c r="I146" s="161">
        <f t="shared" si="5"/>
        <v>43753</v>
      </c>
      <c r="J146" s="127" t="s">
        <v>20</v>
      </c>
      <c r="K146" s="162" t="str">
        <f t="shared" si="6"/>
        <v xml:space="preserve"> - </v>
      </c>
      <c r="L146" s="8">
        <v>40</v>
      </c>
      <c r="M146" s="8">
        <v>65.8</v>
      </c>
      <c r="N146" s="8"/>
      <c r="O146" s="170" t="s">
        <v>695</v>
      </c>
      <c r="P146" s="80" t="s">
        <v>20</v>
      </c>
    </row>
    <row r="147" spans="1:16" ht="30" customHeight="1">
      <c r="A147" s="178">
        <v>2013</v>
      </c>
      <c r="B147" s="127">
        <v>107</v>
      </c>
      <c r="C147" s="175" t="s">
        <v>544</v>
      </c>
      <c r="D147" s="79" t="s">
        <v>696</v>
      </c>
      <c r="E147" s="79" t="s">
        <v>345</v>
      </c>
      <c r="F147" s="80" t="s">
        <v>697</v>
      </c>
      <c r="G147" s="160">
        <v>41527</v>
      </c>
      <c r="H147" s="8">
        <v>5</v>
      </c>
      <c r="I147" s="161">
        <f t="shared" si="5"/>
        <v>43353</v>
      </c>
      <c r="J147" s="127" t="s">
        <v>20</v>
      </c>
      <c r="K147" s="162" t="str">
        <f t="shared" si="6"/>
        <v xml:space="preserve"> - </v>
      </c>
      <c r="L147" s="8">
        <v>33</v>
      </c>
      <c r="M147" s="8">
        <v>50</v>
      </c>
      <c r="N147" s="8"/>
      <c r="O147" s="170" t="s">
        <v>698</v>
      </c>
      <c r="P147" s="80" t="s">
        <v>20</v>
      </c>
    </row>
    <row r="148" spans="1:16" ht="30" customHeight="1">
      <c r="A148" s="178">
        <v>2013</v>
      </c>
      <c r="B148" s="180">
        <v>108</v>
      </c>
      <c r="C148" s="175" t="s">
        <v>544</v>
      </c>
      <c r="D148" s="181" t="s">
        <v>699</v>
      </c>
      <c r="E148" s="181" t="s">
        <v>318</v>
      </c>
      <c r="F148" s="182" t="s">
        <v>700</v>
      </c>
      <c r="G148" s="183">
        <v>41299</v>
      </c>
      <c r="H148" s="184">
        <v>8</v>
      </c>
      <c r="I148" s="185">
        <f t="shared" si="5"/>
        <v>44221</v>
      </c>
      <c r="J148" s="180" t="s">
        <v>20</v>
      </c>
      <c r="K148" s="186" t="str">
        <f t="shared" si="6"/>
        <v xml:space="preserve"> - </v>
      </c>
      <c r="L148" s="184">
        <v>260</v>
      </c>
      <c r="M148" s="184">
        <v>90</v>
      </c>
      <c r="N148" s="184"/>
      <c r="O148" s="187" t="s">
        <v>701</v>
      </c>
      <c r="P148" s="188" t="s">
        <v>44</v>
      </c>
    </row>
    <row r="149" spans="1:16" ht="30" customHeight="1">
      <c r="A149" s="178">
        <v>2013</v>
      </c>
      <c r="B149" s="127">
        <v>109</v>
      </c>
      <c r="C149" s="175" t="s">
        <v>544</v>
      </c>
      <c r="D149" s="79" t="s">
        <v>702</v>
      </c>
      <c r="E149" s="79" t="s">
        <v>345</v>
      </c>
      <c r="F149" s="80" t="s">
        <v>703</v>
      </c>
      <c r="G149" s="160">
        <v>41304</v>
      </c>
      <c r="H149" s="8">
        <v>0</v>
      </c>
      <c r="I149" s="161">
        <f t="shared" si="5"/>
        <v>41304</v>
      </c>
      <c r="J149" s="127" t="s">
        <v>20</v>
      </c>
      <c r="K149" s="162" t="str">
        <f t="shared" si="6"/>
        <v xml:space="preserve"> - </v>
      </c>
      <c r="L149" s="8">
        <v>41</v>
      </c>
      <c r="M149" s="8">
        <v>100</v>
      </c>
      <c r="N149" s="8"/>
      <c r="O149" s="170" t="s">
        <v>704</v>
      </c>
      <c r="P149" s="80" t="s">
        <v>20</v>
      </c>
    </row>
    <row r="150" spans="1:16" ht="30" customHeight="1">
      <c r="A150" s="178">
        <v>2013</v>
      </c>
      <c r="B150" s="127">
        <v>110</v>
      </c>
      <c r="C150" s="175" t="s">
        <v>544</v>
      </c>
      <c r="D150" s="79" t="s">
        <v>17</v>
      </c>
      <c r="E150" s="79" t="s">
        <v>318</v>
      </c>
      <c r="F150" s="80" t="s">
        <v>705</v>
      </c>
      <c r="G150" s="160">
        <v>41305</v>
      </c>
      <c r="H150" s="8">
        <v>6</v>
      </c>
      <c r="I150" s="161">
        <f t="shared" si="5"/>
        <v>43496</v>
      </c>
      <c r="J150" s="127" t="s">
        <v>20</v>
      </c>
      <c r="K150" s="162" t="str">
        <f t="shared" si="6"/>
        <v xml:space="preserve"> - </v>
      </c>
      <c r="L150" s="8">
        <v>36</v>
      </c>
      <c r="M150" s="8">
        <v>80</v>
      </c>
      <c r="N150" s="8"/>
      <c r="O150" s="170" t="s">
        <v>706</v>
      </c>
      <c r="P150" s="80" t="s">
        <v>20</v>
      </c>
    </row>
    <row r="151" spans="1:16" ht="30" customHeight="1">
      <c r="A151" s="178">
        <v>2013</v>
      </c>
      <c r="B151" s="127">
        <v>111</v>
      </c>
      <c r="C151" s="175" t="s">
        <v>544</v>
      </c>
      <c r="D151" s="79" t="s">
        <v>707</v>
      </c>
      <c r="E151" s="189" t="s">
        <v>326</v>
      </c>
      <c r="F151" s="80" t="s">
        <v>708</v>
      </c>
      <c r="G151" s="160">
        <v>41562</v>
      </c>
      <c r="H151" s="8">
        <v>3</v>
      </c>
      <c r="I151" s="161">
        <f t="shared" si="5"/>
        <v>42658</v>
      </c>
      <c r="J151" s="127" t="s">
        <v>20</v>
      </c>
      <c r="K151" s="162" t="str">
        <f t="shared" si="6"/>
        <v xml:space="preserve"> - </v>
      </c>
      <c r="L151" s="8">
        <v>15</v>
      </c>
      <c r="M151" s="8">
        <v>100</v>
      </c>
      <c r="N151" s="8"/>
      <c r="O151" s="170" t="s">
        <v>709</v>
      </c>
      <c r="P151" s="80" t="s">
        <v>20</v>
      </c>
    </row>
    <row r="152" spans="1:16" ht="30" customHeight="1">
      <c r="A152" s="178">
        <v>2013</v>
      </c>
      <c r="B152" s="127">
        <v>112</v>
      </c>
      <c r="C152" s="175" t="s">
        <v>544</v>
      </c>
      <c r="D152" s="79" t="s">
        <v>710</v>
      </c>
      <c r="E152" s="79" t="s">
        <v>345</v>
      </c>
      <c r="F152" s="80" t="s">
        <v>711</v>
      </c>
      <c r="G152" s="160">
        <v>41562</v>
      </c>
      <c r="H152" s="8">
        <v>4</v>
      </c>
      <c r="I152" s="161">
        <f t="shared" si="5"/>
        <v>43023</v>
      </c>
      <c r="J152" s="127" t="s">
        <v>20</v>
      </c>
      <c r="K152" s="162" t="str">
        <f t="shared" si="6"/>
        <v xml:space="preserve"> - </v>
      </c>
      <c r="L152" s="8">
        <v>32</v>
      </c>
      <c r="M152" s="8">
        <v>70</v>
      </c>
      <c r="N152" s="8"/>
      <c r="O152" s="170" t="s">
        <v>712</v>
      </c>
      <c r="P152" s="80" t="s">
        <v>20</v>
      </c>
    </row>
    <row r="153" spans="1:16" ht="30" customHeight="1">
      <c r="A153" s="391">
        <v>2013</v>
      </c>
      <c r="B153" s="387">
        <v>113</v>
      </c>
      <c r="C153" s="392" t="s">
        <v>544</v>
      </c>
      <c r="D153" s="393" t="s">
        <v>713</v>
      </c>
      <c r="E153" s="393" t="s">
        <v>345</v>
      </c>
      <c r="F153" s="80" t="s">
        <v>714</v>
      </c>
      <c r="G153" s="160">
        <v>41359</v>
      </c>
      <c r="H153" s="8">
        <v>3</v>
      </c>
      <c r="I153" s="161" t="s">
        <v>19</v>
      </c>
      <c r="J153" s="127"/>
      <c r="K153" s="162" t="str">
        <f t="shared" si="6"/>
        <v xml:space="preserve"> - </v>
      </c>
      <c r="L153" s="8">
        <v>57</v>
      </c>
      <c r="M153" s="8"/>
      <c r="N153" s="8"/>
      <c r="O153" s="170" t="s">
        <v>715</v>
      </c>
      <c r="P153" s="80" t="s">
        <v>20</v>
      </c>
    </row>
    <row r="154" spans="1:16" ht="30" customHeight="1">
      <c r="A154" s="391"/>
      <c r="B154" s="388"/>
      <c r="C154" s="393"/>
      <c r="D154" s="393"/>
      <c r="E154" s="393"/>
      <c r="F154" s="80" t="s">
        <v>77</v>
      </c>
      <c r="G154" s="160">
        <v>42516</v>
      </c>
      <c r="H154" s="190">
        <v>6</v>
      </c>
      <c r="I154" s="161">
        <f t="shared" ref="I154:I217" si="7">DATE(YEAR(G154)+H154,MONTH(G154),DAY(G154))</f>
        <v>44707</v>
      </c>
      <c r="J154" s="127" t="s">
        <v>44</v>
      </c>
      <c r="K154" s="161">
        <f t="shared" si="6"/>
        <v>44707</v>
      </c>
      <c r="L154" s="190"/>
      <c r="M154" s="190">
        <v>55.58</v>
      </c>
      <c r="N154" s="190"/>
      <c r="O154" s="170" t="s">
        <v>716</v>
      </c>
      <c r="P154" s="80" t="s">
        <v>20</v>
      </c>
    </row>
    <row r="155" spans="1:16" ht="30" customHeight="1">
      <c r="A155" s="178">
        <v>2013</v>
      </c>
      <c r="B155" s="127">
        <v>114</v>
      </c>
      <c r="C155" s="175" t="s">
        <v>544</v>
      </c>
      <c r="D155" s="79" t="s">
        <v>717</v>
      </c>
      <c r="E155" s="79" t="s">
        <v>345</v>
      </c>
      <c r="F155" s="80" t="s">
        <v>718</v>
      </c>
      <c r="G155" s="160">
        <v>41359</v>
      </c>
      <c r="H155" s="8">
        <v>4</v>
      </c>
      <c r="I155" s="161">
        <f t="shared" si="7"/>
        <v>42820</v>
      </c>
      <c r="J155" s="127" t="s">
        <v>20</v>
      </c>
      <c r="K155" s="162" t="str">
        <f t="shared" si="6"/>
        <v xml:space="preserve"> - </v>
      </c>
      <c r="L155" s="8">
        <v>70</v>
      </c>
      <c r="M155" s="8">
        <v>86.62</v>
      </c>
      <c r="N155" s="8"/>
      <c r="O155" s="170" t="s">
        <v>719</v>
      </c>
      <c r="P155" s="80" t="s">
        <v>20</v>
      </c>
    </row>
    <row r="156" spans="1:16" ht="30" customHeight="1">
      <c r="A156" s="178">
        <v>2013</v>
      </c>
      <c r="B156" s="127">
        <v>115</v>
      </c>
      <c r="C156" s="175" t="s">
        <v>544</v>
      </c>
      <c r="D156" s="79" t="s">
        <v>720</v>
      </c>
      <c r="E156" s="79" t="s">
        <v>318</v>
      </c>
      <c r="F156" s="80" t="s">
        <v>721</v>
      </c>
      <c r="G156" s="160">
        <v>41380</v>
      </c>
      <c r="H156" s="8">
        <v>2</v>
      </c>
      <c r="I156" s="161">
        <f t="shared" si="7"/>
        <v>42110</v>
      </c>
      <c r="J156" s="127" t="s">
        <v>20</v>
      </c>
      <c r="K156" s="162" t="str">
        <f t="shared" si="6"/>
        <v xml:space="preserve"> - </v>
      </c>
      <c r="L156" s="8">
        <v>37</v>
      </c>
      <c r="M156" s="8">
        <v>100</v>
      </c>
      <c r="N156" s="8"/>
      <c r="O156" s="170" t="s">
        <v>722</v>
      </c>
      <c r="P156" s="80" t="s">
        <v>20</v>
      </c>
    </row>
    <row r="157" spans="1:16" ht="30" customHeight="1">
      <c r="A157" s="178">
        <v>2013</v>
      </c>
      <c r="B157" s="127">
        <v>116</v>
      </c>
      <c r="C157" s="175" t="s">
        <v>544</v>
      </c>
      <c r="D157" s="79" t="s">
        <v>723</v>
      </c>
      <c r="E157" s="79" t="s">
        <v>345</v>
      </c>
      <c r="F157" s="80" t="s">
        <v>724</v>
      </c>
      <c r="G157" s="160">
        <v>41380</v>
      </c>
      <c r="H157" s="8">
        <v>4</v>
      </c>
      <c r="I157" s="161">
        <f t="shared" si="7"/>
        <v>42841</v>
      </c>
      <c r="J157" s="127" t="s">
        <v>20</v>
      </c>
      <c r="K157" s="162" t="str">
        <f t="shared" si="6"/>
        <v xml:space="preserve"> - </v>
      </c>
      <c r="L157" s="8">
        <v>48</v>
      </c>
      <c r="M157" s="8">
        <v>70</v>
      </c>
      <c r="N157" s="8"/>
      <c r="O157" s="170" t="s">
        <v>725</v>
      </c>
      <c r="P157" s="80" t="s">
        <v>20</v>
      </c>
    </row>
    <row r="158" spans="1:16" ht="30" customHeight="1">
      <c r="A158" s="178">
        <v>2013</v>
      </c>
      <c r="B158" s="127">
        <v>117</v>
      </c>
      <c r="C158" s="175" t="s">
        <v>544</v>
      </c>
      <c r="D158" s="79" t="s">
        <v>726</v>
      </c>
      <c r="E158" s="79" t="s">
        <v>318</v>
      </c>
      <c r="F158" s="80" t="s">
        <v>727</v>
      </c>
      <c r="G158" s="160">
        <v>41487</v>
      </c>
      <c r="H158" s="8">
        <v>6</v>
      </c>
      <c r="I158" s="161">
        <f t="shared" si="7"/>
        <v>43678</v>
      </c>
      <c r="J158" s="127" t="s">
        <v>20</v>
      </c>
      <c r="K158" s="162" t="str">
        <f t="shared" si="6"/>
        <v xml:space="preserve"> - </v>
      </c>
      <c r="L158" s="8">
        <v>34</v>
      </c>
      <c r="M158" s="8">
        <v>85</v>
      </c>
      <c r="N158" s="8"/>
      <c r="O158" s="170" t="s">
        <v>728</v>
      </c>
      <c r="P158" s="80" t="s">
        <v>20</v>
      </c>
    </row>
    <row r="159" spans="1:16" ht="30" customHeight="1">
      <c r="A159" s="178">
        <v>2013</v>
      </c>
      <c r="B159" s="127">
        <v>118</v>
      </c>
      <c r="C159" s="175" t="s">
        <v>544</v>
      </c>
      <c r="D159" s="79" t="s">
        <v>729</v>
      </c>
      <c r="E159" s="79" t="s">
        <v>345</v>
      </c>
      <c r="F159" s="80" t="s">
        <v>730</v>
      </c>
      <c r="G159" s="160">
        <v>41487</v>
      </c>
      <c r="H159" s="8">
        <v>6</v>
      </c>
      <c r="I159" s="161">
        <f t="shared" si="7"/>
        <v>43678</v>
      </c>
      <c r="J159" s="127" t="s">
        <v>20</v>
      </c>
      <c r="K159" s="162" t="str">
        <f t="shared" si="6"/>
        <v xml:space="preserve"> - </v>
      </c>
      <c r="L159" s="8">
        <v>82</v>
      </c>
      <c r="M159" s="8">
        <v>70</v>
      </c>
      <c r="N159" s="8"/>
      <c r="O159" s="170" t="s">
        <v>731</v>
      </c>
      <c r="P159" s="80" t="s">
        <v>20</v>
      </c>
    </row>
    <row r="160" spans="1:16" ht="30" customHeight="1">
      <c r="A160" s="178">
        <v>2013</v>
      </c>
      <c r="B160" s="127">
        <v>119</v>
      </c>
      <c r="C160" s="175" t="s">
        <v>544</v>
      </c>
      <c r="D160" s="79" t="s">
        <v>732</v>
      </c>
      <c r="E160" s="79" t="s">
        <v>318</v>
      </c>
      <c r="F160" s="179" t="s">
        <v>733</v>
      </c>
      <c r="G160" s="160">
        <v>41603</v>
      </c>
      <c r="H160" s="8">
        <v>6</v>
      </c>
      <c r="I160" s="161">
        <f t="shared" si="7"/>
        <v>43794</v>
      </c>
      <c r="J160" s="127" t="s">
        <v>20</v>
      </c>
      <c r="K160" s="162" t="str">
        <f t="shared" si="6"/>
        <v xml:space="preserve"> - </v>
      </c>
      <c r="L160" s="8">
        <v>177</v>
      </c>
      <c r="M160" s="8">
        <v>70</v>
      </c>
      <c r="N160" s="8"/>
      <c r="O160" s="170" t="s">
        <v>734</v>
      </c>
      <c r="P160" s="179" t="s">
        <v>20</v>
      </c>
    </row>
    <row r="161" spans="1:16" ht="30" customHeight="1">
      <c r="A161" s="178">
        <v>2013</v>
      </c>
      <c r="B161" s="127">
        <v>120</v>
      </c>
      <c r="C161" s="175" t="s">
        <v>544</v>
      </c>
      <c r="D161" s="79" t="s">
        <v>735</v>
      </c>
      <c r="E161" s="79" t="s">
        <v>318</v>
      </c>
      <c r="F161" s="179" t="s">
        <v>736</v>
      </c>
      <c r="G161" s="160">
        <v>41604</v>
      </c>
      <c r="H161" s="8">
        <v>4</v>
      </c>
      <c r="I161" s="161">
        <f t="shared" si="7"/>
        <v>43065</v>
      </c>
      <c r="J161" s="127" t="s">
        <v>20</v>
      </c>
      <c r="K161" s="162" t="str">
        <f t="shared" si="6"/>
        <v xml:space="preserve"> - </v>
      </c>
      <c r="L161" s="8">
        <v>46</v>
      </c>
      <c r="M161" s="8">
        <v>100</v>
      </c>
      <c r="N161" s="8"/>
      <c r="O161" s="170" t="s">
        <v>737</v>
      </c>
      <c r="P161" s="179" t="s">
        <v>20</v>
      </c>
    </row>
    <row r="162" spans="1:16" ht="30" customHeight="1">
      <c r="A162" s="178">
        <v>2013</v>
      </c>
      <c r="B162" s="127">
        <v>121</v>
      </c>
      <c r="C162" s="175" t="s">
        <v>544</v>
      </c>
      <c r="D162" s="79" t="s">
        <v>738</v>
      </c>
      <c r="E162" s="79" t="s">
        <v>345</v>
      </c>
      <c r="F162" s="179" t="s">
        <v>739</v>
      </c>
      <c r="G162" s="160">
        <v>41603</v>
      </c>
      <c r="H162" s="8">
        <v>0</v>
      </c>
      <c r="I162" s="161">
        <f t="shared" si="7"/>
        <v>41603</v>
      </c>
      <c r="J162" s="127" t="s">
        <v>20</v>
      </c>
      <c r="K162" s="162" t="str">
        <f t="shared" si="6"/>
        <v xml:space="preserve"> - </v>
      </c>
      <c r="L162" s="8">
        <v>14</v>
      </c>
      <c r="M162" s="8">
        <v>100</v>
      </c>
      <c r="N162" s="8"/>
      <c r="O162" s="170" t="s">
        <v>740</v>
      </c>
      <c r="P162" s="179" t="s">
        <v>20</v>
      </c>
    </row>
    <row r="163" spans="1:16" ht="30" customHeight="1">
      <c r="A163" s="191">
        <v>2014</v>
      </c>
      <c r="B163" s="127">
        <v>122</v>
      </c>
      <c r="C163" s="175" t="s">
        <v>544</v>
      </c>
      <c r="D163" s="79" t="s">
        <v>741</v>
      </c>
      <c r="E163" s="79" t="s">
        <v>318</v>
      </c>
      <c r="F163" s="80" t="s">
        <v>742</v>
      </c>
      <c r="G163" s="160">
        <v>41691</v>
      </c>
      <c r="H163" s="8">
        <v>5</v>
      </c>
      <c r="I163" s="161">
        <f t="shared" si="7"/>
        <v>43517</v>
      </c>
      <c r="J163" s="127" t="s">
        <v>20</v>
      </c>
      <c r="K163" s="162" t="str">
        <f t="shared" si="6"/>
        <v xml:space="preserve"> - </v>
      </c>
      <c r="L163" s="8">
        <v>101</v>
      </c>
      <c r="M163" s="8">
        <v>98.6</v>
      </c>
      <c r="N163" s="8"/>
      <c r="O163" s="170" t="s">
        <v>743</v>
      </c>
      <c r="P163" s="80" t="s">
        <v>20</v>
      </c>
    </row>
    <row r="164" spans="1:16" ht="30" customHeight="1">
      <c r="A164" s="191">
        <v>2014</v>
      </c>
      <c r="B164" s="127">
        <v>123</v>
      </c>
      <c r="C164" s="175" t="s">
        <v>544</v>
      </c>
      <c r="D164" s="79" t="s">
        <v>744</v>
      </c>
      <c r="E164" s="79" t="s">
        <v>345</v>
      </c>
      <c r="F164" s="80" t="s">
        <v>745</v>
      </c>
      <c r="G164" s="160">
        <v>41691</v>
      </c>
      <c r="H164" s="8">
        <v>0</v>
      </c>
      <c r="I164" s="161">
        <f t="shared" si="7"/>
        <v>41691</v>
      </c>
      <c r="J164" s="127" t="s">
        <v>20</v>
      </c>
      <c r="K164" s="162" t="str">
        <f t="shared" si="6"/>
        <v xml:space="preserve"> - </v>
      </c>
      <c r="L164" s="8">
        <v>33</v>
      </c>
      <c r="M164" s="8">
        <v>100</v>
      </c>
      <c r="N164" s="8"/>
      <c r="O164" s="170" t="s">
        <v>746</v>
      </c>
      <c r="P164" s="80" t="s">
        <v>20</v>
      </c>
    </row>
    <row r="165" spans="1:16" ht="30" customHeight="1">
      <c r="A165" s="191">
        <v>2014</v>
      </c>
      <c r="B165" s="180">
        <v>124</v>
      </c>
      <c r="C165" s="192" t="s">
        <v>544</v>
      </c>
      <c r="D165" s="193" t="s">
        <v>747</v>
      </c>
      <c r="E165" s="181" t="s">
        <v>345</v>
      </c>
      <c r="F165" s="194" t="s">
        <v>62</v>
      </c>
      <c r="G165" s="183">
        <v>41865</v>
      </c>
      <c r="H165" s="184">
        <v>6</v>
      </c>
      <c r="I165" s="185">
        <f t="shared" si="7"/>
        <v>44057</v>
      </c>
      <c r="J165" s="180" t="s">
        <v>20</v>
      </c>
      <c r="K165" s="186" t="str">
        <f t="shared" si="6"/>
        <v xml:space="preserve"> - </v>
      </c>
      <c r="L165" s="184">
        <v>57</v>
      </c>
      <c r="M165" s="184">
        <v>71.760000000000005</v>
      </c>
      <c r="N165" s="184"/>
      <c r="O165" s="187" t="s">
        <v>748</v>
      </c>
      <c r="P165" s="195" t="s">
        <v>44</v>
      </c>
    </row>
    <row r="166" spans="1:16" ht="30" customHeight="1">
      <c r="A166" s="396">
        <v>2014</v>
      </c>
      <c r="B166" s="387">
        <v>125</v>
      </c>
      <c r="C166" s="392" t="s">
        <v>544</v>
      </c>
      <c r="D166" s="393" t="s">
        <v>749</v>
      </c>
      <c r="E166" s="79" t="s">
        <v>318</v>
      </c>
      <c r="F166" s="196" t="s">
        <v>750</v>
      </c>
      <c r="G166" s="160">
        <v>41687</v>
      </c>
      <c r="H166" s="197">
        <v>4</v>
      </c>
      <c r="I166" s="161" t="s">
        <v>19</v>
      </c>
      <c r="J166" s="127"/>
      <c r="K166" s="162" t="str">
        <f t="shared" si="6"/>
        <v xml:space="preserve"> - </v>
      </c>
      <c r="L166" s="197">
        <v>45</v>
      </c>
      <c r="M166" s="197" t="s">
        <v>19</v>
      </c>
      <c r="N166" s="197"/>
      <c r="O166" s="170" t="s">
        <v>751</v>
      </c>
      <c r="P166" s="196" t="s">
        <v>20</v>
      </c>
    </row>
    <row r="167" spans="1:16" ht="30" customHeight="1">
      <c r="A167" s="396"/>
      <c r="B167" s="388"/>
      <c r="C167" s="393"/>
      <c r="D167" s="393"/>
      <c r="E167" s="79" t="s">
        <v>318</v>
      </c>
      <c r="F167" s="196">
        <v>304</v>
      </c>
      <c r="G167" s="160">
        <v>43523</v>
      </c>
      <c r="H167" s="197">
        <v>8</v>
      </c>
      <c r="I167" s="161">
        <f t="shared" si="7"/>
        <v>46445</v>
      </c>
      <c r="J167" s="127" t="s">
        <v>44</v>
      </c>
      <c r="K167" s="161">
        <f t="shared" si="6"/>
        <v>46445</v>
      </c>
      <c r="L167" s="197"/>
      <c r="M167" s="197">
        <v>70</v>
      </c>
      <c r="N167" s="197"/>
      <c r="O167" s="170" t="s">
        <v>752</v>
      </c>
      <c r="P167" s="196" t="s">
        <v>20</v>
      </c>
    </row>
    <row r="168" spans="1:16" ht="30" customHeight="1">
      <c r="A168" s="191">
        <v>2014</v>
      </c>
      <c r="B168" s="127">
        <v>126</v>
      </c>
      <c r="C168" s="175" t="s">
        <v>544</v>
      </c>
      <c r="D168" s="79" t="s">
        <v>753</v>
      </c>
      <c r="E168" s="79" t="s">
        <v>318</v>
      </c>
      <c r="F168" s="179" t="s">
        <v>754</v>
      </c>
      <c r="G168" s="160">
        <v>41691</v>
      </c>
      <c r="H168" s="8">
        <v>6</v>
      </c>
      <c r="I168" s="161">
        <f t="shared" si="7"/>
        <v>43882</v>
      </c>
      <c r="J168" s="127" t="s">
        <v>20</v>
      </c>
      <c r="K168" s="162" t="str">
        <f t="shared" si="6"/>
        <v xml:space="preserve"> - </v>
      </c>
      <c r="L168" s="8">
        <v>41</v>
      </c>
      <c r="M168" s="8">
        <v>50</v>
      </c>
      <c r="N168" s="8"/>
      <c r="O168" s="170" t="s">
        <v>755</v>
      </c>
      <c r="P168" s="179" t="s">
        <v>20</v>
      </c>
    </row>
    <row r="169" spans="1:16" ht="30" customHeight="1">
      <c r="A169" s="191">
        <v>2014</v>
      </c>
      <c r="B169" s="127">
        <v>127</v>
      </c>
      <c r="C169" s="192" t="s">
        <v>544</v>
      </c>
      <c r="D169" s="173" t="s">
        <v>756</v>
      </c>
      <c r="E169" s="79" t="s">
        <v>318</v>
      </c>
      <c r="F169" s="179" t="s">
        <v>757</v>
      </c>
      <c r="G169" s="160">
        <v>41949</v>
      </c>
      <c r="H169" s="8">
        <v>4</v>
      </c>
      <c r="I169" s="161">
        <f t="shared" si="7"/>
        <v>43410</v>
      </c>
      <c r="J169" s="127" t="s">
        <v>20</v>
      </c>
      <c r="K169" s="162" t="str">
        <f t="shared" si="6"/>
        <v xml:space="preserve"> - </v>
      </c>
      <c r="L169" s="8">
        <v>16</v>
      </c>
      <c r="M169" s="8">
        <v>40</v>
      </c>
      <c r="N169" s="8"/>
      <c r="O169" s="170" t="s">
        <v>758</v>
      </c>
      <c r="P169" s="179" t="s">
        <v>20</v>
      </c>
    </row>
    <row r="170" spans="1:16" ht="30" customHeight="1">
      <c r="A170" s="191">
        <v>2014</v>
      </c>
      <c r="B170" s="127">
        <v>128</v>
      </c>
      <c r="C170" s="192" t="s">
        <v>544</v>
      </c>
      <c r="D170" s="173" t="s">
        <v>759</v>
      </c>
      <c r="E170" s="79" t="s">
        <v>345</v>
      </c>
      <c r="F170" s="179" t="s">
        <v>760</v>
      </c>
      <c r="G170" s="160">
        <v>41691</v>
      </c>
      <c r="H170" s="8">
        <v>6</v>
      </c>
      <c r="I170" s="161">
        <f t="shared" si="7"/>
        <v>43882</v>
      </c>
      <c r="J170" s="127" t="s">
        <v>20</v>
      </c>
      <c r="K170" s="162" t="str">
        <f t="shared" si="6"/>
        <v xml:space="preserve"> - </v>
      </c>
      <c r="L170" s="8">
        <v>78</v>
      </c>
      <c r="M170" s="8">
        <v>50</v>
      </c>
      <c r="N170" s="8"/>
      <c r="O170" s="170" t="s">
        <v>761</v>
      </c>
      <c r="P170" s="179" t="s">
        <v>20</v>
      </c>
    </row>
    <row r="171" spans="1:16" ht="30" customHeight="1">
      <c r="A171" s="191">
        <v>2014</v>
      </c>
      <c r="B171" s="180">
        <v>129</v>
      </c>
      <c r="C171" s="192" t="s">
        <v>544</v>
      </c>
      <c r="D171" s="193" t="s">
        <v>762</v>
      </c>
      <c r="E171" s="181" t="s">
        <v>345</v>
      </c>
      <c r="F171" s="194" t="s">
        <v>763</v>
      </c>
      <c r="G171" s="183">
        <v>41878</v>
      </c>
      <c r="H171" s="184">
        <v>6</v>
      </c>
      <c r="I171" s="185">
        <f t="shared" si="7"/>
        <v>44070</v>
      </c>
      <c r="J171" s="180" t="s">
        <v>20</v>
      </c>
      <c r="K171" s="186" t="str">
        <f t="shared" si="6"/>
        <v xml:space="preserve"> - </v>
      </c>
      <c r="L171" s="184">
        <v>36</v>
      </c>
      <c r="M171" s="184">
        <v>70</v>
      </c>
      <c r="N171" s="184"/>
      <c r="O171" s="187" t="s">
        <v>764</v>
      </c>
      <c r="P171" s="195" t="s">
        <v>44</v>
      </c>
    </row>
    <row r="172" spans="1:16" ht="30" customHeight="1">
      <c r="A172" s="191">
        <v>2014</v>
      </c>
      <c r="B172" s="180">
        <v>130</v>
      </c>
      <c r="C172" s="192" t="s">
        <v>544</v>
      </c>
      <c r="D172" s="193" t="s">
        <v>765</v>
      </c>
      <c r="E172" s="193" t="s">
        <v>766</v>
      </c>
      <c r="F172" s="194" t="s">
        <v>83</v>
      </c>
      <c r="G172" s="183">
        <v>41865</v>
      </c>
      <c r="H172" s="198">
        <v>6</v>
      </c>
      <c r="I172" s="185">
        <f t="shared" si="7"/>
        <v>44057</v>
      </c>
      <c r="J172" s="180" t="s">
        <v>20</v>
      </c>
      <c r="K172" s="186" t="str">
        <f t="shared" si="6"/>
        <v xml:space="preserve"> - </v>
      </c>
      <c r="L172" s="198">
        <v>22</v>
      </c>
      <c r="M172" s="198">
        <v>50</v>
      </c>
      <c r="N172" s="198"/>
      <c r="O172" s="187" t="s">
        <v>767</v>
      </c>
      <c r="P172" s="195" t="s">
        <v>44</v>
      </c>
    </row>
    <row r="173" spans="1:16" ht="30" customHeight="1">
      <c r="A173" s="191">
        <v>2014</v>
      </c>
      <c r="B173" s="127">
        <v>131</v>
      </c>
      <c r="C173" s="175" t="s">
        <v>544</v>
      </c>
      <c r="D173" s="79" t="s">
        <v>768</v>
      </c>
      <c r="E173" s="79" t="s">
        <v>326</v>
      </c>
      <c r="F173" s="179" t="s">
        <v>769</v>
      </c>
      <c r="G173" s="160">
        <v>41691</v>
      </c>
      <c r="H173" s="8">
        <v>6</v>
      </c>
      <c r="I173" s="161">
        <f t="shared" si="7"/>
        <v>43882</v>
      </c>
      <c r="J173" s="127" t="s">
        <v>20</v>
      </c>
      <c r="K173" s="162" t="str">
        <f t="shared" si="6"/>
        <v xml:space="preserve"> - </v>
      </c>
      <c r="L173" s="8">
        <v>21</v>
      </c>
      <c r="M173" s="8">
        <v>100</v>
      </c>
      <c r="N173" s="8"/>
      <c r="O173" s="170" t="s">
        <v>770</v>
      </c>
      <c r="P173" s="179" t="s">
        <v>20</v>
      </c>
    </row>
    <row r="174" spans="1:16" ht="30" customHeight="1">
      <c r="A174" s="191">
        <v>2014</v>
      </c>
      <c r="B174" s="127">
        <v>132</v>
      </c>
      <c r="C174" s="192" t="s">
        <v>544</v>
      </c>
      <c r="D174" s="173" t="s">
        <v>771</v>
      </c>
      <c r="E174" s="79" t="s">
        <v>345</v>
      </c>
      <c r="F174" s="179" t="s">
        <v>772</v>
      </c>
      <c r="G174" s="160">
        <v>41675</v>
      </c>
      <c r="H174" s="8">
        <v>6</v>
      </c>
      <c r="I174" s="161">
        <f t="shared" si="7"/>
        <v>43866</v>
      </c>
      <c r="J174" s="127" t="s">
        <v>20</v>
      </c>
      <c r="K174" s="162" t="str">
        <f t="shared" si="6"/>
        <v xml:space="preserve"> - </v>
      </c>
      <c r="L174" s="8">
        <v>25</v>
      </c>
      <c r="M174" s="8">
        <v>70</v>
      </c>
      <c r="N174" s="8"/>
      <c r="O174" s="170" t="s">
        <v>773</v>
      </c>
      <c r="P174" s="179" t="s">
        <v>20</v>
      </c>
    </row>
    <row r="175" spans="1:16" ht="30" customHeight="1">
      <c r="A175" s="191">
        <v>2014</v>
      </c>
      <c r="B175" s="127">
        <v>133</v>
      </c>
      <c r="C175" s="175" t="s">
        <v>544</v>
      </c>
      <c r="D175" s="79" t="s">
        <v>774</v>
      </c>
      <c r="E175" s="79" t="s">
        <v>318</v>
      </c>
      <c r="F175" s="80" t="s">
        <v>775</v>
      </c>
      <c r="G175" s="160">
        <v>41687</v>
      </c>
      <c r="H175" s="8">
        <v>5</v>
      </c>
      <c r="I175" s="161">
        <f t="shared" si="7"/>
        <v>43513</v>
      </c>
      <c r="J175" s="127" t="s">
        <v>20</v>
      </c>
      <c r="K175" s="162" t="str">
        <f t="shared" ref="K175:K238" si="8">IF(J175="SI",I175," - ")</f>
        <v xml:space="preserve"> - </v>
      </c>
      <c r="L175" s="8">
        <v>16</v>
      </c>
      <c r="M175" s="8">
        <v>90</v>
      </c>
      <c r="N175" s="8"/>
      <c r="O175" s="170" t="s">
        <v>776</v>
      </c>
      <c r="P175" s="80" t="s">
        <v>20</v>
      </c>
    </row>
    <row r="176" spans="1:16" ht="30" customHeight="1">
      <c r="A176" s="191">
        <v>2014</v>
      </c>
      <c r="B176" s="127">
        <v>134</v>
      </c>
      <c r="C176" s="175" t="s">
        <v>544</v>
      </c>
      <c r="D176" s="79" t="s">
        <v>777</v>
      </c>
      <c r="E176" s="79" t="s">
        <v>326</v>
      </c>
      <c r="F176" s="179" t="s">
        <v>778</v>
      </c>
      <c r="G176" s="160">
        <v>41691</v>
      </c>
      <c r="H176" s="8">
        <v>6</v>
      </c>
      <c r="I176" s="161">
        <f t="shared" si="7"/>
        <v>43882</v>
      </c>
      <c r="J176" s="127" t="s">
        <v>20</v>
      </c>
      <c r="K176" s="162" t="str">
        <f t="shared" si="8"/>
        <v xml:space="preserve"> - </v>
      </c>
      <c r="L176" s="8">
        <v>26</v>
      </c>
      <c r="M176" s="8">
        <v>100</v>
      </c>
      <c r="N176" s="8"/>
      <c r="O176" s="170" t="s">
        <v>779</v>
      </c>
      <c r="P176" s="179" t="s">
        <v>20</v>
      </c>
    </row>
    <row r="177" spans="1:16" ht="30" customHeight="1">
      <c r="A177" s="191">
        <v>2014</v>
      </c>
      <c r="B177" s="127">
        <v>135</v>
      </c>
      <c r="C177" s="175" t="s">
        <v>544</v>
      </c>
      <c r="D177" s="79" t="s">
        <v>780</v>
      </c>
      <c r="E177" s="79" t="s">
        <v>345</v>
      </c>
      <c r="F177" s="179" t="s">
        <v>781</v>
      </c>
      <c r="G177" s="160">
        <v>41691</v>
      </c>
      <c r="H177" s="8">
        <v>3</v>
      </c>
      <c r="I177" s="161">
        <f t="shared" si="7"/>
        <v>42787</v>
      </c>
      <c r="J177" s="127" t="s">
        <v>20</v>
      </c>
      <c r="K177" s="162" t="str">
        <f t="shared" si="8"/>
        <v xml:space="preserve"> - </v>
      </c>
      <c r="L177" s="8">
        <v>29</v>
      </c>
      <c r="M177" s="8">
        <v>70</v>
      </c>
      <c r="N177" s="8"/>
      <c r="O177" s="170" t="s">
        <v>782</v>
      </c>
      <c r="P177" s="179" t="s">
        <v>20</v>
      </c>
    </row>
    <row r="178" spans="1:16" ht="30" customHeight="1">
      <c r="A178" s="191">
        <v>2014</v>
      </c>
      <c r="B178" s="127">
        <v>136</v>
      </c>
      <c r="C178" s="192" t="s">
        <v>544</v>
      </c>
      <c r="D178" s="173" t="s">
        <v>783</v>
      </c>
      <c r="E178" s="79" t="s">
        <v>345</v>
      </c>
      <c r="F178" s="179" t="s">
        <v>784</v>
      </c>
      <c r="G178" s="160">
        <v>41675</v>
      </c>
      <c r="H178" s="8">
        <v>0</v>
      </c>
      <c r="I178" s="161">
        <f t="shared" si="7"/>
        <v>41675</v>
      </c>
      <c r="J178" s="127" t="s">
        <v>20</v>
      </c>
      <c r="K178" s="162" t="str">
        <f t="shared" si="8"/>
        <v xml:space="preserve"> - </v>
      </c>
      <c r="L178" s="8">
        <v>16</v>
      </c>
      <c r="M178" s="8">
        <v>100</v>
      </c>
      <c r="N178" s="8"/>
      <c r="O178" s="170" t="s">
        <v>785</v>
      </c>
      <c r="P178" s="179" t="s">
        <v>20</v>
      </c>
    </row>
    <row r="179" spans="1:16" ht="30" customHeight="1">
      <c r="A179" s="191">
        <v>2014</v>
      </c>
      <c r="B179" s="127">
        <v>137</v>
      </c>
      <c r="C179" s="192" t="s">
        <v>544</v>
      </c>
      <c r="D179" s="173" t="s">
        <v>786</v>
      </c>
      <c r="E179" s="79" t="s">
        <v>345</v>
      </c>
      <c r="F179" s="179" t="s">
        <v>787</v>
      </c>
      <c r="G179" s="160">
        <v>41687</v>
      </c>
      <c r="H179" s="8">
        <v>6</v>
      </c>
      <c r="I179" s="161">
        <f t="shared" si="7"/>
        <v>43878</v>
      </c>
      <c r="J179" s="127" t="s">
        <v>20</v>
      </c>
      <c r="K179" s="162" t="str">
        <f t="shared" si="8"/>
        <v xml:space="preserve"> - </v>
      </c>
      <c r="L179" s="8">
        <v>170</v>
      </c>
      <c r="M179" s="8">
        <v>70</v>
      </c>
      <c r="N179" s="8"/>
      <c r="O179" s="170" t="s">
        <v>788</v>
      </c>
      <c r="P179" s="179" t="s">
        <v>20</v>
      </c>
    </row>
    <row r="180" spans="1:16" ht="30" customHeight="1">
      <c r="A180" s="191">
        <v>2014</v>
      </c>
      <c r="B180" s="127">
        <v>138</v>
      </c>
      <c r="C180" s="192" t="s">
        <v>544</v>
      </c>
      <c r="D180" s="173" t="s">
        <v>789</v>
      </c>
      <c r="E180" s="79" t="s">
        <v>336</v>
      </c>
      <c r="F180" s="179" t="s">
        <v>790</v>
      </c>
      <c r="G180" s="160">
        <v>41691</v>
      </c>
      <c r="H180" s="8">
        <v>0</v>
      </c>
      <c r="I180" s="161">
        <f t="shared" si="7"/>
        <v>41691</v>
      </c>
      <c r="J180" s="127" t="s">
        <v>20</v>
      </c>
      <c r="K180" s="162" t="str">
        <f t="shared" si="8"/>
        <v xml:space="preserve"> - </v>
      </c>
      <c r="L180" s="8">
        <v>14</v>
      </c>
      <c r="M180" s="8">
        <v>100</v>
      </c>
      <c r="N180" s="8"/>
      <c r="O180" s="170" t="s">
        <v>791</v>
      </c>
      <c r="P180" s="179" t="s">
        <v>20</v>
      </c>
    </row>
    <row r="181" spans="1:16" ht="30" customHeight="1">
      <c r="A181" s="191">
        <v>2014</v>
      </c>
      <c r="B181" s="127">
        <v>139</v>
      </c>
      <c r="C181" s="192" t="s">
        <v>544</v>
      </c>
      <c r="D181" s="173" t="s">
        <v>792</v>
      </c>
      <c r="E181" s="79" t="s">
        <v>336</v>
      </c>
      <c r="F181" s="179" t="s">
        <v>793</v>
      </c>
      <c r="G181" s="160">
        <v>41691</v>
      </c>
      <c r="H181" s="8">
        <v>4</v>
      </c>
      <c r="I181" s="161">
        <f t="shared" si="7"/>
        <v>43152</v>
      </c>
      <c r="J181" s="127" t="s">
        <v>20</v>
      </c>
      <c r="K181" s="162" t="str">
        <f t="shared" si="8"/>
        <v xml:space="preserve"> - </v>
      </c>
      <c r="L181" s="8">
        <v>111</v>
      </c>
      <c r="M181" s="8">
        <v>50</v>
      </c>
      <c r="N181" s="8"/>
      <c r="O181" s="170" t="s">
        <v>794</v>
      </c>
      <c r="P181" s="179" t="s">
        <v>20</v>
      </c>
    </row>
    <row r="182" spans="1:16" ht="30" customHeight="1">
      <c r="A182" s="191">
        <v>2014</v>
      </c>
      <c r="B182" s="127">
        <v>140</v>
      </c>
      <c r="C182" s="192" t="s">
        <v>544</v>
      </c>
      <c r="D182" s="173" t="s">
        <v>795</v>
      </c>
      <c r="E182" s="79" t="s">
        <v>336</v>
      </c>
      <c r="F182" s="179" t="s">
        <v>796</v>
      </c>
      <c r="G182" s="160">
        <v>41691</v>
      </c>
      <c r="H182" s="8">
        <v>6</v>
      </c>
      <c r="I182" s="161">
        <f t="shared" si="7"/>
        <v>43882</v>
      </c>
      <c r="J182" s="127" t="s">
        <v>20</v>
      </c>
      <c r="K182" s="162" t="str">
        <f t="shared" si="8"/>
        <v xml:space="preserve"> - </v>
      </c>
      <c r="L182" s="8">
        <v>26</v>
      </c>
      <c r="M182" s="8">
        <v>100</v>
      </c>
      <c r="N182" s="8"/>
      <c r="O182" s="170" t="s">
        <v>797</v>
      </c>
      <c r="P182" s="179" t="s">
        <v>20</v>
      </c>
    </row>
    <row r="183" spans="1:16" ht="30" customHeight="1">
      <c r="A183" s="191">
        <v>2014</v>
      </c>
      <c r="B183" s="127">
        <v>141</v>
      </c>
      <c r="C183" s="192" t="s">
        <v>544</v>
      </c>
      <c r="D183" s="173" t="s">
        <v>798</v>
      </c>
      <c r="E183" s="79" t="s">
        <v>318</v>
      </c>
      <c r="F183" s="179" t="s">
        <v>799</v>
      </c>
      <c r="G183" s="160">
        <v>41921</v>
      </c>
      <c r="H183" s="8">
        <v>2</v>
      </c>
      <c r="I183" s="161">
        <f t="shared" si="7"/>
        <v>42652</v>
      </c>
      <c r="J183" s="127" t="s">
        <v>20</v>
      </c>
      <c r="K183" s="162" t="str">
        <f t="shared" si="8"/>
        <v xml:space="preserve"> - </v>
      </c>
      <c r="L183" s="8">
        <v>34</v>
      </c>
      <c r="M183" s="8">
        <v>80</v>
      </c>
      <c r="N183" s="8"/>
      <c r="O183" s="170" t="s">
        <v>800</v>
      </c>
      <c r="P183" s="179" t="s">
        <v>20</v>
      </c>
    </row>
    <row r="184" spans="1:16" ht="30" customHeight="1">
      <c r="A184" s="199">
        <v>2015</v>
      </c>
      <c r="B184" s="180">
        <v>142</v>
      </c>
      <c r="C184" s="192" t="s">
        <v>544</v>
      </c>
      <c r="D184" s="193" t="s">
        <v>801</v>
      </c>
      <c r="E184" s="181" t="s">
        <v>318</v>
      </c>
      <c r="F184" s="194" t="s">
        <v>802</v>
      </c>
      <c r="G184" s="183">
        <v>42061</v>
      </c>
      <c r="H184" s="184">
        <v>6</v>
      </c>
      <c r="I184" s="185">
        <f t="shared" si="7"/>
        <v>44253</v>
      </c>
      <c r="J184" s="180" t="s">
        <v>20</v>
      </c>
      <c r="K184" s="186" t="str">
        <f t="shared" si="8"/>
        <v xml:space="preserve"> - </v>
      </c>
      <c r="L184" s="184">
        <v>35</v>
      </c>
      <c r="M184" s="184">
        <v>85</v>
      </c>
      <c r="N184" s="184"/>
      <c r="O184" s="187" t="s">
        <v>803</v>
      </c>
      <c r="P184" s="195" t="s">
        <v>44</v>
      </c>
    </row>
    <row r="185" spans="1:16" ht="30" customHeight="1">
      <c r="A185" s="199">
        <v>2015</v>
      </c>
      <c r="B185" s="180">
        <v>143</v>
      </c>
      <c r="C185" s="192" t="s">
        <v>544</v>
      </c>
      <c r="D185" s="193" t="s">
        <v>804</v>
      </c>
      <c r="E185" s="181" t="s">
        <v>368</v>
      </c>
      <c r="F185" s="194" t="s">
        <v>805</v>
      </c>
      <c r="G185" s="183">
        <v>42061</v>
      </c>
      <c r="H185" s="184">
        <v>6</v>
      </c>
      <c r="I185" s="185">
        <f t="shared" si="7"/>
        <v>44253</v>
      </c>
      <c r="J185" s="180" t="s">
        <v>20</v>
      </c>
      <c r="K185" s="186" t="str">
        <f t="shared" si="8"/>
        <v xml:space="preserve"> - </v>
      </c>
      <c r="L185" s="184">
        <v>51</v>
      </c>
      <c r="M185" s="184">
        <v>70</v>
      </c>
      <c r="N185" s="184"/>
      <c r="O185" s="187" t="s">
        <v>806</v>
      </c>
      <c r="P185" s="195" t="s">
        <v>44</v>
      </c>
    </row>
    <row r="186" spans="1:16" ht="30" customHeight="1">
      <c r="A186" s="386">
        <v>2015</v>
      </c>
      <c r="B186" s="387">
        <v>144</v>
      </c>
      <c r="C186" s="394" t="s">
        <v>384</v>
      </c>
      <c r="D186" s="394" t="s">
        <v>807</v>
      </c>
      <c r="E186" s="393" t="s">
        <v>318</v>
      </c>
      <c r="F186" s="179" t="s">
        <v>808</v>
      </c>
      <c r="G186" s="160">
        <v>37533</v>
      </c>
      <c r="H186" s="8"/>
      <c r="I186" s="161" t="s">
        <v>19</v>
      </c>
      <c r="J186" s="127"/>
      <c r="K186" s="162" t="str">
        <f t="shared" si="8"/>
        <v xml:space="preserve"> - </v>
      </c>
      <c r="L186" s="8">
        <v>327</v>
      </c>
      <c r="M186" s="8" t="s">
        <v>19</v>
      </c>
      <c r="N186" s="8"/>
      <c r="O186" s="127"/>
      <c r="P186" s="179" t="s">
        <v>20</v>
      </c>
    </row>
    <row r="187" spans="1:16" ht="30" customHeight="1">
      <c r="A187" s="386"/>
      <c r="B187" s="388"/>
      <c r="C187" s="394"/>
      <c r="D187" s="394"/>
      <c r="E187" s="393"/>
      <c r="F187" s="179" t="s">
        <v>809</v>
      </c>
      <c r="G187" s="160">
        <v>42068</v>
      </c>
      <c r="H187" s="8">
        <v>8</v>
      </c>
      <c r="I187" s="161">
        <f>DATE(YEAR(G187)+8,MONTH(G187),DAY(G187))</f>
        <v>44990</v>
      </c>
      <c r="J187" s="127" t="s">
        <v>44</v>
      </c>
      <c r="K187" s="161">
        <f t="shared" si="8"/>
        <v>44990</v>
      </c>
      <c r="L187" s="8">
        <v>327</v>
      </c>
      <c r="M187" s="8">
        <v>90</v>
      </c>
      <c r="N187" s="8"/>
      <c r="O187" s="170" t="s">
        <v>810</v>
      </c>
      <c r="P187" s="179" t="s">
        <v>20</v>
      </c>
    </row>
    <row r="188" spans="1:16" ht="30" customHeight="1">
      <c r="A188" s="386">
        <v>2015</v>
      </c>
      <c r="B188" s="387">
        <v>145</v>
      </c>
      <c r="C188" s="394" t="s">
        <v>384</v>
      </c>
      <c r="D188" s="394" t="s">
        <v>811</v>
      </c>
      <c r="E188" s="393" t="s">
        <v>318</v>
      </c>
      <c r="F188" s="179" t="s">
        <v>812</v>
      </c>
      <c r="G188" s="160">
        <v>37533</v>
      </c>
      <c r="H188" s="8">
        <v>10</v>
      </c>
      <c r="I188" s="161" t="s">
        <v>19</v>
      </c>
      <c r="J188" s="127"/>
      <c r="K188" s="162" t="str">
        <f t="shared" si="8"/>
        <v xml:space="preserve"> - </v>
      </c>
      <c r="L188" s="8">
        <v>345</v>
      </c>
      <c r="M188" s="8">
        <v>95.65</v>
      </c>
      <c r="N188" s="8"/>
      <c r="O188" s="127"/>
      <c r="P188" s="179" t="s">
        <v>20</v>
      </c>
    </row>
    <row r="189" spans="1:16" ht="30" customHeight="1">
      <c r="A189" s="386"/>
      <c r="B189" s="395"/>
      <c r="C189" s="394"/>
      <c r="D189" s="394"/>
      <c r="E189" s="393"/>
      <c r="F189" s="179" t="s">
        <v>813</v>
      </c>
      <c r="G189" s="160">
        <v>38429</v>
      </c>
      <c r="H189" s="8"/>
      <c r="I189" s="161" t="s">
        <v>19</v>
      </c>
      <c r="J189" s="127"/>
      <c r="K189" s="162" t="str">
        <f t="shared" si="8"/>
        <v xml:space="preserve"> - </v>
      </c>
      <c r="L189" s="8"/>
      <c r="M189" s="8"/>
      <c r="N189" s="8"/>
      <c r="O189" s="127"/>
      <c r="P189" s="179" t="s">
        <v>20</v>
      </c>
    </row>
    <row r="190" spans="1:16" ht="30" customHeight="1">
      <c r="A190" s="386"/>
      <c r="B190" s="388"/>
      <c r="C190" s="394"/>
      <c r="D190" s="394"/>
      <c r="E190" s="393"/>
      <c r="F190" s="179" t="s">
        <v>536</v>
      </c>
      <c r="G190" s="160">
        <v>42047</v>
      </c>
      <c r="H190" s="8">
        <v>8</v>
      </c>
      <c r="I190" s="161">
        <f>DATE(YEAR(G190)+H190,MONTH(G190),DAY(G190))</f>
        <v>44969</v>
      </c>
      <c r="J190" s="127" t="s">
        <v>44</v>
      </c>
      <c r="K190" s="161">
        <f t="shared" si="8"/>
        <v>44969</v>
      </c>
      <c r="L190" s="8"/>
      <c r="M190" s="8"/>
      <c r="N190" s="8"/>
      <c r="O190" s="170" t="s">
        <v>814</v>
      </c>
      <c r="P190" s="179" t="s">
        <v>20</v>
      </c>
    </row>
    <row r="191" spans="1:16" ht="35.25" customHeight="1">
      <c r="A191" s="199">
        <v>2015</v>
      </c>
      <c r="B191" s="127">
        <v>146</v>
      </c>
      <c r="C191" s="192" t="s">
        <v>544</v>
      </c>
      <c r="D191" s="173" t="s">
        <v>815</v>
      </c>
      <c r="E191" s="79" t="s">
        <v>318</v>
      </c>
      <c r="F191" s="179" t="s">
        <v>816</v>
      </c>
      <c r="G191" s="160">
        <v>42068</v>
      </c>
      <c r="H191" s="8">
        <v>8</v>
      </c>
      <c r="I191" s="161">
        <f t="shared" si="7"/>
        <v>44990</v>
      </c>
      <c r="J191" s="127" t="s">
        <v>20</v>
      </c>
      <c r="K191" s="162" t="str">
        <f t="shared" si="8"/>
        <v xml:space="preserve"> - </v>
      </c>
      <c r="L191" s="8">
        <v>234</v>
      </c>
      <c r="M191" s="8">
        <v>90</v>
      </c>
      <c r="N191" s="8"/>
      <c r="O191" s="170" t="s">
        <v>817</v>
      </c>
      <c r="P191" s="179" t="s">
        <v>20</v>
      </c>
    </row>
    <row r="192" spans="1:16" ht="35.25" customHeight="1">
      <c r="A192" s="199">
        <v>2015</v>
      </c>
      <c r="B192" s="127">
        <v>147</v>
      </c>
      <c r="C192" s="192" t="s">
        <v>544</v>
      </c>
      <c r="D192" s="173" t="s">
        <v>818</v>
      </c>
      <c r="E192" s="79" t="s">
        <v>345</v>
      </c>
      <c r="F192" s="179" t="s">
        <v>819</v>
      </c>
      <c r="G192" s="160">
        <v>42026</v>
      </c>
      <c r="H192" s="8">
        <v>5</v>
      </c>
      <c r="I192" s="161">
        <f t="shared" si="7"/>
        <v>43852</v>
      </c>
      <c r="J192" s="127" t="s">
        <v>20</v>
      </c>
      <c r="K192" s="162" t="str">
        <f t="shared" si="8"/>
        <v xml:space="preserve"> - </v>
      </c>
      <c r="L192" s="8">
        <v>79</v>
      </c>
      <c r="M192" s="8">
        <v>70</v>
      </c>
      <c r="N192" s="8"/>
      <c r="O192" s="170" t="s">
        <v>820</v>
      </c>
      <c r="P192" s="179" t="s">
        <v>20</v>
      </c>
    </row>
    <row r="193" spans="1:16" ht="35.25" customHeight="1">
      <c r="A193" s="199">
        <v>2015</v>
      </c>
      <c r="B193" s="180">
        <v>148</v>
      </c>
      <c r="C193" s="192" t="s">
        <v>544</v>
      </c>
      <c r="D193" s="193" t="s">
        <v>821</v>
      </c>
      <c r="E193" s="181" t="s">
        <v>345</v>
      </c>
      <c r="F193" s="182" t="s">
        <v>822</v>
      </c>
      <c r="G193" s="183">
        <v>42249</v>
      </c>
      <c r="H193" s="184">
        <v>5</v>
      </c>
      <c r="I193" s="185">
        <f t="shared" si="7"/>
        <v>44076</v>
      </c>
      <c r="J193" s="180" t="s">
        <v>20</v>
      </c>
      <c r="K193" s="186" t="str">
        <f t="shared" si="8"/>
        <v xml:space="preserve"> - </v>
      </c>
      <c r="L193" s="184">
        <v>65</v>
      </c>
      <c r="M193" s="184">
        <v>100</v>
      </c>
      <c r="N193" s="184"/>
      <c r="O193" s="187" t="s">
        <v>823</v>
      </c>
      <c r="P193" s="188" t="s">
        <v>44</v>
      </c>
    </row>
    <row r="194" spans="1:16" ht="35.25" customHeight="1">
      <c r="A194" s="199">
        <v>2015</v>
      </c>
      <c r="B194" s="127">
        <v>149</v>
      </c>
      <c r="C194" s="175" t="s">
        <v>544</v>
      </c>
      <c r="D194" s="79" t="s">
        <v>824</v>
      </c>
      <c r="E194" s="79" t="s">
        <v>318</v>
      </c>
      <c r="F194" s="80" t="s">
        <v>825</v>
      </c>
      <c r="G194" s="160">
        <v>42249</v>
      </c>
      <c r="H194" s="8">
        <v>4</v>
      </c>
      <c r="I194" s="161">
        <f t="shared" si="7"/>
        <v>43710</v>
      </c>
      <c r="J194" s="127" t="s">
        <v>20</v>
      </c>
      <c r="K194" s="162" t="str">
        <f t="shared" si="8"/>
        <v xml:space="preserve"> - </v>
      </c>
      <c r="L194" s="8">
        <v>20</v>
      </c>
      <c r="M194" s="8">
        <v>90</v>
      </c>
      <c r="N194" s="8"/>
      <c r="O194" s="170" t="s">
        <v>826</v>
      </c>
      <c r="P194" s="80" t="s">
        <v>20</v>
      </c>
    </row>
    <row r="195" spans="1:16" ht="35.25" customHeight="1">
      <c r="A195" s="199">
        <v>2015</v>
      </c>
      <c r="B195" s="127">
        <v>150</v>
      </c>
      <c r="C195" s="192" t="s">
        <v>544</v>
      </c>
      <c r="D195" s="173" t="s">
        <v>827</v>
      </c>
      <c r="E195" s="79" t="s">
        <v>345</v>
      </c>
      <c r="F195" s="179" t="s">
        <v>828</v>
      </c>
      <c r="G195" s="160">
        <v>42026</v>
      </c>
      <c r="H195" s="8">
        <v>3</v>
      </c>
      <c r="I195" s="161">
        <f t="shared" si="7"/>
        <v>43122</v>
      </c>
      <c r="J195" s="127" t="s">
        <v>20</v>
      </c>
      <c r="K195" s="162" t="str">
        <f t="shared" si="8"/>
        <v xml:space="preserve"> - </v>
      </c>
      <c r="L195" s="8">
        <v>29</v>
      </c>
      <c r="M195" s="8">
        <v>100</v>
      </c>
      <c r="N195" s="8"/>
      <c r="O195" s="170" t="s">
        <v>829</v>
      </c>
      <c r="P195" s="179" t="s">
        <v>20</v>
      </c>
    </row>
    <row r="196" spans="1:16" ht="35.25" customHeight="1">
      <c r="A196" s="199">
        <v>2015</v>
      </c>
      <c r="B196" s="127">
        <v>151</v>
      </c>
      <c r="C196" s="175" t="s">
        <v>544</v>
      </c>
      <c r="D196" s="79" t="s">
        <v>830</v>
      </c>
      <c r="E196" s="79" t="s">
        <v>345</v>
      </c>
      <c r="F196" s="179" t="s">
        <v>831</v>
      </c>
      <c r="G196" s="160">
        <v>42359</v>
      </c>
      <c r="H196" s="8">
        <v>6</v>
      </c>
      <c r="I196" s="161">
        <f t="shared" si="7"/>
        <v>44551</v>
      </c>
      <c r="J196" s="127" t="s">
        <v>20</v>
      </c>
      <c r="K196" s="162" t="str">
        <f t="shared" si="8"/>
        <v xml:space="preserve"> - </v>
      </c>
      <c r="L196" s="8">
        <v>136</v>
      </c>
      <c r="M196" s="8">
        <v>70</v>
      </c>
      <c r="N196" s="8"/>
      <c r="O196" s="170" t="s">
        <v>832</v>
      </c>
      <c r="P196" s="179" t="s">
        <v>20</v>
      </c>
    </row>
    <row r="197" spans="1:16" ht="35.25" customHeight="1">
      <c r="A197" s="199">
        <v>2015</v>
      </c>
      <c r="B197" s="127">
        <v>152</v>
      </c>
      <c r="C197" s="192" t="s">
        <v>544</v>
      </c>
      <c r="D197" s="173" t="s">
        <v>833</v>
      </c>
      <c r="E197" s="79" t="s">
        <v>345</v>
      </c>
      <c r="F197" s="179" t="s">
        <v>834</v>
      </c>
      <c r="G197" s="160">
        <v>42061</v>
      </c>
      <c r="H197" s="8">
        <v>8</v>
      </c>
      <c r="I197" s="161">
        <f t="shared" si="7"/>
        <v>44983</v>
      </c>
      <c r="J197" s="127" t="s">
        <v>20</v>
      </c>
      <c r="K197" s="162" t="str">
        <f t="shared" si="8"/>
        <v xml:space="preserve"> - </v>
      </c>
      <c r="L197" s="8">
        <v>34</v>
      </c>
      <c r="M197" s="8">
        <v>100</v>
      </c>
      <c r="N197" s="8"/>
      <c r="O197" s="170" t="s">
        <v>835</v>
      </c>
      <c r="P197" s="179" t="s">
        <v>20</v>
      </c>
    </row>
    <row r="198" spans="1:16" ht="35.25" customHeight="1">
      <c r="A198" s="199">
        <v>2015</v>
      </c>
      <c r="B198" s="127">
        <v>153</v>
      </c>
      <c r="C198" s="192" t="s">
        <v>544</v>
      </c>
      <c r="D198" s="173" t="s">
        <v>836</v>
      </c>
      <c r="E198" s="79" t="s">
        <v>345</v>
      </c>
      <c r="F198" s="179" t="s">
        <v>837</v>
      </c>
      <c r="G198" s="160">
        <v>42249</v>
      </c>
      <c r="H198" s="8">
        <v>8</v>
      </c>
      <c r="I198" s="161">
        <f t="shared" si="7"/>
        <v>45171</v>
      </c>
      <c r="J198" s="127" t="s">
        <v>20</v>
      </c>
      <c r="K198" s="162" t="str">
        <f t="shared" si="8"/>
        <v xml:space="preserve"> - </v>
      </c>
      <c r="L198" s="8">
        <v>19</v>
      </c>
      <c r="M198" s="8">
        <v>50</v>
      </c>
      <c r="N198" s="8"/>
      <c r="O198" s="170" t="s">
        <v>838</v>
      </c>
      <c r="P198" s="179" t="s">
        <v>20</v>
      </c>
    </row>
    <row r="199" spans="1:16" ht="30" customHeight="1">
      <c r="A199" s="391">
        <v>2016</v>
      </c>
      <c r="B199" s="387">
        <v>154</v>
      </c>
      <c r="C199" s="392" t="s">
        <v>544</v>
      </c>
      <c r="D199" s="393" t="s">
        <v>839</v>
      </c>
      <c r="E199" s="393" t="s">
        <v>336</v>
      </c>
      <c r="F199" s="80" t="s">
        <v>840</v>
      </c>
      <c r="G199" s="160">
        <v>42460</v>
      </c>
      <c r="H199" s="200">
        <v>8</v>
      </c>
      <c r="I199" s="161">
        <f t="shared" si="7"/>
        <v>45382</v>
      </c>
      <c r="J199" s="127" t="s">
        <v>20</v>
      </c>
      <c r="K199" s="162" t="str">
        <f t="shared" si="8"/>
        <v xml:space="preserve"> - </v>
      </c>
      <c r="L199" s="200">
        <v>20</v>
      </c>
      <c r="M199" s="200">
        <v>50</v>
      </c>
      <c r="N199" s="200"/>
      <c r="O199" s="170" t="s">
        <v>841</v>
      </c>
      <c r="P199" s="80" t="s">
        <v>20</v>
      </c>
    </row>
    <row r="200" spans="1:16" ht="67.5" customHeight="1">
      <c r="A200" s="391"/>
      <c r="B200" s="388"/>
      <c r="C200" s="393"/>
      <c r="D200" s="393"/>
      <c r="E200" s="393"/>
      <c r="F200" s="80" t="s">
        <v>842</v>
      </c>
      <c r="G200" s="160">
        <v>42460</v>
      </c>
      <c r="H200" s="63" t="s">
        <v>843</v>
      </c>
      <c r="I200" s="160" t="s">
        <v>19</v>
      </c>
      <c r="J200" s="127"/>
      <c r="K200" s="162" t="str">
        <f t="shared" si="8"/>
        <v xml:space="preserve"> - </v>
      </c>
      <c r="L200" s="63"/>
      <c r="M200" s="63" t="s">
        <v>19</v>
      </c>
      <c r="N200" s="63"/>
      <c r="O200" s="170" t="s">
        <v>844</v>
      </c>
      <c r="P200" s="80" t="s">
        <v>20</v>
      </c>
    </row>
    <row r="201" spans="1:16" ht="36.75" customHeight="1">
      <c r="A201" s="178">
        <v>2016</v>
      </c>
      <c r="B201" s="127">
        <v>155</v>
      </c>
      <c r="C201" s="175" t="s">
        <v>544</v>
      </c>
      <c r="D201" s="79" t="s">
        <v>845</v>
      </c>
      <c r="E201" s="79" t="s">
        <v>345</v>
      </c>
      <c r="F201" s="80" t="s">
        <v>846</v>
      </c>
      <c r="G201" s="160">
        <v>42584</v>
      </c>
      <c r="H201" s="8">
        <v>8</v>
      </c>
      <c r="I201" s="161">
        <f t="shared" si="7"/>
        <v>45506</v>
      </c>
      <c r="J201" s="127" t="s">
        <v>20</v>
      </c>
      <c r="K201" s="162" t="str">
        <f t="shared" si="8"/>
        <v xml:space="preserve"> - </v>
      </c>
      <c r="L201" s="8">
        <v>29</v>
      </c>
      <c r="M201" s="8">
        <v>100</v>
      </c>
      <c r="N201" s="8"/>
      <c r="O201" s="170" t="s">
        <v>847</v>
      </c>
      <c r="P201" s="80" t="s">
        <v>20</v>
      </c>
    </row>
    <row r="202" spans="1:16" ht="36.75" customHeight="1">
      <c r="A202" s="178">
        <v>2016</v>
      </c>
      <c r="B202" s="127">
        <v>156</v>
      </c>
      <c r="C202" s="192" t="s">
        <v>544</v>
      </c>
      <c r="D202" s="173" t="s">
        <v>848</v>
      </c>
      <c r="E202" s="79" t="s">
        <v>318</v>
      </c>
      <c r="F202" s="80" t="s">
        <v>849</v>
      </c>
      <c r="G202" s="160">
        <v>42584</v>
      </c>
      <c r="H202" s="8">
        <v>8</v>
      </c>
      <c r="I202" s="161">
        <f t="shared" si="7"/>
        <v>45506</v>
      </c>
      <c r="J202" s="127" t="s">
        <v>20</v>
      </c>
      <c r="K202" s="162" t="str">
        <f t="shared" si="8"/>
        <v xml:space="preserve"> - </v>
      </c>
      <c r="L202" s="8">
        <v>16</v>
      </c>
      <c r="M202" s="8">
        <v>40</v>
      </c>
      <c r="N202" s="8"/>
      <c r="O202" s="170" t="s">
        <v>850</v>
      </c>
      <c r="P202" s="80" t="s">
        <v>20</v>
      </c>
    </row>
    <row r="203" spans="1:16" ht="36.75" customHeight="1">
      <c r="A203" s="178">
        <v>2016</v>
      </c>
      <c r="B203" s="127">
        <v>157</v>
      </c>
      <c r="C203" s="192" t="s">
        <v>544</v>
      </c>
      <c r="D203" s="173" t="s">
        <v>851</v>
      </c>
      <c r="E203" s="79" t="s">
        <v>345</v>
      </c>
      <c r="F203" s="80" t="s">
        <v>852</v>
      </c>
      <c r="G203" s="160">
        <v>42584</v>
      </c>
      <c r="H203" s="8">
        <v>8</v>
      </c>
      <c r="I203" s="161">
        <f t="shared" si="7"/>
        <v>45506</v>
      </c>
      <c r="J203" s="127" t="s">
        <v>20</v>
      </c>
      <c r="K203" s="162" t="str">
        <f t="shared" si="8"/>
        <v xml:space="preserve"> - </v>
      </c>
      <c r="L203" s="8">
        <v>25</v>
      </c>
      <c r="M203" s="8">
        <v>50</v>
      </c>
      <c r="N203" s="8"/>
      <c r="O203" s="170" t="s">
        <v>853</v>
      </c>
      <c r="P203" s="80" t="s">
        <v>20</v>
      </c>
    </row>
    <row r="204" spans="1:16" ht="36.75" customHeight="1">
      <c r="A204" s="178">
        <v>2016</v>
      </c>
      <c r="B204" s="127">
        <v>158</v>
      </c>
      <c r="C204" s="192" t="s">
        <v>544</v>
      </c>
      <c r="D204" s="173" t="s">
        <v>854</v>
      </c>
      <c r="E204" s="189" t="s">
        <v>326</v>
      </c>
      <c r="F204" s="80" t="s">
        <v>855</v>
      </c>
      <c r="G204" s="160">
        <v>42584</v>
      </c>
      <c r="H204" s="8">
        <v>8</v>
      </c>
      <c r="I204" s="161">
        <f t="shared" si="7"/>
        <v>45506</v>
      </c>
      <c r="J204" s="127" t="s">
        <v>20</v>
      </c>
      <c r="K204" s="162" t="str">
        <f t="shared" si="8"/>
        <v xml:space="preserve"> - </v>
      </c>
      <c r="L204" s="8">
        <v>22</v>
      </c>
      <c r="M204" s="8">
        <v>70</v>
      </c>
      <c r="N204" s="8"/>
      <c r="O204" s="170" t="s">
        <v>856</v>
      </c>
      <c r="P204" s="80" t="s">
        <v>20</v>
      </c>
    </row>
    <row r="205" spans="1:16" ht="36.75" customHeight="1">
      <c r="A205" s="178">
        <v>2016</v>
      </c>
      <c r="B205" s="180">
        <v>159</v>
      </c>
      <c r="C205" s="175" t="s">
        <v>544</v>
      </c>
      <c r="D205" s="181" t="s">
        <v>857</v>
      </c>
      <c r="E205" s="181" t="s">
        <v>345</v>
      </c>
      <c r="F205" s="182" t="s">
        <v>858</v>
      </c>
      <c r="G205" s="183">
        <v>42460</v>
      </c>
      <c r="H205" s="184">
        <v>4</v>
      </c>
      <c r="I205" s="185">
        <f t="shared" si="7"/>
        <v>43921</v>
      </c>
      <c r="J205" s="180" t="s">
        <v>20</v>
      </c>
      <c r="K205" s="186" t="str">
        <f t="shared" si="8"/>
        <v xml:space="preserve"> - </v>
      </c>
      <c r="L205" s="184">
        <v>29</v>
      </c>
      <c r="M205" s="184">
        <v>100</v>
      </c>
      <c r="N205" s="184"/>
      <c r="O205" s="187" t="s">
        <v>859</v>
      </c>
      <c r="P205" s="188" t="s">
        <v>44</v>
      </c>
    </row>
    <row r="206" spans="1:16" ht="36.75" customHeight="1">
      <c r="A206" s="178">
        <v>2016</v>
      </c>
      <c r="B206" s="180">
        <v>160</v>
      </c>
      <c r="C206" s="175" t="s">
        <v>544</v>
      </c>
      <c r="D206" s="181" t="s">
        <v>860</v>
      </c>
      <c r="E206" s="181" t="s">
        <v>345</v>
      </c>
      <c r="F206" s="182" t="s">
        <v>861</v>
      </c>
      <c r="G206" s="183">
        <v>42460</v>
      </c>
      <c r="H206" s="184">
        <v>4</v>
      </c>
      <c r="I206" s="185">
        <f t="shared" si="7"/>
        <v>43921</v>
      </c>
      <c r="J206" s="180" t="s">
        <v>20</v>
      </c>
      <c r="K206" s="186" t="str">
        <f t="shared" si="8"/>
        <v xml:space="preserve"> - </v>
      </c>
      <c r="L206" s="184">
        <v>61</v>
      </c>
      <c r="M206" s="184">
        <v>70</v>
      </c>
      <c r="N206" s="184"/>
      <c r="O206" s="187" t="s">
        <v>862</v>
      </c>
      <c r="P206" s="188" t="s">
        <v>44</v>
      </c>
    </row>
    <row r="207" spans="1:16" ht="36.75" customHeight="1">
      <c r="A207" s="178">
        <v>2016</v>
      </c>
      <c r="B207" s="180">
        <v>161</v>
      </c>
      <c r="C207" s="175" t="s">
        <v>544</v>
      </c>
      <c r="D207" s="181" t="s">
        <v>863</v>
      </c>
      <c r="E207" s="181" t="s">
        <v>345</v>
      </c>
      <c r="F207" s="182" t="s">
        <v>864</v>
      </c>
      <c r="G207" s="183">
        <v>42460</v>
      </c>
      <c r="H207" s="184">
        <v>4</v>
      </c>
      <c r="I207" s="185">
        <f t="shared" si="7"/>
        <v>43921</v>
      </c>
      <c r="J207" s="180" t="s">
        <v>20</v>
      </c>
      <c r="K207" s="186" t="str">
        <f t="shared" si="8"/>
        <v xml:space="preserve"> - </v>
      </c>
      <c r="L207" s="184">
        <v>43</v>
      </c>
      <c r="M207" s="184">
        <v>50</v>
      </c>
      <c r="N207" s="184"/>
      <c r="O207" s="187" t="s">
        <v>865</v>
      </c>
      <c r="P207" s="188" t="s">
        <v>44</v>
      </c>
    </row>
    <row r="208" spans="1:16" ht="30" customHeight="1">
      <c r="A208" s="391">
        <v>2016</v>
      </c>
      <c r="B208" s="387">
        <v>162</v>
      </c>
      <c r="C208" s="394" t="s">
        <v>430</v>
      </c>
      <c r="D208" s="394" t="s">
        <v>866</v>
      </c>
      <c r="E208" s="393" t="s">
        <v>336</v>
      </c>
      <c r="F208" s="80" t="s">
        <v>867</v>
      </c>
      <c r="G208" s="160">
        <v>40668</v>
      </c>
      <c r="H208" s="8">
        <v>5</v>
      </c>
      <c r="I208" s="161" t="s">
        <v>19</v>
      </c>
      <c r="J208" s="127"/>
      <c r="K208" s="162" t="str">
        <f t="shared" si="8"/>
        <v xml:space="preserve"> - </v>
      </c>
      <c r="L208" s="8">
        <v>42</v>
      </c>
      <c r="M208" s="8" t="s">
        <v>19</v>
      </c>
      <c r="N208" s="8"/>
      <c r="O208" s="170" t="s">
        <v>868</v>
      </c>
      <c r="P208" s="80" t="s">
        <v>20</v>
      </c>
    </row>
    <row r="209" spans="1:16" ht="30" customHeight="1">
      <c r="A209" s="391"/>
      <c r="B209" s="388"/>
      <c r="C209" s="394"/>
      <c r="D209" s="394"/>
      <c r="E209" s="393"/>
      <c r="F209" s="80" t="s">
        <v>869</v>
      </c>
      <c r="G209" s="160">
        <v>42460</v>
      </c>
      <c r="H209" s="8">
        <v>8</v>
      </c>
      <c r="I209" s="161">
        <f>DATE(YEAR(G209)+8,MONTH(G209),DAY(G209))</f>
        <v>45382</v>
      </c>
      <c r="J209" s="127" t="s">
        <v>44</v>
      </c>
      <c r="K209" s="161">
        <f t="shared" si="8"/>
        <v>45382</v>
      </c>
      <c r="L209" s="8"/>
      <c r="M209" s="8">
        <v>50</v>
      </c>
      <c r="N209" s="8"/>
      <c r="O209" s="170" t="s">
        <v>870</v>
      </c>
      <c r="P209" s="80" t="s">
        <v>20</v>
      </c>
    </row>
    <row r="210" spans="1:16" ht="45.75" customHeight="1">
      <c r="A210" s="201">
        <v>2017</v>
      </c>
      <c r="B210" s="127">
        <v>163</v>
      </c>
      <c r="C210" s="192" t="s">
        <v>871</v>
      </c>
      <c r="D210" s="173" t="s">
        <v>872</v>
      </c>
      <c r="E210" s="173" t="s">
        <v>345</v>
      </c>
      <c r="F210" s="80" t="s">
        <v>873</v>
      </c>
      <c r="G210" s="160">
        <v>42919</v>
      </c>
      <c r="H210" s="63">
        <v>8</v>
      </c>
      <c r="I210" s="161">
        <f t="shared" si="7"/>
        <v>45841</v>
      </c>
      <c r="J210" s="127" t="s">
        <v>20</v>
      </c>
      <c r="K210" s="162" t="str">
        <f t="shared" si="8"/>
        <v xml:space="preserve"> - </v>
      </c>
      <c r="L210" s="63">
        <v>822</v>
      </c>
      <c r="M210" s="63">
        <v>50</v>
      </c>
      <c r="N210" s="63"/>
      <c r="O210" s="170" t="s">
        <v>874</v>
      </c>
      <c r="P210" s="80" t="s">
        <v>20</v>
      </c>
    </row>
    <row r="211" spans="1:16" ht="47.25" customHeight="1">
      <c r="A211" s="201">
        <v>2017</v>
      </c>
      <c r="B211" s="127">
        <v>164</v>
      </c>
      <c r="C211" s="192" t="s">
        <v>871</v>
      </c>
      <c r="D211" s="173" t="s">
        <v>875</v>
      </c>
      <c r="E211" s="173" t="s">
        <v>345</v>
      </c>
      <c r="F211" s="80" t="s">
        <v>876</v>
      </c>
      <c r="G211" s="160">
        <v>42937</v>
      </c>
      <c r="H211" s="63">
        <v>8</v>
      </c>
      <c r="I211" s="161">
        <f t="shared" si="7"/>
        <v>45859</v>
      </c>
      <c r="J211" s="127" t="s">
        <v>20</v>
      </c>
      <c r="K211" s="162" t="str">
        <f t="shared" si="8"/>
        <v xml:space="preserve"> - </v>
      </c>
      <c r="L211" s="63">
        <v>33</v>
      </c>
      <c r="M211" s="63">
        <v>80</v>
      </c>
      <c r="N211" s="63"/>
      <c r="O211" s="170" t="s">
        <v>877</v>
      </c>
      <c r="P211" s="80" t="s">
        <v>20</v>
      </c>
    </row>
    <row r="212" spans="1:16" ht="47.25" customHeight="1">
      <c r="A212" s="171">
        <v>2018</v>
      </c>
      <c r="B212" s="127">
        <v>165</v>
      </c>
      <c r="C212" s="175" t="s">
        <v>878</v>
      </c>
      <c r="D212" s="79" t="s">
        <v>879</v>
      </c>
      <c r="E212" s="79" t="s">
        <v>345</v>
      </c>
      <c r="F212" s="80" t="s">
        <v>103</v>
      </c>
      <c r="G212" s="160">
        <v>43314</v>
      </c>
      <c r="H212" s="8">
        <v>4</v>
      </c>
      <c r="I212" s="161">
        <f t="shared" si="7"/>
        <v>44775</v>
      </c>
      <c r="J212" s="127" t="s">
        <v>20</v>
      </c>
      <c r="K212" s="162" t="str">
        <f t="shared" si="8"/>
        <v xml:space="preserve"> - </v>
      </c>
      <c r="L212" s="8">
        <v>53</v>
      </c>
      <c r="M212" s="8">
        <v>70</v>
      </c>
      <c r="N212" s="8"/>
      <c r="O212" s="170" t="s">
        <v>880</v>
      </c>
      <c r="P212" s="80" t="s">
        <v>20</v>
      </c>
    </row>
    <row r="213" spans="1:16" ht="47.25" customHeight="1">
      <c r="A213" s="171">
        <v>2018</v>
      </c>
      <c r="B213" s="127">
        <v>166</v>
      </c>
      <c r="C213" s="192" t="s">
        <v>881</v>
      </c>
      <c r="D213" s="173" t="s">
        <v>882</v>
      </c>
      <c r="E213" s="173" t="s">
        <v>336</v>
      </c>
      <c r="F213" s="80" t="s">
        <v>883</v>
      </c>
      <c r="G213" s="160">
        <v>43462</v>
      </c>
      <c r="H213" s="63">
        <v>8</v>
      </c>
      <c r="I213" s="161">
        <f t="shared" si="7"/>
        <v>46384</v>
      </c>
      <c r="J213" s="127" t="s">
        <v>20</v>
      </c>
      <c r="K213" s="162" t="str">
        <f t="shared" si="8"/>
        <v xml:space="preserve"> - </v>
      </c>
      <c r="L213" s="63">
        <v>92</v>
      </c>
      <c r="M213" s="63">
        <v>75</v>
      </c>
      <c r="N213" s="63"/>
      <c r="O213" s="170" t="s">
        <v>884</v>
      </c>
      <c r="P213" s="80" t="s">
        <v>20</v>
      </c>
    </row>
    <row r="214" spans="1:16" ht="47.25" customHeight="1">
      <c r="A214" s="171">
        <v>2018</v>
      </c>
      <c r="B214" s="127">
        <v>167</v>
      </c>
      <c r="C214" s="192" t="s">
        <v>878</v>
      </c>
      <c r="D214" s="173" t="s">
        <v>885</v>
      </c>
      <c r="E214" s="173" t="s">
        <v>318</v>
      </c>
      <c r="F214" s="80" t="s">
        <v>482</v>
      </c>
      <c r="G214" s="160">
        <v>43314</v>
      </c>
      <c r="H214" s="63">
        <v>8</v>
      </c>
      <c r="I214" s="161">
        <f t="shared" si="7"/>
        <v>46236</v>
      </c>
      <c r="J214" s="127" t="s">
        <v>20</v>
      </c>
      <c r="K214" s="162" t="str">
        <f t="shared" si="8"/>
        <v xml:space="preserve"> - </v>
      </c>
      <c r="L214" s="63">
        <v>16</v>
      </c>
      <c r="M214" s="63">
        <v>40</v>
      </c>
      <c r="N214" s="63"/>
      <c r="O214" s="170" t="s">
        <v>886</v>
      </c>
      <c r="P214" s="80" t="s">
        <v>20</v>
      </c>
    </row>
    <row r="215" spans="1:16" ht="47.25" customHeight="1">
      <c r="A215" s="171">
        <v>2018</v>
      </c>
      <c r="B215" s="127">
        <v>168</v>
      </c>
      <c r="C215" s="192" t="s">
        <v>878</v>
      </c>
      <c r="D215" s="173" t="s">
        <v>887</v>
      </c>
      <c r="E215" s="173" t="s">
        <v>888</v>
      </c>
      <c r="F215" s="80" t="s">
        <v>889</v>
      </c>
      <c r="G215" s="160">
        <v>43432</v>
      </c>
      <c r="H215" s="63">
        <v>8</v>
      </c>
      <c r="I215" s="161">
        <f t="shared" si="7"/>
        <v>46354</v>
      </c>
      <c r="J215" s="127" t="s">
        <v>20</v>
      </c>
      <c r="K215" s="162" t="str">
        <f t="shared" si="8"/>
        <v xml:space="preserve"> - </v>
      </c>
      <c r="L215" s="63">
        <v>42</v>
      </c>
      <c r="M215" s="63">
        <v>70</v>
      </c>
      <c r="N215" s="63"/>
      <c r="O215" s="170" t="s">
        <v>890</v>
      </c>
      <c r="P215" s="80" t="s">
        <v>20</v>
      </c>
    </row>
    <row r="216" spans="1:16" ht="47.25" customHeight="1">
      <c r="A216" s="171">
        <v>2018</v>
      </c>
      <c r="B216" s="127">
        <v>169</v>
      </c>
      <c r="C216" s="192" t="s">
        <v>878</v>
      </c>
      <c r="D216" s="173" t="s">
        <v>891</v>
      </c>
      <c r="E216" s="173" t="s">
        <v>318</v>
      </c>
      <c r="F216" s="80" t="s">
        <v>892</v>
      </c>
      <c r="G216" s="160">
        <v>43384</v>
      </c>
      <c r="H216" s="63">
        <v>8</v>
      </c>
      <c r="I216" s="161">
        <f t="shared" si="7"/>
        <v>46306</v>
      </c>
      <c r="J216" s="127" t="s">
        <v>20</v>
      </c>
      <c r="K216" s="162" t="str">
        <f t="shared" si="8"/>
        <v xml:space="preserve"> - </v>
      </c>
      <c r="L216" s="63">
        <v>34</v>
      </c>
      <c r="M216" s="63">
        <v>70</v>
      </c>
      <c r="N216" s="63"/>
      <c r="O216" s="170" t="s">
        <v>893</v>
      </c>
      <c r="P216" s="80" t="s">
        <v>20</v>
      </c>
    </row>
    <row r="217" spans="1:16" ht="47.25" customHeight="1">
      <c r="A217" s="171">
        <v>2018</v>
      </c>
      <c r="B217" s="127">
        <v>170</v>
      </c>
      <c r="C217" s="175" t="s">
        <v>878</v>
      </c>
      <c r="D217" s="79" t="s">
        <v>894</v>
      </c>
      <c r="E217" s="79" t="s">
        <v>368</v>
      </c>
      <c r="F217" s="80" t="s">
        <v>895</v>
      </c>
      <c r="G217" s="160">
        <v>43314</v>
      </c>
      <c r="H217" s="8">
        <v>8</v>
      </c>
      <c r="I217" s="161">
        <f t="shared" si="7"/>
        <v>46236</v>
      </c>
      <c r="J217" s="127" t="s">
        <v>20</v>
      </c>
      <c r="K217" s="162" t="str">
        <f t="shared" si="8"/>
        <v xml:space="preserve"> - </v>
      </c>
      <c r="L217" s="8">
        <v>13</v>
      </c>
      <c r="M217" s="8">
        <v>50</v>
      </c>
      <c r="N217" s="8"/>
      <c r="O217" s="170" t="s">
        <v>896</v>
      </c>
      <c r="P217" s="80" t="s">
        <v>20</v>
      </c>
    </row>
    <row r="218" spans="1:16" ht="47.25" customHeight="1">
      <c r="A218" s="171">
        <v>2018</v>
      </c>
      <c r="B218" s="127">
        <v>171</v>
      </c>
      <c r="C218" s="192" t="s">
        <v>881</v>
      </c>
      <c r="D218" s="173" t="s">
        <v>897</v>
      </c>
      <c r="E218" s="79" t="s">
        <v>345</v>
      </c>
      <c r="F218" s="80" t="s">
        <v>898</v>
      </c>
      <c r="G218" s="160">
        <v>43314</v>
      </c>
      <c r="H218" s="8">
        <v>8</v>
      </c>
      <c r="I218" s="161">
        <f t="shared" ref="I218:I250" si="9">DATE(YEAR(G218)+H218,MONTH(G218),DAY(G218))</f>
        <v>46236</v>
      </c>
      <c r="J218" s="127" t="s">
        <v>20</v>
      </c>
      <c r="K218" s="162" t="str">
        <f t="shared" si="8"/>
        <v xml:space="preserve"> - </v>
      </c>
      <c r="L218" s="8">
        <v>54</v>
      </c>
      <c r="M218" s="8">
        <v>70</v>
      </c>
      <c r="N218" s="8"/>
      <c r="O218" s="170" t="s">
        <v>899</v>
      </c>
      <c r="P218" s="80" t="s">
        <v>20</v>
      </c>
    </row>
    <row r="219" spans="1:16" ht="47.25" customHeight="1">
      <c r="A219" s="171">
        <v>2018</v>
      </c>
      <c r="B219" s="127">
        <v>172</v>
      </c>
      <c r="C219" s="192" t="s">
        <v>878</v>
      </c>
      <c r="D219" s="173" t="s">
        <v>900</v>
      </c>
      <c r="E219" s="173" t="s">
        <v>888</v>
      </c>
      <c r="F219" s="80">
        <v>266</v>
      </c>
      <c r="G219" s="160">
        <v>43432</v>
      </c>
      <c r="H219" s="63">
        <v>8</v>
      </c>
      <c r="I219" s="161">
        <f t="shared" si="9"/>
        <v>46354</v>
      </c>
      <c r="J219" s="127" t="s">
        <v>20</v>
      </c>
      <c r="K219" s="162" t="str">
        <f t="shared" si="8"/>
        <v xml:space="preserve"> - </v>
      </c>
      <c r="L219" s="63">
        <v>34</v>
      </c>
      <c r="M219" s="63">
        <v>50</v>
      </c>
      <c r="N219" s="63"/>
      <c r="O219" s="170" t="s">
        <v>901</v>
      </c>
      <c r="P219" s="80" t="s">
        <v>20</v>
      </c>
    </row>
    <row r="220" spans="1:16" ht="47.25" customHeight="1">
      <c r="A220" s="171">
        <v>2018</v>
      </c>
      <c r="B220" s="127">
        <v>173</v>
      </c>
      <c r="C220" s="192" t="s">
        <v>881</v>
      </c>
      <c r="D220" s="173" t="s">
        <v>902</v>
      </c>
      <c r="E220" s="173" t="s">
        <v>766</v>
      </c>
      <c r="F220" s="80">
        <v>263</v>
      </c>
      <c r="G220" s="160">
        <v>43419</v>
      </c>
      <c r="H220" s="63">
        <v>5</v>
      </c>
      <c r="I220" s="161">
        <f t="shared" si="9"/>
        <v>45245</v>
      </c>
      <c r="J220" s="127" t="s">
        <v>20</v>
      </c>
      <c r="K220" s="162" t="str">
        <f t="shared" si="8"/>
        <v xml:space="preserve"> - </v>
      </c>
      <c r="L220" s="63">
        <v>11</v>
      </c>
      <c r="M220" s="63">
        <v>50</v>
      </c>
      <c r="N220" s="63"/>
      <c r="O220" s="170" t="s">
        <v>903</v>
      </c>
      <c r="P220" s="80" t="s">
        <v>20</v>
      </c>
    </row>
    <row r="221" spans="1:16" ht="47.25" customHeight="1">
      <c r="A221" s="171">
        <v>2018</v>
      </c>
      <c r="B221" s="127">
        <v>174</v>
      </c>
      <c r="C221" s="192" t="s">
        <v>881</v>
      </c>
      <c r="D221" s="173" t="s">
        <v>904</v>
      </c>
      <c r="E221" s="173" t="s">
        <v>766</v>
      </c>
      <c r="F221" s="80">
        <v>264</v>
      </c>
      <c r="G221" s="160">
        <v>43419</v>
      </c>
      <c r="H221" s="63">
        <v>8</v>
      </c>
      <c r="I221" s="161">
        <f t="shared" si="9"/>
        <v>46341</v>
      </c>
      <c r="J221" s="127" t="s">
        <v>20</v>
      </c>
      <c r="K221" s="162" t="str">
        <f t="shared" si="8"/>
        <v xml:space="preserve"> - </v>
      </c>
      <c r="L221" s="63">
        <v>58</v>
      </c>
      <c r="M221" s="63">
        <v>60</v>
      </c>
      <c r="N221" s="63"/>
      <c r="O221" s="170" t="s">
        <v>905</v>
      </c>
      <c r="P221" s="80" t="s">
        <v>20</v>
      </c>
    </row>
    <row r="222" spans="1:16" ht="47.25" customHeight="1">
      <c r="A222" s="171">
        <v>2018</v>
      </c>
      <c r="B222" s="127">
        <v>175</v>
      </c>
      <c r="C222" s="192" t="s">
        <v>881</v>
      </c>
      <c r="D222" s="173" t="s">
        <v>906</v>
      </c>
      <c r="E222" s="173" t="s">
        <v>766</v>
      </c>
      <c r="F222" s="80" t="s">
        <v>907</v>
      </c>
      <c r="G222" s="160">
        <v>43384</v>
      </c>
      <c r="H222" s="63">
        <v>8</v>
      </c>
      <c r="I222" s="161">
        <f t="shared" si="9"/>
        <v>46306</v>
      </c>
      <c r="J222" s="127" t="s">
        <v>20</v>
      </c>
      <c r="K222" s="162" t="str">
        <f t="shared" si="8"/>
        <v xml:space="preserve"> - </v>
      </c>
      <c r="L222" s="63">
        <v>15</v>
      </c>
      <c r="M222" s="63">
        <v>40</v>
      </c>
      <c r="N222" s="63"/>
      <c r="O222" s="170" t="s">
        <v>908</v>
      </c>
      <c r="P222" s="80" t="s">
        <v>20</v>
      </c>
    </row>
    <row r="223" spans="1:16" ht="47.25" customHeight="1">
      <c r="A223" s="171">
        <v>2018</v>
      </c>
      <c r="B223" s="127">
        <v>176</v>
      </c>
      <c r="C223" s="192" t="s">
        <v>878</v>
      </c>
      <c r="D223" s="173" t="s">
        <v>909</v>
      </c>
      <c r="E223" s="173" t="s">
        <v>766</v>
      </c>
      <c r="F223" s="80" t="s">
        <v>96</v>
      </c>
      <c r="G223" s="160">
        <v>43266</v>
      </c>
      <c r="H223" s="63">
        <v>5</v>
      </c>
      <c r="I223" s="161">
        <f t="shared" si="9"/>
        <v>45092</v>
      </c>
      <c r="J223" s="127" t="s">
        <v>20</v>
      </c>
      <c r="K223" s="162" t="str">
        <f t="shared" si="8"/>
        <v xml:space="preserve"> - </v>
      </c>
      <c r="L223" s="63">
        <v>43</v>
      </c>
      <c r="M223" s="63">
        <v>40</v>
      </c>
      <c r="N223" s="63"/>
      <c r="O223" s="170" t="s">
        <v>910</v>
      </c>
      <c r="P223" s="80" t="s">
        <v>20</v>
      </c>
    </row>
    <row r="224" spans="1:16" ht="47.25" customHeight="1">
      <c r="A224" s="171">
        <v>2018</v>
      </c>
      <c r="B224" s="127">
        <v>177</v>
      </c>
      <c r="C224" s="192" t="s">
        <v>878</v>
      </c>
      <c r="D224" s="173" t="s">
        <v>911</v>
      </c>
      <c r="E224" s="173" t="s">
        <v>888</v>
      </c>
      <c r="F224" s="80">
        <v>240</v>
      </c>
      <c r="G224" s="160">
        <v>43364</v>
      </c>
      <c r="H224" s="63">
        <v>5</v>
      </c>
      <c r="I224" s="161">
        <f t="shared" si="9"/>
        <v>45190</v>
      </c>
      <c r="J224" s="127" t="s">
        <v>20</v>
      </c>
      <c r="K224" s="162" t="str">
        <f t="shared" si="8"/>
        <v xml:space="preserve"> - </v>
      </c>
      <c r="L224" s="63">
        <v>39</v>
      </c>
      <c r="M224" s="63">
        <v>70</v>
      </c>
      <c r="N224" s="63"/>
      <c r="O224" s="170" t="s">
        <v>912</v>
      </c>
      <c r="P224" s="80" t="s">
        <v>20</v>
      </c>
    </row>
    <row r="225" spans="1:16" ht="47.25" customHeight="1">
      <c r="A225" s="171">
        <v>2018</v>
      </c>
      <c r="B225" s="127">
        <v>178</v>
      </c>
      <c r="C225" s="192" t="s">
        <v>878</v>
      </c>
      <c r="D225" s="173" t="s">
        <v>913</v>
      </c>
      <c r="E225" s="173" t="s">
        <v>345</v>
      </c>
      <c r="F225" s="80" t="s">
        <v>914</v>
      </c>
      <c r="G225" s="160">
        <v>43293</v>
      </c>
      <c r="H225" s="63">
        <v>8</v>
      </c>
      <c r="I225" s="161">
        <f t="shared" si="9"/>
        <v>46215</v>
      </c>
      <c r="J225" s="127" t="s">
        <v>20</v>
      </c>
      <c r="K225" s="162" t="str">
        <f t="shared" si="8"/>
        <v xml:space="preserve"> - </v>
      </c>
      <c r="L225" s="63">
        <v>55</v>
      </c>
      <c r="M225" s="63">
        <v>70</v>
      </c>
      <c r="N225" s="63"/>
      <c r="O225" s="170" t="s">
        <v>915</v>
      </c>
      <c r="P225" s="80" t="s">
        <v>20</v>
      </c>
    </row>
    <row r="226" spans="1:16" ht="47.25" customHeight="1">
      <c r="A226" s="171">
        <v>2018</v>
      </c>
      <c r="B226" s="127">
        <v>179</v>
      </c>
      <c r="C226" s="175" t="s">
        <v>878</v>
      </c>
      <c r="D226" s="79" t="s">
        <v>916</v>
      </c>
      <c r="E226" s="79" t="s">
        <v>368</v>
      </c>
      <c r="F226" s="80" t="s">
        <v>604</v>
      </c>
      <c r="G226" s="160">
        <v>43258</v>
      </c>
      <c r="H226" s="8">
        <v>0</v>
      </c>
      <c r="I226" s="161">
        <f t="shared" si="9"/>
        <v>43258</v>
      </c>
      <c r="J226" s="127" t="s">
        <v>20</v>
      </c>
      <c r="K226" s="162" t="str">
        <f t="shared" si="8"/>
        <v xml:space="preserve"> - </v>
      </c>
      <c r="L226" s="8">
        <v>12</v>
      </c>
      <c r="M226" s="8">
        <v>100</v>
      </c>
      <c r="N226" s="8"/>
      <c r="O226" s="170" t="s">
        <v>917</v>
      </c>
      <c r="P226" s="80" t="s">
        <v>20</v>
      </c>
    </row>
    <row r="227" spans="1:16" ht="47.25" customHeight="1">
      <c r="A227" s="199">
        <v>2019</v>
      </c>
      <c r="B227" s="127">
        <v>180</v>
      </c>
      <c r="C227" s="202" t="s">
        <v>878</v>
      </c>
      <c r="D227" s="203" t="s">
        <v>918</v>
      </c>
      <c r="E227" s="203" t="s">
        <v>888</v>
      </c>
      <c r="F227" s="80">
        <v>310</v>
      </c>
      <c r="G227" s="160">
        <v>43523</v>
      </c>
      <c r="H227" s="197">
        <v>4</v>
      </c>
      <c r="I227" s="161">
        <f t="shared" si="9"/>
        <v>44984</v>
      </c>
      <c r="J227" s="127" t="s">
        <v>20</v>
      </c>
      <c r="K227" s="162" t="str">
        <f t="shared" si="8"/>
        <v xml:space="preserve"> - </v>
      </c>
      <c r="L227" s="197">
        <v>29</v>
      </c>
      <c r="M227" s="197">
        <v>30</v>
      </c>
      <c r="N227" s="197"/>
      <c r="O227" s="170" t="s">
        <v>919</v>
      </c>
      <c r="P227" s="80" t="s">
        <v>20</v>
      </c>
    </row>
    <row r="228" spans="1:16" ht="47.25" customHeight="1">
      <c r="A228" s="199">
        <v>2019</v>
      </c>
      <c r="B228" s="127">
        <v>181</v>
      </c>
      <c r="C228" s="202" t="s">
        <v>878</v>
      </c>
      <c r="D228" s="203" t="s">
        <v>920</v>
      </c>
      <c r="E228" s="203" t="s">
        <v>336</v>
      </c>
      <c r="F228" s="80">
        <v>321</v>
      </c>
      <c r="G228" s="160">
        <v>43538</v>
      </c>
      <c r="H228" s="197">
        <v>8</v>
      </c>
      <c r="I228" s="161">
        <f t="shared" si="9"/>
        <v>46460</v>
      </c>
      <c r="J228" s="127" t="s">
        <v>20</v>
      </c>
      <c r="K228" s="162" t="str">
        <f t="shared" si="8"/>
        <v xml:space="preserve"> - </v>
      </c>
      <c r="L228" s="197">
        <v>73</v>
      </c>
      <c r="M228" s="197">
        <v>40</v>
      </c>
      <c r="N228" s="197"/>
      <c r="O228" s="170" t="s">
        <v>921</v>
      </c>
      <c r="P228" s="80" t="s">
        <v>20</v>
      </c>
    </row>
    <row r="229" spans="1:16" ht="47.25" customHeight="1">
      <c r="A229" s="199">
        <v>2019</v>
      </c>
      <c r="B229" s="127">
        <v>182</v>
      </c>
      <c r="C229" s="202" t="s">
        <v>878</v>
      </c>
      <c r="D229" s="203" t="s">
        <v>922</v>
      </c>
      <c r="E229" s="203" t="s">
        <v>336</v>
      </c>
      <c r="F229" s="80" t="s">
        <v>923</v>
      </c>
      <c r="G229" s="160">
        <v>43577</v>
      </c>
      <c r="H229" s="197">
        <v>8</v>
      </c>
      <c r="I229" s="161">
        <f t="shared" si="9"/>
        <v>46499</v>
      </c>
      <c r="J229" s="127" t="s">
        <v>20</v>
      </c>
      <c r="K229" s="162" t="str">
        <f t="shared" si="8"/>
        <v xml:space="preserve"> - </v>
      </c>
      <c r="L229" s="197">
        <v>68</v>
      </c>
      <c r="M229" s="197">
        <v>40</v>
      </c>
      <c r="N229" s="197"/>
      <c r="O229" s="170" t="s">
        <v>924</v>
      </c>
      <c r="P229" s="80" t="s">
        <v>20</v>
      </c>
    </row>
    <row r="230" spans="1:16" ht="47.25" customHeight="1">
      <c r="A230" s="199">
        <v>2019</v>
      </c>
      <c r="B230" s="127">
        <v>183</v>
      </c>
      <c r="C230" s="202" t="s">
        <v>878</v>
      </c>
      <c r="D230" s="203" t="s">
        <v>925</v>
      </c>
      <c r="E230" s="203" t="s">
        <v>336</v>
      </c>
      <c r="F230" s="80" t="s">
        <v>926</v>
      </c>
      <c r="G230" s="160">
        <v>43577</v>
      </c>
      <c r="H230" s="197">
        <v>8</v>
      </c>
      <c r="I230" s="161">
        <f t="shared" si="9"/>
        <v>46499</v>
      </c>
      <c r="J230" s="127" t="s">
        <v>20</v>
      </c>
      <c r="K230" s="162" t="str">
        <f t="shared" si="8"/>
        <v xml:space="preserve"> - </v>
      </c>
      <c r="L230" s="197">
        <v>68</v>
      </c>
      <c r="M230" s="197">
        <v>40</v>
      </c>
      <c r="N230" s="197"/>
      <c r="O230" s="170" t="s">
        <v>927</v>
      </c>
      <c r="P230" s="80" t="s">
        <v>20</v>
      </c>
    </row>
    <row r="231" spans="1:16" ht="47.25" customHeight="1">
      <c r="A231" s="199">
        <v>2019</v>
      </c>
      <c r="B231" s="127">
        <v>184</v>
      </c>
      <c r="C231" s="202" t="s">
        <v>878</v>
      </c>
      <c r="D231" s="203" t="s">
        <v>928</v>
      </c>
      <c r="E231" s="203" t="s">
        <v>336</v>
      </c>
      <c r="F231" s="80" t="s">
        <v>929</v>
      </c>
      <c r="G231" s="160">
        <v>43594</v>
      </c>
      <c r="H231" s="197">
        <v>8</v>
      </c>
      <c r="I231" s="161">
        <f t="shared" si="9"/>
        <v>46516</v>
      </c>
      <c r="J231" s="127" t="s">
        <v>20</v>
      </c>
      <c r="K231" s="162" t="str">
        <f t="shared" si="8"/>
        <v xml:space="preserve"> - </v>
      </c>
      <c r="L231" s="197">
        <v>26</v>
      </c>
      <c r="M231" s="197">
        <v>40</v>
      </c>
      <c r="N231" s="197"/>
      <c r="O231" s="170" t="s">
        <v>930</v>
      </c>
      <c r="P231" s="80" t="s">
        <v>20</v>
      </c>
    </row>
    <row r="232" spans="1:16" ht="47.25" customHeight="1">
      <c r="A232" s="199">
        <v>2019</v>
      </c>
      <c r="B232" s="127">
        <v>185</v>
      </c>
      <c r="C232" s="204" t="s">
        <v>878</v>
      </c>
      <c r="D232" s="189" t="s">
        <v>931</v>
      </c>
      <c r="E232" s="189" t="s">
        <v>336</v>
      </c>
      <c r="F232" s="80" t="s">
        <v>932</v>
      </c>
      <c r="G232" s="160">
        <v>43594</v>
      </c>
      <c r="H232" s="205">
        <v>8</v>
      </c>
      <c r="I232" s="161">
        <f t="shared" si="9"/>
        <v>46516</v>
      </c>
      <c r="J232" s="127" t="s">
        <v>20</v>
      </c>
      <c r="K232" s="162" t="str">
        <f t="shared" si="8"/>
        <v xml:space="preserve"> - </v>
      </c>
      <c r="L232" s="205">
        <v>69</v>
      </c>
      <c r="M232" s="205">
        <v>40</v>
      </c>
      <c r="N232" s="205"/>
      <c r="O232" s="170" t="s">
        <v>933</v>
      </c>
      <c r="P232" s="80" t="s">
        <v>20</v>
      </c>
    </row>
    <row r="233" spans="1:16" ht="47.25" customHeight="1">
      <c r="A233" s="199">
        <v>2019</v>
      </c>
      <c r="B233" s="127">
        <v>186</v>
      </c>
      <c r="C233" s="204" t="s">
        <v>878</v>
      </c>
      <c r="D233" s="189" t="s">
        <v>934</v>
      </c>
      <c r="E233" s="189" t="s">
        <v>345</v>
      </c>
      <c r="F233" s="80" t="s">
        <v>935</v>
      </c>
      <c r="G233" s="160">
        <v>43577</v>
      </c>
      <c r="H233" s="205">
        <v>7</v>
      </c>
      <c r="I233" s="161">
        <f t="shared" si="9"/>
        <v>46134</v>
      </c>
      <c r="J233" s="127" t="s">
        <v>20</v>
      </c>
      <c r="K233" s="162" t="str">
        <f t="shared" si="8"/>
        <v xml:space="preserve"> - </v>
      </c>
      <c r="L233" s="205">
        <v>28</v>
      </c>
      <c r="M233" s="205">
        <v>40</v>
      </c>
      <c r="N233" s="205"/>
      <c r="O233" s="170" t="s">
        <v>936</v>
      </c>
      <c r="P233" s="80" t="s">
        <v>20</v>
      </c>
    </row>
    <row r="234" spans="1:16" ht="30" customHeight="1">
      <c r="A234" s="386">
        <v>2019</v>
      </c>
      <c r="B234" s="387">
        <v>187</v>
      </c>
      <c r="C234" s="389" t="s">
        <v>354</v>
      </c>
      <c r="D234" s="390" t="s">
        <v>937</v>
      </c>
      <c r="E234" s="390" t="s">
        <v>336</v>
      </c>
      <c r="F234" s="206" t="s">
        <v>377</v>
      </c>
      <c r="G234" s="160">
        <v>36395</v>
      </c>
      <c r="H234" s="206" t="s">
        <v>19</v>
      </c>
      <c r="I234" s="161" t="s">
        <v>19</v>
      </c>
      <c r="J234" s="127"/>
      <c r="K234" s="162" t="str">
        <f t="shared" si="8"/>
        <v xml:space="preserve"> - </v>
      </c>
      <c r="L234" s="206">
        <v>250</v>
      </c>
      <c r="M234" s="206" t="s">
        <v>19</v>
      </c>
      <c r="N234" s="206"/>
      <c r="O234" s="170" t="s">
        <v>378</v>
      </c>
      <c r="P234" s="206" t="s">
        <v>20</v>
      </c>
    </row>
    <row r="235" spans="1:16" ht="30" customHeight="1">
      <c r="A235" s="386"/>
      <c r="B235" s="388"/>
      <c r="C235" s="390"/>
      <c r="D235" s="390"/>
      <c r="E235" s="390"/>
      <c r="F235" s="80" t="s">
        <v>938</v>
      </c>
      <c r="G235" s="160">
        <v>43577</v>
      </c>
      <c r="H235" s="205">
        <v>8</v>
      </c>
      <c r="I235" s="161">
        <f t="shared" si="9"/>
        <v>46499</v>
      </c>
      <c r="J235" s="127" t="s">
        <v>44</v>
      </c>
      <c r="K235" s="161">
        <f t="shared" si="8"/>
        <v>46499</v>
      </c>
      <c r="L235" s="205">
        <v>272</v>
      </c>
      <c r="M235" s="205">
        <v>50</v>
      </c>
      <c r="N235" s="205"/>
      <c r="O235" s="170" t="s">
        <v>939</v>
      </c>
      <c r="P235" s="80" t="s">
        <v>20</v>
      </c>
    </row>
    <row r="236" spans="1:16" ht="47.25" customHeight="1">
      <c r="A236" s="199">
        <v>2019</v>
      </c>
      <c r="B236" s="127">
        <v>188</v>
      </c>
      <c r="C236" s="204" t="s">
        <v>878</v>
      </c>
      <c r="D236" s="189" t="s">
        <v>940</v>
      </c>
      <c r="E236" s="189" t="s">
        <v>345</v>
      </c>
      <c r="F236" s="206" t="s">
        <v>941</v>
      </c>
      <c r="G236" s="160">
        <v>43577</v>
      </c>
      <c r="H236" s="205">
        <v>5</v>
      </c>
      <c r="I236" s="161">
        <f t="shared" si="9"/>
        <v>45404</v>
      </c>
      <c r="J236" s="127" t="s">
        <v>20</v>
      </c>
      <c r="K236" s="162" t="str">
        <f t="shared" si="8"/>
        <v xml:space="preserve"> - </v>
      </c>
      <c r="L236" s="205">
        <v>13</v>
      </c>
      <c r="M236" s="205">
        <v>50</v>
      </c>
      <c r="N236" s="205"/>
      <c r="O236" s="170" t="s">
        <v>942</v>
      </c>
      <c r="P236" s="206" t="s">
        <v>20</v>
      </c>
    </row>
    <row r="237" spans="1:16" ht="47.25" customHeight="1">
      <c r="A237" s="199">
        <v>2019</v>
      </c>
      <c r="B237" s="127">
        <v>189</v>
      </c>
      <c r="C237" s="204" t="s">
        <v>878</v>
      </c>
      <c r="D237" s="189" t="s">
        <v>943</v>
      </c>
      <c r="E237" s="189" t="s">
        <v>345</v>
      </c>
      <c r="F237" s="206" t="s">
        <v>632</v>
      </c>
      <c r="G237" s="160">
        <v>43577</v>
      </c>
      <c r="H237" s="205">
        <v>5</v>
      </c>
      <c r="I237" s="161">
        <f t="shared" si="9"/>
        <v>45404</v>
      </c>
      <c r="J237" s="127" t="s">
        <v>20</v>
      </c>
      <c r="K237" s="162" t="str">
        <f t="shared" si="8"/>
        <v xml:space="preserve"> - </v>
      </c>
      <c r="L237" s="205">
        <v>60</v>
      </c>
      <c r="M237" s="205">
        <v>70</v>
      </c>
      <c r="N237" s="205"/>
      <c r="O237" s="170" t="s">
        <v>944</v>
      </c>
      <c r="P237" s="206" t="s">
        <v>20</v>
      </c>
    </row>
    <row r="238" spans="1:16" ht="47.25" customHeight="1">
      <c r="A238" s="199">
        <v>2019</v>
      </c>
      <c r="B238" s="127">
        <v>190</v>
      </c>
      <c r="C238" s="204" t="s">
        <v>878</v>
      </c>
      <c r="D238" s="189" t="s">
        <v>945</v>
      </c>
      <c r="E238" s="189" t="s">
        <v>345</v>
      </c>
      <c r="F238" s="206">
        <v>302</v>
      </c>
      <c r="G238" s="160">
        <v>43504</v>
      </c>
      <c r="H238" s="205">
        <v>5</v>
      </c>
      <c r="I238" s="161">
        <f t="shared" si="9"/>
        <v>45330</v>
      </c>
      <c r="J238" s="127" t="s">
        <v>20</v>
      </c>
      <c r="K238" s="162" t="str">
        <f t="shared" si="8"/>
        <v xml:space="preserve"> - </v>
      </c>
      <c r="L238" s="205">
        <v>20</v>
      </c>
      <c r="M238" s="205">
        <v>40</v>
      </c>
      <c r="N238" s="205"/>
      <c r="O238" s="170" t="s">
        <v>946</v>
      </c>
      <c r="P238" s="206" t="s">
        <v>20</v>
      </c>
    </row>
    <row r="239" spans="1:16" ht="47.25" customHeight="1">
      <c r="A239" s="199">
        <v>2019</v>
      </c>
      <c r="B239" s="127">
        <v>191</v>
      </c>
      <c r="C239" s="204" t="s">
        <v>878</v>
      </c>
      <c r="D239" s="189" t="s">
        <v>947</v>
      </c>
      <c r="E239" s="189" t="s">
        <v>336</v>
      </c>
      <c r="F239" s="206">
        <v>298</v>
      </c>
      <c r="G239" s="160">
        <v>43504</v>
      </c>
      <c r="H239" s="205">
        <v>5</v>
      </c>
      <c r="I239" s="161">
        <f t="shared" si="9"/>
        <v>45330</v>
      </c>
      <c r="J239" s="127" t="s">
        <v>20</v>
      </c>
      <c r="K239" s="162" t="str">
        <f t="shared" ref="K239:K250" si="10">IF(J239="SI",I239," - ")</f>
        <v xml:space="preserve"> - </v>
      </c>
      <c r="L239" s="205">
        <v>35</v>
      </c>
      <c r="M239" s="205">
        <v>40</v>
      </c>
      <c r="N239" s="205"/>
      <c r="O239" s="170" t="s">
        <v>948</v>
      </c>
      <c r="P239" s="206" t="s">
        <v>20</v>
      </c>
    </row>
    <row r="240" spans="1:16" ht="47.25" customHeight="1">
      <c r="A240" s="199">
        <v>2019</v>
      </c>
      <c r="B240" s="127">
        <v>192</v>
      </c>
      <c r="C240" s="204" t="s">
        <v>878</v>
      </c>
      <c r="D240" s="189" t="s">
        <v>949</v>
      </c>
      <c r="E240" s="189" t="s">
        <v>368</v>
      </c>
      <c r="F240" s="206" t="s">
        <v>950</v>
      </c>
      <c r="G240" s="160">
        <v>43523</v>
      </c>
      <c r="H240" s="205">
        <v>5</v>
      </c>
      <c r="I240" s="161">
        <f t="shared" si="9"/>
        <v>45349</v>
      </c>
      <c r="J240" s="127" t="s">
        <v>20</v>
      </c>
      <c r="K240" s="162" t="str">
        <f t="shared" si="10"/>
        <v xml:space="preserve"> - </v>
      </c>
      <c r="L240" s="205">
        <v>11</v>
      </c>
      <c r="M240" s="205">
        <v>40</v>
      </c>
      <c r="N240" s="205"/>
      <c r="O240" s="170" t="s">
        <v>951</v>
      </c>
      <c r="P240" s="206" t="s">
        <v>20</v>
      </c>
    </row>
    <row r="241" spans="1:16" ht="47.25" customHeight="1">
      <c r="A241" s="199">
        <v>2019</v>
      </c>
      <c r="B241" s="127">
        <v>193</v>
      </c>
      <c r="C241" s="204" t="s">
        <v>878</v>
      </c>
      <c r="D241" s="189" t="s">
        <v>952</v>
      </c>
      <c r="E241" s="189" t="s">
        <v>345</v>
      </c>
      <c r="F241" s="206" t="s">
        <v>953</v>
      </c>
      <c r="G241" s="160">
        <v>43612</v>
      </c>
      <c r="H241" s="205">
        <v>0</v>
      </c>
      <c r="I241" s="161">
        <f t="shared" si="9"/>
        <v>43612</v>
      </c>
      <c r="J241" s="127" t="s">
        <v>20</v>
      </c>
      <c r="K241" s="162" t="str">
        <f t="shared" si="10"/>
        <v xml:space="preserve"> - </v>
      </c>
      <c r="L241" s="205">
        <v>24</v>
      </c>
      <c r="M241" s="205">
        <v>100</v>
      </c>
      <c r="N241" s="205"/>
      <c r="O241" s="170" t="s">
        <v>954</v>
      </c>
      <c r="P241" s="206" t="s">
        <v>20</v>
      </c>
    </row>
    <row r="242" spans="1:16" ht="47.25" customHeight="1">
      <c r="A242" s="199">
        <v>2019</v>
      </c>
      <c r="B242" s="127">
        <v>194</v>
      </c>
      <c r="C242" s="204" t="s">
        <v>878</v>
      </c>
      <c r="D242" s="189" t="s">
        <v>955</v>
      </c>
      <c r="E242" s="189" t="s">
        <v>326</v>
      </c>
      <c r="F242" s="206" t="s">
        <v>956</v>
      </c>
      <c r="G242" s="160">
        <v>43640</v>
      </c>
      <c r="H242" s="205">
        <v>5</v>
      </c>
      <c r="I242" s="161">
        <f t="shared" si="9"/>
        <v>45467</v>
      </c>
      <c r="J242" s="127" t="s">
        <v>20</v>
      </c>
      <c r="K242" s="162" t="str">
        <f t="shared" si="10"/>
        <v xml:space="preserve"> - </v>
      </c>
      <c r="L242" s="205">
        <v>15</v>
      </c>
      <c r="M242" s="205">
        <v>90</v>
      </c>
      <c r="N242" s="205"/>
      <c r="O242" s="170" t="s">
        <v>957</v>
      </c>
      <c r="P242" s="206" t="s">
        <v>20</v>
      </c>
    </row>
    <row r="243" spans="1:16" ht="47.25" customHeight="1">
      <c r="A243" s="199">
        <v>2019</v>
      </c>
      <c r="B243" s="127">
        <v>195</v>
      </c>
      <c r="C243" s="202" t="s">
        <v>878</v>
      </c>
      <c r="D243" s="203" t="s">
        <v>958</v>
      </c>
      <c r="E243" s="189" t="s">
        <v>326</v>
      </c>
      <c r="F243" s="206" t="s">
        <v>959</v>
      </c>
      <c r="G243" s="160">
        <v>43640</v>
      </c>
      <c r="H243" s="205">
        <v>5</v>
      </c>
      <c r="I243" s="161">
        <f t="shared" si="9"/>
        <v>45467</v>
      </c>
      <c r="J243" s="127" t="s">
        <v>20</v>
      </c>
      <c r="K243" s="162" t="str">
        <f t="shared" si="10"/>
        <v xml:space="preserve"> - </v>
      </c>
      <c r="L243" s="205">
        <v>15</v>
      </c>
      <c r="M243" s="205">
        <v>90</v>
      </c>
      <c r="N243" s="205"/>
      <c r="O243" s="170" t="s">
        <v>960</v>
      </c>
      <c r="P243" s="206" t="s">
        <v>20</v>
      </c>
    </row>
    <row r="244" spans="1:16" ht="47.25" customHeight="1">
      <c r="A244" s="199">
        <v>2019</v>
      </c>
      <c r="B244" s="127">
        <v>196</v>
      </c>
      <c r="C244" s="202" t="s">
        <v>878</v>
      </c>
      <c r="D244" s="203" t="s">
        <v>961</v>
      </c>
      <c r="E244" s="189" t="s">
        <v>345</v>
      </c>
      <c r="F244" s="206" t="s">
        <v>962</v>
      </c>
      <c r="G244" s="160">
        <v>43741</v>
      </c>
      <c r="H244" s="205">
        <v>5</v>
      </c>
      <c r="I244" s="161">
        <f t="shared" si="9"/>
        <v>45568</v>
      </c>
      <c r="J244" s="127" t="s">
        <v>20</v>
      </c>
      <c r="K244" s="162" t="str">
        <f t="shared" si="10"/>
        <v xml:space="preserve"> - </v>
      </c>
      <c r="L244" s="205">
        <v>12</v>
      </c>
      <c r="M244" s="205">
        <v>50</v>
      </c>
      <c r="N244" s="205"/>
      <c r="O244" s="170" t="s">
        <v>963</v>
      </c>
      <c r="P244" s="206" t="s">
        <v>20</v>
      </c>
    </row>
    <row r="245" spans="1:16" ht="47.25" customHeight="1">
      <c r="A245" s="201">
        <v>2020</v>
      </c>
      <c r="B245" s="127">
        <v>197</v>
      </c>
      <c r="C245" s="202" t="s">
        <v>878</v>
      </c>
      <c r="D245" s="203" t="s">
        <v>964</v>
      </c>
      <c r="E245" s="189" t="s">
        <v>326</v>
      </c>
      <c r="F245" s="206" t="s">
        <v>965</v>
      </c>
      <c r="G245" s="160" t="s">
        <v>966</v>
      </c>
      <c r="H245" s="205">
        <v>5</v>
      </c>
      <c r="I245" s="161">
        <f t="shared" si="9"/>
        <v>45685</v>
      </c>
      <c r="J245" s="127" t="s">
        <v>20</v>
      </c>
      <c r="K245" s="162" t="str">
        <f t="shared" si="10"/>
        <v xml:space="preserve"> - </v>
      </c>
      <c r="L245" s="205">
        <v>12</v>
      </c>
      <c r="M245" s="205">
        <v>90</v>
      </c>
      <c r="N245" s="205"/>
      <c r="O245" s="170" t="s">
        <v>967</v>
      </c>
      <c r="P245" s="206" t="s">
        <v>20</v>
      </c>
    </row>
    <row r="246" spans="1:16" ht="47.25" customHeight="1">
      <c r="A246" s="201">
        <v>2020</v>
      </c>
      <c r="B246" s="127">
        <v>198</v>
      </c>
      <c r="C246" s="202" t="s">
        <v>878</v>
      </c>
      <c r="D246" s="203" t="s">
        <v>968</v>
      </c>
      <c r="E246" s="189" t="s">
        <v>326</v>
      </c>
      <c r="F246" s="206" t="s">
        <v>969</v>
      </c>
      <c r="G246" s="160" t="s">
        <v>966</v>
      </c>
      <c r="H246" s="205">
        <v>5</v>
      </c>
      <c r="I246" s="161">
        <f t="shared" si="9"/>
        <v>45685</v>
      </c>
      <c r="J246" s="127" t="s">
        <v>20</v>
      </c>
      <c r="K246" s="162" t="str">
        <f t="shared" si="10"/>
        <v xml:space="preserve"> - </v>
      </c>
      <c r="L246" s="205">
        <v>14</v>
      </c>
      <c r="M246" s="205">
        <v>85</v>
      </c>
      <c r="N246" s="205"/>
      <c r="O246" s="170" t="s">
        <v>970</v>
      </c>
      <c r="P246" s="206" t="s">
        <v>20</v>
      </c>
    </row>
    <row r="247" spans="1:16" ht="47.25" customHeight="1">
      <c r="A247" s="207">
        <v>2021</v>
      </c>
      <c r="B247" s="127">
        <v>199</v>
      </c>
      <c r="C247" s="202" t="s">
        <v>505</v>
      </c>
      <c r="D247" s="203" t="s">
        <v>971</v>
      </c>
      <c r="E247" s="189" t="s">
        <v>318</v>
      </c>
      <c r="F247" s="206" t="s">
        <v>972</v>
      </c>
      <c r="G247" s="160">
        <v>44313</v>
      </c>
      <c r="H247" s="205">
        <v>5</v>
      </c>
      <c r="I247" s="161">
        <f t="shared" si="9"/>
        <v>46139</v>
      </c>
      <c r="J247" s="127" t="s">
        <v>20</v>
      </c>
      <c r="K247" s="162" t="str">
        <f t="shared" si="10"/>
        <v xml:space="preserve"> - </v>
      </c>
      <c r="L247" s="205">
        <v>13</v>
      </c>
      <c r="M247" s="205"/>
      <c r="N247" s="205"/>
      <c r="O247" s="170" t="s">
        <v>973</v>
      </c>
      <c r="P247" s="206" t="s">
        <v>20</v>
      </c>
    </row>
    <row r="248" spans="1:16" ht="47.25" customHeight="1">
      <c r="A248" s="207">
        <v>2021</v>
      </c>
      <c r="B248" s="127">
        <v>200</v>
      </c>
      <c r="C248" s="202" t="s">
        <v>505</v>
      </c>
      <c r="D248" s="203" t="s">
        <v>974</v>
      </c>
      <c r="E248" s="189" t="s">
        <v>318</v>
      </c>
      <c r="F248" s="206" t="s">
        <v>975</v>
      </c>
      <c r="G248" s="160">
        <v>44308</v>
      </c>
      <c r="H248" s="205">
        <v>5</v>
      </c>
      <c r="I248" s="161">
        <f t="shared" si="9"/>
        <v>46134</v>
      </c>
      <c r="J248" s="127" t="s">
        <v>20</v>
      </c>
      <c r="K248" s="162" t="str">
        <f t="shared" si="10"/>
        <v xml:space="preserve"> - </v>
      </c>
      <c r="L248" s="205">
        <v>199</v>
      </c>
      <c r="M248" s="205"/>
      <c r="N248" s="205"/>
      <c r="O248" s="170" t="s">
        <v>976</v>
      </c>
      <c r="P248" s="206" t="s">
        <v>20</v>
      </c>
    </row>
    <row r="249" spans="1:16" ht="47.25" customHeight="1">
      <c r="A249" s="207">
        <v>2021</v>
      </c>
      <c r="B249" s="127">
        <v>201</v>
      </c>
      <c r="C249" s="202" t="s">
        <v>505</v>
      </c>
      <c r="D249" s="203" t="s">
        <v>977</v>
      </c>
      <c r="E249" s="189" t="s">
        <v>326</v>
      </c>
      <c r="F249" s="206" t="s">
        <v>978</v>
      </c>
      <c r="G249" s="160">
        <v>44312</v>
      </c>
      <c r="H249" s="205">
        <v>5</v>
      </c>
      <c r="I249" s="161">
        <f t="shared" si="9"/>
        <v>46138</v>
      </c>
      <c r="J249" s="127" t="s">
        <v>20</v>
      </c>
      <c r="K249" s="162" t="str">
        <f t="shared" si="10"/>
        <v xml:space="preserve"> - </v>
      </c>
      <c r="L249" s="205">
        <v>37</v>
      </c>
      <c r="M249" s="205"/>
      <c r="N249" s="205"/>
      <c r="O249" s="170" t="s">
        <v>979</v>
      </c>
      <c r="P249" s="206" t="s">
        <v>20</v>
      </c>
    </row>
    <row r="250" spans="1:16" ht="47.25" customHeight="1">
      <c r="A250" s="207">
        <v>2021</v>
      </c>
      <c r="B250" s="127">
        <v>202</v>
      </c>
      <c r="C250" s="202" t="s">
        <v>505</v>
      </c>
      <c r="D250" s="203" t="s">
        <v>980</v>
      </c>
      <c r="E250" s="189" t="s">
        <v>318</v>
      </c>
      <c r="F250" s="206" t="s">
        <v>981</v>
      </c>
      <c r="G250" s="160">
        <v>44308</v>
      </c>
      <c r="H250" s="205">
        <v>5</v>
      </c>
      <c r="I250" s="161">
        <f t="shared" si="9"/>
        <v>46134</v>
      </c>
      <c r="J250" s="127" t="s">
        <v>20</v>
      </c>
      <c r="K250" s="162" t="str">
        <f t="shared" si="10"/>
        <v xml:space="preserve"> - </v>
      </c>
      <c r="L250" s="205">
        <v>32</v>
      </c>
      <c r="M250" s="205"/>
      <c r="N250" s="205"/>
      <c r="O250" s="170" t="s">
        <v>982</v>
      </c>
      <c r="P250" s="206" t="s">
        <v>20</v>
      </c>
    </row>
  </sheetData>
  <autoFilter ref="A1:P250"/>
  <mergeCells count="222">
    <mergeCell ref="G1:G2"/>
    <mergeCell ref="H1:H2"/>
    <mergeCell ref="I1:I2"/>
    <mergeCell ref="K1:K2"/>
    <mergeCell ref="L1:L2"/>
    <mergeCell ref="O1:O2"/>
    <mergeCell ref="A1:A2"/>
    <mergeCell ref="B1:B2"/>
    <mergeCell ref="C1:C2"/>
    <mergeCell ref="D1:D2"/>
    <mergeCell ref="E1:E2"/>
    <mergeCell ref="F1:F2"/>
    <mergeCell ref="S7:V7"/>
    <mergeCell ref="A8:A9"/>
    <mergeCell ref="B8:B9"/>
    <mergeCell ref="C8:C9"/>
    <mergeCell ref="D8:D9"/>
    <mergeCell ref="E8:E9"/>
    <mergeCell ref="S8:V8"/>
    <mergeCell ref="S9:V9"/>
    <mergeCell ref="S3:W3"/>
    <mergeCell ref="S4:V4"/>
    <mergeCell ref="A5:A6"/>
    <mergeCell ref="B5:B6"/>
    <mergeCell ref="C5:C6"/>
    <mergeCell ref="D5:D6"/>
    <mergeCell ref="E5:E6"/>
    <mergeCell ref="S5:V5"/>
    <mergeCell ref="S6:V6"/>
    <mergeCell ref="S12:V12"/>
    <mergeCell ref="S13:V13"/>
    <mergeCell ref="S14:V14"/>
    <mergeCell ref="S15:S17"/>
    <mergeCell ref="T15:U15"/>
    <mergeCell ref="W15:W17"/>
    <mergeCell ref="A10:A11"/>
    <mergeCell ref="B10:B11"/>
    <mergeCell ref="C10:C11"/>
    <mergeCell ref="D10:D11"/>
    <mergeCell ref="E10:E11"/>
    <mergeCell ref="S10:V10"/>
    <mergeCell ref="S11:V11"/>
    <mergeCell ref="S18:V18"/>
    <mergeCell ref="A20:A22"/>
    <mergeCell ref="B20:B22"/>
    <mergeCell ref="C20:C22"/>
    <mergeCell ref="D20:D22"/>
    <mergeCell ref="E20:E22"/>
    <mergeCell ref="S20:W25"/>
    <mergeCell ref="Y15:Z17"/>
    <mergeCell ref="A16:A17"/>
    <mergeCell ref="B16:B17"/>
    <mergeCell ref="C16:C17"/>
    <mergeCell ref="D16:D17"/>
    <mergeCell ref="E16:E17"/>
    <mergeCell ref="T16:U16"/>
    <mergeCell ref="T17:U17"/>
    <mergeCell ref="O29:O30"/>
    <mergeCell ref="A31:A32"/>
    <mergeCell ref="B31:B32"/>
    <mergeCell ref="C31:C32"/>
    <mergeCell ref="D31:D32"/>
    <mergeCell ref="E31:E32"/>
    <mergeCell ref="A26:A27"/>
    <mergeCell ref="B26:B27"/>
    <mergeCell ref="C26:C27"/>
    <mergeCell ref="D26:D27"/>
    <mergeCell ref="E26:E27"/>
    <mergeCell ref="A29:A30"/>
    <mergeCell ref="B29:B30"/>
    <mergeCell ref="C29:C30"/>
    <mergeCell ref="D29:D30"/>
    <mergeCell ref="E29:E30"/>
    <mergeCell ref="O44:O45"/>
    <mergeCell ref="A45:A46"/>
    <mergeCell ref="B45:B46"/>
    <mergeCell ref="C45:C46"/>
    <mergeCell ref="D45:D46"/>
    <mergeCell ref="E45:E46"/>
    <mergeCell ref="A34:A35"/>
    <mergeCell ref="B34:B35"/>
    <mergeCell ref="C34:C35"/>
    <mergeCell ref="D34:D35"/>
    <mergeCell ref="E34:E35"/>
    <mergeCell ref="A43:A44"/>
    <mergeCell ref="B43:B44"/>
    <mergeCell ref="C43:C44"/>
    <mergeCell ref="D43:D44"/>
    <mergeCell ref="E43:E44"/>
    <mergeCell ref="A59:A60"/>
    <mergeCell ref="B59:B60"/>
    <mergeCell ref="C59:C60"/>
    <mergeCell ref="D59:D60"/>
    <mergeCell ref="E59:E60"/>
    <mergeCell ref="A62:A63"/>
    <mergeCell ref="B62:B63"/>
    <mergeCell ref="C62:C63"/>
    <mergeCell ref="D62:D63"/>
    <mergeCell ref="E62:E63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4:A76"/>
    <mergeCell ref="B74:B76"/>
    <mergeCell ref="C74:C75"/>
    <mergeCell ref="D74:D75"/>
    <mergeCell ref="E74:E76"/>
    <mergeCell ref="A79:A80"/>
    <mergeCell ref="B79:B80"/>
    <mergeCell ref="C79:C80"/>
    <mergeCell ref="D79:D80"/>
    <mergeCell ref="E79:E80"/>
    <mergeCell ref="A81:A83"/>
    <mergeCell ref="B81:B83"/>
    <mergeCell ref="C81:C83"/>
    <mergeCell ref="D81:D83"/>
    <mergeCell ref="E81:E83"/>
    <mergeCell ref="A84:A85"/>
    <mergeCell ref="B84:B85"/>
    <mergeCell ref="C84:C85"/>
    <mergeCell ref="D84:D85"/>
    <mergeCell ref="E84:E85"/>
    <mergeCell ref="A87:A89"/>
    <mergeCell ref="B87:B89"/>
    <mergeCell ref="C87:C89"/>
    <mergeCell ref="D87:D89"/>
    <mergeCell ref="E87:E89"/>
    <mergeCell ref="A93:A94"/>
    <mergeCell ref="B93:B94"/>
    <mergeCell ref="C93:C94"/>
    <mergeCell ref="D93:D94"/>
    <mergeCell ref="E93:E94"/>
    <mergeCell ref="A97:A98"/>
    <mergeCell ref="B97:B98"/>
    <mergeCell ref="C97:C98"/>
    <mergeCell ref="D97:D98"/>
    <mergeCell ref="E97:E98"/>
    <mergeCell ref="A101:A102"/>
    <mergeCell ref="B101:B102"/>
    <mergeCell ref="C101:C102"/>
    <mergeCell ref="D101:D102"/>
    <mergeCell ref="E101:E102"/>
    <mergeCell ref="E110:E111"/>
    <mergeCell ref="A112:A113"/>
    <mergeCell ref="B112:B113"/>
    <mergeCell ref="C112:C113"/>
    <mergeCell ref="D112:D113"/>
    <mergeCell ref="E112:E113"/>
    <mergeCell ref="A105:A106"/>
    <mergeCell ref="B105:B106"/>
    <mergeCell ref="C105:C106"/>
    <mergeCell ref="D105:D106"/>
    <mergeCell ref="A110:A111"/>
    <mergeCell ref="B110:B111"/>
    <mergeCell ref="C110:C111"/>
    <mergeCell ref="D110:D111"/>
    <mergeCell ref="A118:A119"/>
    <mergeCell ref="B118:B119"/>
    <mergeCell ref="C118:C119"/>
    <mergeCell ref="D118:D119"/>
    <mergeCell ref="E118:E119"/>
    <mergeCell ref="A121:A125"/>
    <mergeCell ref="B121:B125"/>
    <mergeCell ref="C121:C125"/>
    <mergeCell ref="D121:D125"/>
    <mergeCell ref="E121:E125"/>
    <mergeCell ref="A126:A127"/>
    <mergeCell ref="B126:B127"/>
    <mergeCell ref="C126:C127"/>
    <mergeCell ref="D126:D127"/>
    <mergeCell ref="E126:E127"/>
    <mergeCell ref="A129:A130"/>
    <mergeCell ref="B129:B130"/>
    <mergeCell ref="C129:C130"/>
    <mergeCell ref="D129:D130"/>
    <mergeCell ref="E129:E130"/>
    <mergeCell ref="A131:A132"/>
    <mergeCell ref="B131:B132"/>
    <mergeCell ref="C131:C132"/>
    <mergeCell ref="D131:D132"/>
    <mergeCell ref="E131:E132"/>
    <mergeCell ref="A153:A154"/>
    <mergeCell ref="B153:B154"/>
    <mergeCell ref="C153:C154"/>
    <mergeCell ref="D153:D154"/>
    <mergeCell ref="E153:E154"/>
    <mergeCell ref="E186:E187"/>
    <mergeCell ref="A188:A190"/>
    <mergeCell ref="B188:B190"/>
    <mergeCell ref="C188:C190"/>
    <mergeCell ref="D188:D190"/>
    <mergeCell ref="E188:E190"/>
    <mergeCell ref="A166:A167"/>
    <mergeCell ref="B166:B167"/>
    <mergeCell ref="C166:C167"/>
    <mergeCell ref="D166:D167"/>
    <mergeCell ref="A186:A187"/>
    <mergeCell ref="B186:B187"/>
    <mergeCell ref="C186:C187"/>
    <mergeCell ref="D186:D187"/>
    <mergeCell ref="A234:A235"/>
    <mergeCell ref="B234:B235"/>
    <mergeCell ref="C234:C235"/>
    <mergeCell ref="D234:D235"/>
    <mergeCell ref="E234:E235"/>
    <mergeCell ref="A199:A200"/>
    <mergeCell ref="B199:B200"/>
    <mergeCell ref="C199:C200"/>
    <mergeCell ref="D199:D200"/>
    <mergeCell ref="E199:E200"/>
    <mergeCell ref="A208:A209"/>
    <mergeCell ref="B208:B209"/>
    <mergeCell ref="C208:C209"/>
    <mergeCell ref="D208:D209"/>
    <mergeCell ref="E208:E209"/>
  </mergeCells>
  <hyperlinks>
    <hyperlink ref="O213" r:id="rId1"/>
    <hyperlink ref="O214" r:id="rId2"/>
    <hyperlink ref="O215" r:id="rId3"/>
    <hyperlink ref="O216" r:id="rId4"/>
    <hyperlink ref="O217" r:id="rId5"/>
    <hyperlink ref="O200" r:id="rId6"/>
    <hyperlink ref="O199" r:id="rId7"/>
    <hyperlink ref="O218" r:id="rId8"/>
    <hyperlink ref="O219" r:id="rId9"/>
    <hyperlink ref="O220" r:id="rId10"/>
    <hyperlink ref="O221" r:id="rId11"/>
    <hyperlink ref="O222" r:id="rId12"/>
    <hyperlink ref="O223" r:id="rId13"/>
    <hyperlink ref="O224" r:id="rId14"/>
    <hyperlink ref="O225" r:id="rId15"/>
    <hyperlink ref="O212" r:id="rId16"/>
    <hyperlink ref="O226" r:id="rId17"/>
    <hyperlink ref="O227" r:id="rId18"/>
    <hyperlink ref="O228" r:id="rId19"/>
    <hyperlink ref="O229" r:id="rId20"/>
    <hyperlink ref="O230" r:id="rId21"/>
    <hyperlink ref="O167" r:id="rId22"/>
    <hyperlink ref="O231" r:id="rId23"/>
    <hyperlink ref="O232" r:id="rId24"/>
    <hyperlink ref="O233" r:id="rId25"/>
    <hyperlink ref="O235" r:id="rId26"/>
    <hyperlink ref="O236" r:id="rId27"/>
    <hyperlink ref="O237" r:id="rId28"/>
    <hyperlink ref="O238" r:id="rId29"/>
    <hyperlink ref="O239" r:id="rId30"/>
    <hyperlink ref="O240" r:id="rId31"/>
    <hyperlink ref="O241" r:id="rId32"/>
    <hyperlink ref="O242" r:id="rId33"/>
    <hyperlink ref="O243" r:id="rId34"/>
    <hyperlink ref="O244" r:id="rId35"/>
    <hyperlink ref="O245" r:id="rId36"/>
    <hyperlink ref="O246" r:id="rId37"/>
    <hyperlink ref="O211" r:id="rId38"/>
    <hyperlink ref="O210" r:id="rId39"/>
    <hyperlink ref="O209" r:id="rId40"/>
    <hyperlink ref="O207" r:id="rId41"/>
    <hyperlink ref="O206" r:id="rId42"/>
    <hyperlink ref="O205" r:id="rId43"/>
    <hyperlink ref="O204" r:id="rId44"/>
    <hyperlink ref="O203" r:id="rId45"/>
    <hyperlink ref="O202" r:id="rId46"/>
    <hyperlink ref="O201" r:id="rId47"/>
    <hyperlink ref="O198" r:id="rId48"/>
    <hyperlink ref="O197" r:id="rId49"/>
    <hyperlink ref="O196" r:id="rId50"/>
    <hyperlink ref="O195" r:id="rId51"/>
    <hyperlink ref="O194" r:id="rId52"/>
    <hyperlink ref="O193" r:id="rId53"/>
    <hyperlink ref="O192" r:id="rId54"/>
    <hyperlink ref="O190" r:id="rId55"/>
    <hyperlink ref="O187" r:id="rId56"/>
    <hyperlink ref="O191" r:id="rId57"/>
    <hyperlink ref="O185" r:id="rId58"/>
    <hyperlink ref="O184" r:id="rId59"/>
    <hyperlink ref="O111" r:id="rId60"/>
    <hyperlink ref="O183" r:id="rId61"/>
    <hyperlink ref="O182" r:id="rId62"/>
    <hyperlink ref="O181" r:id="rId63"/>
    <hyperlink ref="O180" r:id="rId64"/>
    <hyperlink ref="O179" r:id="rId65"/>
    <hyperlink ref="O178" r:id="rId66"/>
    <hyperlink ref="O177" r:id="rId67"/>
    <hyperlink ref="O176" r:id="rId68"/>
    <hyperlink ref="O175" r:id="rId69"/>
    <hyperlink ref="O174" r:id="rId70"/>
    <hyperlink ref="O173" r:id="rId71"/>
    <hyperlink ref="O172" r:id="rId72"/>
    <hyperlink ref="O171" r:id="rId73"/>
    <hyperlink ref="O170" r:id="rId74"/>
    <hyperlink ref="O169" r:id="rId75"/>
    <hyperlink ref="O168" r:id="rId76"/>
    <hyperlink ref="O165" r:id="rId77"/>
    <hyperlink ref="O164" r:id="rId78"/>
    <hyperlink ref="O163" r:id="rId79"/>
    <hyperlink ref="O162" r:id="rId80"/>
    <hyperlink ref="O161" r:id="rId81"/>
    <hyperlink ref="O160" r:id="rId82"/>
    <hyperlink ref="O159" r:id="rId83"/>
    <hyperlink ref="O158" r:id="rId84"/>
    <hyperlink ref="O157" r:id="rId85"/>
    <hyperlink ref="O156" r:id="rId86"/>
    <hyperlink ref="O155" r:id="rId87"/>
    <hyperlink ref="O153" r:id="rId88"/>
    <hyperlink ref="O152" r:id="rId89"/>
    <hyperlink ref="O151" r:id="rId90"/>
    <hyperlink ref="O150" r:id="rId91"/>
    <hyperlink ref="O149" r:id="rId92"/>
    <hyperlink ref="O148" r:id="rId93"/>
    <hyperlink ref="O147" r:id="rId94"/>
    <hyperlink ref="O146" r:id="rId95"/>
    <hyperlink ref="O145" r:id="rId96"/>
    <hyperlink ref="O144" r:id="rId97"/>
    <hyperlink ref="O143" r:id="rId98"/>
    <hyperlink ref="O142" r:id="rId99"/>
    <hyperlink ref="O141" r:id="rId100"/>
    <hyperlink ref="O140" r:id="rId101"/>
    <hyperlink ref="O139" r:id="rId102"/>
    <hyperlink ref="O138" r:id="rId103"/>
    <hyperlink ref="O137" r:id="rId104"/>
    <hyperlink ref="O136" r:id="rId105"/>
    <hyperlink ref="O135" r:id="rId106"/>
    <hyperlink ref="O134" r:id="rId107"/>
    <hyperlink ref="O133" r:id="rId108"/>
    <hyperlink ref="O132" r:id="rId109"/>
    <hyperlink ref="O128" r:id="rId110"/>
    <hyperlink ref="O126" r:id="rId111"/>
    <hyperlink ref="O127" r:id="rId112"/>
    <hyperlink ref="O125" r:id="rId113"/>
    <hyperlink ref="O124" r:id="rId114"/>
    <hyperlink ref="O123" r:id="rId115"/>
    <hyperlink ref="O120" r:id="rId116"/>
    <hyperlink ref="O119" r:id="rId117"/>
    <hyperlink ref="O118" r:id="rId118"/>
    <hyperlink ref="O117" r:id="rId119"/>
    <hyperlink ref="O116" r:id="rId120"/>
    <hyperlink ref="O115" r:id="rId121"/>
    <hyperlink ref="O114" r:id="rId122"/>
    <hyperlink ref="O113" r:id="rId123"/>
    <hyperlink ref="O112" r:id="rId124"/>
    <hyperlink ref="O110" r:id="rId125"/>
    <hyperlink ref="O109" r:id="rId126"/>
    <hyperlink ref="O108" r:id="rId127"/>
    <hyperlink ref="O107" r:id="rId128"/>
    <hyperlink ref="O106" r:id="rId129"/>
    <hyperlink ref="O105" r:id="rId130"/>
    <hyperlink ref="O104" r:id="rId131"/>
    <hyperlink ref="O103" r:id="rId132"/>
    <hyperlink ref="O102" r:id="rId133"/>
    <hyperlink ref="O100" r:id="rId134"/>
    <hyperlink ref="O99" r:id="rId135"/>
    <hyperlink ref="O98" r:id="rId136"/>
    <hyperlink ref="O97" r:id="rId137"/>
    <hyperlink ref="O96" r:id="rId138"/>
    <hyperlink ref="O95" r:id="rId139"/>
    <hyperlink ref="O93" r:id="rId140"/>
    <hyperlink ref="O94" r:id="rId141"/>
    <hyperlink ref="O92" r:id="rId142"/>
    <hyperlink ref="O91" r:id="rId143"/>
    <hyperlink ref="O90" r:id="rId144"/>
    <hyperlink ref="O88" r:id="rId145"/>
    <hyperlink ref="O89" r:id="rId146"/>
    <hyperlink ref="O87" r:id="rId147"/>
    <hyperlink ref="O86" r:id="rId148"/>
    <hyperlink ref="O85" r:id="rId149"/>
    <hyperlink ref="O84" r:id="rId150"/>
    <hyperlink ref="O82" r:id="rId151"/>
    <hyperlink ref="O80" r:id="rId152"/>
    <hyperlink ref="O79" r:id="rId153"/>
    <hyperlink ref="O78" r:id="rId154"/>
    <hyperlink ref="O77" r:id="rId155"/>
    <hyperlink ref="O73" r:id="rId156"/>
    <hyperlink ref="O70" r:id="rId157"/>
    <hyperlink ref="O63" r:id="rId158"/>
    <hyperlink ref="O166" r:id="rId159"/>
    <hyperlink ref="O208" r:id="rId160"/>
    <hyperlink ref="O130" r:id="rId161"/>
    <hyperlink ref="O129" r:id="rId162"/>
    <hyperlink ref="O154" r:id="rId163"/>
    <hyperlink ref="O58" r:id="rId164"/>
    <hyperlink ref="O59" r:id="rId165"/>
    <hyperlink ref="O60" r:id="rId166"/>
    <hyperlink ref="O24" r:id="rId167"/>
    <hyperlink ref="O32" r:id="rId168"/>
    <hyperlink ref="O37" r:id="rId169"/>
    <hyperlink ref="O10" r:id="rId170"/>
    <hyperlink ref="O11" r:id="rId171"/>
    <hyperlink ref="O34" r:id="rId172"/>
    <hyperlink ref="O35" r:id="rId173"/>
    <hyperlink ref="O38" r:id="rId174"/>
    <hyperlink ref="O25" r:id="rId175"/>
    <hyperlink ref="O7" r:id="rId176"/>
    <hyperlink ref="O55" r:id="rId177"/>
    <hyperlink ref="O53" r:id="rId178"/>
    <hyperlink ref="O26" r:id="rId179"/>
    <hyperlink ref="O27" r:id="rId180"/>
    <hyperlink ref="O29" r:id="rId181"/>
    <hyperlink ref="O40" r:id="rId182"/>
    <hyperlink ref="O14" r:id="rId183"/>
    <hyperlink ref="O39" r:id="rId184"/>
    <hyperlink ref="O19" r:id="rId185"/>
    <hyperlink ref="O12" r:id="rId186"/>
    <hyperlink ref="O13" r:id="rId187"/>
    <hyperlink ref="O15" r:id="rId188"/>
    <hyperlink ref="O31" r:id="rId189"/>
    <hyperlink ref="O74" r:id="rId190"/>
    <hyperlink ref="O75" r:id="rId191"/>
    <hyperlink ref="O76" r:id="rId192"/>
    <hyperlink ref="O247" r:id="rId193"/>
    <hyperlink ref="O248" r:id="rId194"/>
    <hyperlink ref="O249" r:id="rId195"/>
    <hyperlink ref="O250" r:id="rId196"/>
    <hyperlink ref="O121" r:id="rId197"/>
    <hyperlink ref="O122" r:id="rId198"/>
    <hyperlink ref="O44" r:id="rId199"/>
    <hyperlink ref="O8" r:id="rId200"/>
    <hyperlink ref="O9" r:id="rId201"/>
    <hyperlink ref="O83" r:id="rId202"/>
    <hyperlink ref="O234" r:id="rId203"/>
    <hyperlink ref="O4" r:id="rId204"/>
    <hyperlink ref="O3" r:id="rId205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4294967292" verticalDpi="4294967292" r:id="rId20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4" zoomScaleNormal="84" workbookViewId="0">
      <selection activeCell="E21" sqref="E21"/>
    </sheetView>
  </sheetViews>
  <sheetFormatPr baseColWidth="10" defaultColWidth="10.85546875" defaultRowHeight="12.75"/>
  <cols>
    <col min="1" max="1" width="6.42578125" style="217" bestFit="1" customWidth="1"/>
    <col min="2" max="2" width="6.42578125" style="217" customWidth="1"/>
    <col min="3" max="3" width="23" style="217" customWidth="1"/>
    <col min="4" max="4" width="27.42578125" style="217" bestFit="1" customWidth="1"/>
    <col min="5" max="7" width="15.5703125" style="217" bestFit="1" customWidth="1"/>
    <col min="8" max="8" width="17.140625" style="217" bestFit="1" customWidth="1"/>
    <col min="9" max="9" width="16.85546875" style="217" bestFit="1" customWidth="1"/>
    <col min="10" max="10" width="17.140625" style="217" bestFit="1" customWidth="1"/>
    <col min="11" max="12" width="10.85546875" style="217"/>
    <col min="13" max="13" width="11.42578125" style="217" customWidth="1"/>
    <col min="14" max="15" width="17.5703125" style="217" bestFit="1" customWidth="1"/>
    <col min="16" max="16" width="17.140625" style="217" hidden="1" customWidth="1"/>
    <col min="17" max="17" width="23.7109375" style="217" bestFit="1" customWidth="1"/>
    <col min="18" max="18" width="17.140625" style="217" bestFit="1" customWidth="1"/>
    <col min="19" max="16384" width="10.85546875" style="217"/>
  </cols>
  <sheetData>
    <row r="1" spans="1:34" ht="60" customHeight="1">
      <c r="A1" s="213" t="s">
        <v>2</v>
      </c>
      <c r="B1" s="214" t="s">
        <v>8</v>
      </c>
      <c r="C1" s="215" t="s">
        <v>0</v>
      </c>
      <c r="D1" s="214" t="s">
        <v>983</v>
      </c>
      <c r="E1" s="214" t="s">
        <v>1</v>
      </c>
      <c r="F1" s="215" t="s">
        <v>5</v>
      </c>
      <c r="G1" s="215" t="s">
        <v>984</v>
      </c>
      <c r="H1" s="215" t="s">
        <v>10</v>
      </c>
      <c r="I1" s="215" t="s">
        <v>985</v>
      </c>
      <c r="J1" s="215" t="s">
        <v>986</v>
      </c>
      <c r="K1" s="215" t="s">
        <v>987</v>
      </c>
      <c r="L1" s="215" t="s">
        <v>988</v>
      </c>
      <c r="M1" s="215" t="s">
        <v>989</v>
      </c>
      <c r="N1" s="215" t="s">
        <v>990</v>
      </c>
      <c r="O1" s="215" t="s">
        <v>991</v>
      </c>
      <c r="P1" s="215" t="s">
        <v>992</v>
      </c>
      <c r="Q1" s="215" t="s">
        <v>1</v>
      </c>
      <c r="R1" s="216" t="s">
        <v>993</v>
      </c>
    </row>
    <row r="2" spans="1:34" ht="48">
      <c r="A2" s="218">
        <v>2012</v>
      </c>
      <c r="B2" s="219">
        <v>1</v>
      </c>
      <c r="C2" s="220" t="s">
        <v>994</v>
      </c>
      <c r="D2" s="219" t="s">
        <v>995</v>
      </c>
      <c r="E2" s="219">
        <v>313</v>
      </c>
      <c r="F2" s="221">
        <v>41220</v>
      </c>
      <c r="G2" s="220">
        <v>8</v>
      </c>
      <c r="H2" s="221">
        <v>44142</v>
      </c>
      <c r="I2" s="220"/>
      <c r="J2" s="220"/>
      <c r="K2" s="220">
        <v>65</v>
      </c>
      <c r="L2" s="220">
        <v>65.25</v>
      </c>
      <c r="M2" s="222" t="s">
        <v>996</v>
      </c>
      <c r="N2" s="223">
        <v>0</v>
      </c>
      <c r="O2" s="223">
        <v>0</v>
      </c>
      <c r="P2" s="223"/>
      <c r="Q2" s="219">
        <v>313</v>
      </c>
      <c r="R2" s="224" t="s">
        <v>44</v>
      </c>
    </row>
    <row r="3" spans="1:34" ht="24">
      <c r="A3" s="218">
        <v>2013</v>
      </c>
      <c r="B3" s="219">
        <v>2</v>
      </c>
      <c r="C3" s="220" t="s">
        <v>997</v>
      </c>
      <c r="D3" s="219" t="s">
        <v>998</v>
      </c>
      <c r="E3" s="219">
        <v>354</v>
      </c>
      <c r="F3" s="221">
        <v>41305</v>
      </c>
      <c r="G3" s="220">
        <v>8</v>
      </c>
      <c r="H3" s="221">
        <v>44227</v>
      </c>
      <c r="I3" s="220"/>
      <c r="J3" s="220"/>
      <c r="K3" s="220">
        <v>35</v>
      </c>
      <c r="L3" s="220">
        <v>31.57</v>
      </c>
      <c r="M3" s="222" t="s">
        <v>999</v>
      </c>
      <c r="N3" s="223">
        <v>0</v>
      </c>
      <c r="O3" s="223">
        <v>0</v>
      </c>
      <c r="P3" s="223"/>
      <c r="Q3" s="219">
        <v>354</v>
      </c>
      <c r="R3" s="224" t="s">
        <v>44</v>
      </c>
    </row>
    <row r="4" spans="1:34" ht="24">
      <c r="A4" s="218">
        <v>2013</v>
      </c>
      <c r="B4" s="219">
        <v>3</v>
      </c>
      <c r="C4" s="220" t="s">
        <v>1000</v>
      </c>
      <c r="D4" s="219" t="s">
        <v>1001</v>
      </c>
      <c r="E4" s="219">
        <v>358</v>
      </c>
      <c r="F4" s="221">
        <v>41320</v>
      </c>
      <c r="G4" s="220">
        <v>8</v>
      </c>
      <c r="H4" s="221">
        <v>44242</v>
      </c>
      <c r="I4" s="220"/>
      <c r="J4" s="220"/>
      <c r="K4" s="220">
        <v>60</v>
      </c>
      <c r="L4" s="220">
        <v>74.33</v>
      </c>
      <c r="M4" s="222" t="s">
        <v>999</v>
      </c>
      <c r="N4" s="223">
        <v>0</v>
      </c>
      <c r="O4" s="223">
        <v>0</v>
      </c>
      <c r="P4" s="223"/>
      <c r="Q4" s="219">
        <v>358</v>
      </c>
      <c r="R4" s="224" t="s">
        <v>44</v>
      </c>
    </row>
    <row r="5" spans="1:34" ht="36">
      <c r="A5" s="218">
        <v>2013</v>
      </c>
      <c r="B5" s="219">
        <v>4</v>
      </c>
      <c r="C5" s="220" t="s">
        <v>1002</v>
      </c>
      <c r="D5" s="219" t="s">
        <v>998</v>
      </c>
      <c r="E5" s="219">
        <v>368</v>
      </c>
      <c r="F5" s="221">
        <v>41346</v>
      </c>
      <c r="G5" s="220">
        <v>8</v>
      </c>
      <c r="H5" s="221">
        <v>44268</v>
      </c>
      <c r="I5" s="220"/>
      <c r="J5" s="220"/>
      <c r="K5" s="220">
        <v>62</v>
      </c>
      <c r="L5" s="220">
        <v>90.34</v>
      </c>
      <c r="M5" s="222" t="s">
        <v>999</v>
      </c>
      <c r="N5" s="223">
        <v>0</v>
      </c>
      <c r="O5" s="223">
        <v>0</v>
      </c>
      <c r="P5" s="223"/>
      <c r="Q5" s="219">
        <v>368</v>
      </c>
      <c r="R5" s="224" t="s">
        <v>44</v>
      </c>
    </row>
    <row r="6" spans="1:34" ht="72">
      <c r="A6" s="218">
        <v>2013</v>
      </c>
      <c r="B6" s="219">
        <v>5</v>
      </c>
      <c r="C6" s="220" t="s">
        <v>1003</v>
      </c>
      <c r="D6" s="219" t="s">
        <v>1004</v>
      </c>
      <c r="E6" s="219">
        <v>425</v>
      </c>
      <c r="F6" s="221">
        <v>41506</v>
      </c>
      <c r="G6" s="220">
        <v>8</v>
      </c>
      <c r="H6" s="221">
        <v>44428</v>
      </c>
      <c r="I6" s="220"/>
      <c r="J6" s="220"/>
      <c r="K6" s="220">
        <v>450</v>
      </c>
      <c r="L6" s="220">
        <v>75.25</v>
      </c>
      <c r="M6" s="222" t="s">
        <v>1005</v>
      </c>
      <c r="N6" s="223">
        <v>129</v>
      </c>
      <c r="O6" s="223">
        <v>30.35</v>
      </c>
      <c r="P6" s="223">
        <v>1</v>
      </c>
      <c r="Q6" s="219">
        <v>425</v>
      </c>
      <c r="R6" s="224" t="s">
        <v>44</v>
      </c>
    </row>
    <row r="7" spans="1:34" ht="36">
      <c r="A7" s="218">
        <v>2013</v>
      </c>
      <c r="B7" s="219">
        <v>6</v>
      </c>
      <c r="C7" s="220" t="s">
        <v>1006</v>
      </c>
      <c r="D7" s="219" t="s">
        <v>1007</v>
      </c>
      <c r="E7" s="219">
        <v>401</v>
      </c>
      <c r="F7" s="221">
        <v>41416</v>
      </c>
      <c r="G7" s="220">
        <v>8</v>
      </c>
      <c r="H7" s="221">
        <v>44338</v>
      </c>
      <c r="I7" s="220"/>
      <c r="J7" s="220"/>
      <c r="K7" s="220">
        <v>38</v>
      </c>
      <c r="L7" s="220">
        <v>58.83</v>
      </c>
      <c r="M7" s="222" t="s">
        <v>996</v>
      </c>
      <c r="N7" s="223">
        <v>0</v>
      </c>
      <c r="O7" s="223">
        <v>0</v>
      </c>
      <c r="P7" s="223"/>
      <c r="Q7" s="219">
        <v>401</v>
      </c>
      <c r="R7" s="224" t="s">
        <v>44</v>
      </c>
    </row>
    <row r="8" spans="1:34" ht="48">
      <c r="A8" s="218">
        <v>2019</v>
      </c>
      <c r="B8" s="219">
        <v>7</v>
      </c>
      <c r="C8" s="220" t="s">
        <v>1008</v>
      </c>
      <c r="D8" s="219" t="s">
        <v>998</v>
      </c>
      <c r="E8" s="219" t="s">
        <v>1009</v>
      </c>
      <c r="F8" s="221" t="s">
        <v>1010</v>
      </c>
      <c r="G8" s="220">
        <v>1</v>
      </c>
      <c r="H8" s="220" t="s">
        <v>1011</v>
      </c>
      <c r="I8" s="220"/>
      <c r="J8" s="220"/>
      <c r="K8" s="220">
        <v>48</v>
      </c>
      <c r="L8" s="220">
        <v>0</v>
      </c>
      <c r="M8" s="222" t="s">
        <v>999</v>
      </c>
      <c r="N8" s="223">
        <v>0</v>
      </c>
      <c r="O8" s="223">
        <v>0</v>
      </c>
      <c r="P8" s="223"/>
      <c r="Q8" s="219" t="s">
        <v>1009</v>
      </c>
      <c r="R8" s="224" t="s">
        <v>44</v>
      </c>
    </row>
    <row r="9" spans="1:34" ht="48">
      <c r="A9" s="225">
        <v>2014</v>
      </c>
      <c r="B9" s="226">
        <v>8</v>
      </c>
      <c r="C9" s="227" t="s">
        <v>1012</v>
      </c>
      <c r="D9" s="228" t="s">
        <v>1004</v>
      </c>
      <c r="E9" s="228">
        <v>498</v>
      </c>
      <c r="F9" s="229">
        <v>41688</v>
      </c>
      <c r="G9" s="227">
        <v>8</v>
      </c>
      <c r="H9" s="229">
        <v>44610</v>
      </c>
      <c r="I9" s="227"/>
      <c r="J9" s="227"/>
      <c r="K9" s="227">
        <v>162</v>
      </c>
      <c r="L9" s="227">
        <v>25.83</v>
      </c>
      <c r="M9" s="230" t="s">
        <v>996</v>
      </c>
      <c r="N9" s="231">
        <v>0</v>
      </c>
      <c r="O9" s="231">
        <v>0</v>
      </c>
      <c r="P9" s="231"/>
      <c r="Q9" s="228">
        <v>498</v>
      </c>
      <c r="R9" s="232" t="s">
        <v>44</v>
      </c>
      <c r="AA9" s="233"/>
      <c r="AB9" s="233"/>
      <c r="AC9" s="233"/>
      <c r="AD9" s="233"/>
      <c r="AE9" s="233"/>
      <c r="AF9" s="233"/>
      <c r="AG9" s="233"/>
      <c r="AH9" s="234"/>
    </row>
    <row r="10" spans="1:34" ht="36">
      <c r="A10" s="225">
        <v>2014</v>
      </c>
      <c r="B10" s="226">
        <v>9</v>
      </c>
      <c r="C10" s="227" t="s">
        <v>1013</v>
      </c>
      <c r="D10" s="228" t="s">
        <v>1004</v>
      </c>
      <c r="E10" s="228">
        <v>505</v>
      </c>
      <c r="F10" s="229">
        <v>41688</v>
      </c>
      <c r="G10" s="227">
        <v>8</v>
      </c>
      <c r="H10" s="229">
        <v>44610</v>
      </c>
      <c r="I10" s="227"/>
      <c r="J10" s="227"/>
      <c r="K10" s="227">
        <v>512</v>
      </c>
      <c r="L10" s="227">
        <v>57.51</v>
      </c>
      <c r="M10" s="230" t="s">
        <v>996</v>
      </c>
      <c r="N10" s="231">
        <v>0</v>
      </c>
      <c r="O10" s="231">
        <v>0</v>
      </c>
      <c r="P10" s="231"/>
      <c r="Q10" s="228">
        <v>505</v>
      </c>
      <c r="R10" s="232" t="s">
        <v>44</v>
      </c>
      <c r="AA10" s="233"/>
      <c r="AB10" s="233"/>
      <c r="AC10" s="233"/>
      <c r="AD10" s="233"/>
      <c r="AE10" s="233"/>
      <c r="AF10" s="233"/>
      <c r="AG10" s="233"/>
      <c r="AH10" s="234"/>
    </row>
    <row r="11" spans="1:34" ht="48.75" thickBot="1">
      <c r="A11" s="235">
        <v>2017</v>
      </c>
      <c r="B11" s="236">
        <v>10</v>
      </c>
      <c r="C11" s="237" t="s">
        <v>1014</v>
      </c>
      <c r="D11" s="238" t="s">
        <v>995</v>
      </c>
      <c r="E11" s="238" t="s">
        <v>1015</v>
      </c>
      <c r="F11" s="239" t="s">
        <v>1016</v>
      </c>
      <c r="G11" s="239">
        <v>4</v>
      </c>
      <c r="H11" s="240">
        <v>44628</v>
      </c>
      <c r="I11" s="239"/>
      <c r="J11" s="239"/>
      <c r="K11" s="239">
        <v>25</v>
      </c>
      <c r="L11" s="239">
        <v>80.709999999999994</v>
      </c>
      <c r="M11" s="241" t="s">
        <v>999</v>
      </c>
      <c r="N11" s="242">
        <v>0</v>
      </c>
      <c r="O11" s="242">
        <v>0</v>
      </c>
      <c r="P11" s="242"/>
      <c r="Q11" s="238" t="s">
        <v>1015</v>
      </c>
      <c r="R11" s="243" t="s">
        <v>44</v>
      </c>
      <c r="AA11" s="233"/>
      <c r="AB11" s="233"/>
      <c r="AC11" s="233"/>
      <c r="AD11" s="233"/>
      <c r="AE11" s="233"/>
      <c r="AF11" s="233"/>
      <c r="AG11" s="233"/>
      <c r="AH11" s="2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="70" zoomScaleNormal="70" zoomScaleSheetLayoutView="80" workbookViewId="0">
      <pane ySplit="2" topLeftCell="A3" activePane="bottomLeft" state="frozen"/>
      <selection pane="bottomLeft" activeCell="G9" sqref="G9"/>
    </sheetView>
  </sheetViews>
  <sheetFormatPr baseColWidth="10" defaultColWidth="11.42578125" defaultRowHeight="30" customHeight="1"/>
  <cols>
    <col min="1" max="1" width="10.7109375" style="2" customWidth="1"/>
    <col min="2" max="2" width="6.85546875" style="2" customWidth="1"/>
    <col min="3" max="3" width="36" style="5" customWidth="1"/>
    <col min="4" max="4" width="15.85546875" style="5" bestFit="1" customWidth="1"/>
    <col min="5" max="5" width="22.140625" style="12" bestFit="1" customWidth="1"/>
    <col min="6" max="6" width="16" style="1" bestFit="1" customWidth="1"/>
    <col min="7" max="7" width="27.7109375" style="1" bestFit="1" customWidth="1"/>
    <col min="8" max="8" width="16" style="2" customWidth="1"/>
    <col min="9" max="10" width="21.28515625" style="3" customWidth="1"/>
    <col min="11" max="11" width="15.5703125" style="3" customWidth="1"/>
    <col min="12" max="12" width="10.7109375" style="3" customWidth="1"/>
    <col min="13" max="13" width="15.42578125" style="4" bestFit="1" customWidth="1"/>
    <col min="14" max="14" width="18.7109375" style="4" bestFit="1" customWidth="1"/>
    <col min="15" max="15" width="16" style="17" bestFit="1" customWidth="1"/>
    <col min="16" max="16" width="29.5703125" style="2" bestFit="1" customWidth="1"/>
    <col min="17" max="17" width="12.140625" style="1" customWidth="1"/>
    <col min="18" max="16384" width="11.42578125" style="1"/>
  </cols>
  <sheetData>
    <row r="1" spans="1:17" ht="42.75" customHeight="1">
      <c r="A1" s="364" t="s">
        <v>2</v>
      </c>
      <c r="B1" s="360" t="s">
        <v>8</v>
      </c>
      <c r="C1" s="360" t="s">
        <v>0</v>
      </c>
      <c r="D1" s="370" t="s">
        <v>3</v>
      </c>
      <c r="E1" s="366" t="s">
        <v>1</v>
      </c>
      <c r="F1" s="362" t="s">
        <v>5</v>
      </c>
      <c r="G1" s="425" t="s">
        <v>1017</v>
      </c>
      <c r="H1" s="362" t="s">
        <v>4</v>
      </c>
      <c r="I1" s="362" t="s">
        <v>10</v>
      </c>
      <c r="J1" s="39" t="s">
        <v>13</v>
      </c>
      <c r="K1" s="362" t="s">
        <v>14</v>
      </c>
      <c r="L1" s="425" t="s">
        <v>9</v>
      </c>
      <c r="M1" s="39" t="s">
        <v>6</v>
      </c>
      <c r="N1" s="31" t="s">
        <v>11</v>
      </c>
      <c r="O1" s="423" t="s">
        <v>1</v>
      </c>
      <c r="P1" s="37" t="s">
        <v>15</v>
      </c>
      <c r="Q1" s="17"/>
    </row>
    <row r="2" spans="1:17" ht="40.5" customHeight="1" thickBot="1">
      <c r="A2" s="372"/>
      <c r="B2" s="373"/>
      <c r="C2" s="373"/>
      <c r="D2" s="374"/>
      <c r="E2" s="367"/>
      <c r="F2" s="363"/>
      <c r="G2" s="426"/>
      <c r="H2" s="363"/>
      <c r="I2" s="368"/>
      <c r="J2" s="40" t="s">
        <v>12</v>
      </c>
      <c r="K2" s="368"/>
      <c r="L2" s="427"/>
      <c r="M2" s="40" t="s">
        <v>7</v>
      </c>
      <c r="N2" s="33" t="s">
        <v>7</v>
      </c>
      <c r="O2" s="424"/>
      <c r="P2" s="38" t="s">
        <v>16</v>
      </c>
    </row>
    <row r="3" spans="1:17" ht="40.5" customHeight="1">
      <c r="A3" s="244">
        <v>2010</v>
      </c>
      <c r="B3" s="24">
        <v>1</v>
      </c>
      <c r="C3" s="245" t="s">
        <v>1018</v>
      </c>
      <c r="D3" s="246" t="s">
        <v>1019</v>
      </c>
      <c r="E3" s="247">
        <v>3858</v>
      </c>
      <c r="F3" s="65"/>
      <c r="G3" s="65"/>
      <c r="H3" s="248"/>
      <c r="I3" s="249"/>
      <c r="J3" s="100"/>
      <c r="K3" s="100"/>
      <c r="L3" s="250"/>
      <c r="M3" s="251"/>
      <c r="N3" s="252"/>
      <c r="O3" s="104"/>
      <c r="P3" s="253" t="s">
        <v>20</v>
      </c>
    </row>
    <row r="4" spans="1:17" ht="40.5" customHeight="1">
      <c r="A4" s="254">
        <v>2011</v>
      </c>
      <c r="B4" s="255">
        <v>2</v>
      </c>
      <c r="C4" s="256" t="s">
        <v>1020</v>
      </c>
      <c r="D4" s="257" t="s">
        <v>1019</v>
      </c>
      <c r="E4" s="258">
        <v>9</v>
      </c>
      <c r="F4" s="259">
        <v>40568</v>
      </c>
      <c r="G4" s="259">
        <v>40648</v>
      </c>
      <c r="H4" s="260">
        <v>8</v>
      </c>
      <c r="I4" s="259">
        <v>43490</v>
      </c>
      <c r="J4" s="261" t="s">
        <v>20</v>
      </c>
      <c r="K4" s="261"/>
      <c r="L4" s="262"/>
      <c r="M4" s="263"/>
      <c r="N4" s="264"/>
      <c r="O4" s="265"/>
      <c r="P4" s="266" t="s">
        <v>20</v>
      </c>
    </row>
    <row r="5" spans="1:17" ht="40.5" customHeight="1">
      <c r="A5" s="254">
        <v>2011</v>
      </c>
      <c r="B5" s="24">
        <v>3</v>
      </c>
      <c r="C5" s="267" t="s">
        <v>1021</v>
      </c>
      <c r="D5" s="268" t="s">
        <v>1019</v>
      </c>
      <c r="E5" s="269">
        <v>44</v>
      </c>
      <c r="F5" s="270">
        <v>40666</v>
      </c>
      <c r="G5" s="270">
        <v>40756</v>
      </c>
      <c r="H5" s="65">
        <v>5</v>
      </c>
      <c r="I5" s="270">
        <v>42493</v>
      </c>
      <c r="J5" s="100" t="s">
        <v>20</v>
      </c>
      <c r="K5" s="100"/>
      <c r="L5" s="250"/>
      <c r="M5" s="251"/>
      <c r="N5" s="252"/>
      <c r="O5" s="104"/>
      <c r="P5" s="253" t="s">
        <v>20</v>
      </c>
    </row>
    <row r="6" spans="1:17" ht="40.5" customHeight="1">
      <c r="A6" s="254">
        <v>2011</v>
      </c>
      <c r="B6" s="255">
        <v>4</v>
      </c>
      <c r="C6" s="256" t="s">
        <v>1022</v>
      </c>
      <c r="D6" s="257" t="s">
        <v>1019</v>
      </c>
      <c r="E6" s="258">
        <v>62</v>
      </c>
      <c r="F6" s="259">
        <v>40696</v>
      </c>
      <c r="G6" s="259">
        <v>40756</v>
      </c>
      <c r="H6" s="260">
        <v>5</v>
      </c>
      <c r="I6" s="259">
        <v>42523</v>
      </c>
      <c r="J6" s="261" t="s">
        <v>20</v>
      </c>
      <c r="K6" s="261"/>
      <c r="L6" s="262"/>
      <c r="M6" s="263"/>
      <c r="N6" s="264"/>
      <c r="O6" s="265"/>
      <c r="P6" s="266" t="s">
        <v>20</v>
      </c>
    </row>
    <row r="7" spans="1:17" ht="40.5" customHeight="1">
      <c r="A7" s="254">
        <v>2011</v>
      </c>
      <c r="B7" s="24">
        <v>5</v>
      </c>
      <c r="C7" s="267" t="s">
        <v>1023</v>
      </c>
      <c r="D7" s="268" t="s">
        <v>1019</v>
      </c>
      <c r="E7" s="269">
        <v>128</v>
      </c>
      <c r="F7" s="270">
        <v>40816</v>
      </c>
      <c r="G7" s="270">
        <v>40936</v>
      </c>
      <c r="H7" s="65">
        <v>8</v>
      </c>
      <c r="I7" s="270">
        <v>43738</v>
      </c>
      <c r="J7" s="100" t="s">
        <v>20</v>
      </c>
      <c r="K7" s="100"/>
      <c r="L7" s="250"/>
      <c r="M7" s="251"/>
      <c r="N7" s="252"/>
      <c r="O7" s="104"/>
      <c r="P7" s="253" t="s">
        <v>20</v>
      </c>
    </row>
    <row r="8" spans="1:17" ht="40.5" customHeight="1">
      <c r="A8" s="244">
        <v>2012</v>
      </c>
      <c r="B8" s="255">
        <v>6</v>
      </c>
      <c r="C8" s="256" t="s">
        <v>1024</v>
      </c>
      <c r="D8" s="271" t="s">
        <v>1025</v>
      </c>
      <c r="E8" s="258">
        <v>204</v>
      </c>
      <c r="F8" s="259">
        <v>40990</v>
      </c>
      <c r="G8" s="259">
        <v>41170</v>
      </c>
      <c r="H8" s="260">
        <v>8</v>
      </c>
      <c r="I8" s="272">
        <f>DATE(YEAR(F8)+H8,MONTH(F8),DAY(F8))</f>
        <v>43912</v>
      </c>
      <c r="J8" s="261" t="s">
        <v>20</v>
      </c>
      <c r="K8" s="261"/>
      <c r="L8" s="262">
        <v>11</v>
      </c>
      <c r="M8" s="263">
        <v>5</v>
      </c>
      <c r="N8" s="264">
        <v>0.01</v>
      </c>
      <c r="O8" s="265"/>
      <c r="P8" s="266" t="s">
        <v>44</v>
      </c>
    </row>
    <row r="9" spans="1:17" ht="40.5" customHeight="1">
      <c r="A9" s="244">
        <v>2012</v>
      </c>
      <c r="B9" s="24">
        <v>7</v>
      </c>
      <c r="C9" s="267" t="s">
        <v>1026</v>
      </c>
      <c r="D9" s="273" t="s">
        <v>1025</v>
      </c>
      <c r="E9" s="269">
        <v>205</v>
      </c>
      <c r="F9" s="270">
        <v>40990</v>
      </c>
      <c r="G9" s="270">
        <v>41170</v>
      </c>
      <c r="H9" s="65">
        <v>3</v>
      </c>
      <c r="I9" s="270">
        <v>42085</v>
      </c>
      <c r="J9" s="100" t="s">
        <v>20</v>
      </c>
      <c r="K9" s="100"/>
      <c r="L9" s="250"/>
      <c r="M9" s="251"/>
      <c r="N9" s="252"/>
      <c r="O9" s="104"/>
      <c r="P9" s="253" t="s">
        <v>44</v>
      </c>
    </row>
    <row r="10" spans="1:17" ht="40.5" customHeight="1">
      <c r="A10" s="244">
        <v>2012</v>
      </c>
      <c r="B10" s="255">
        <v>8</v>
      </c>
      <c r="C10" s="256" t="s">
        <v>1027</v>
      </c>
      <c r="D10" s="274" t="s">
        <v>1025</v>
      </c>
      <c r="E10" s="258">
        <v>206</v>
      </c>
      <c r="F10" s="259">
        <v>40990</v>
      </c>
      <c r="G10" s="259">
        <v>41170</v>
      </c>
      <c r="H10" s="260">
        <v>3</v>
      </c>
      <c r="I10" s="259">
        <v>42085</v>
      </c>
      <c r="J10" s="261" t="s">
        <v>20</v>
      </c>
      <c r="K10" s="261"/>
      <c r="L10" s="262"/>
      <c r="M10" s="263"/>
      <c r="N10" s="264"/>
      <c r="O10" s="265"/>
      <c r="P10" s="266" t="s">
        <v>44</v>
      </c>
    </row>
    <row r="11" spans="1:17" ht="40.5" customHeight="1">
      <c r="A11" s="244">
        <v>2012</v>
      </c>
      <c r="B11" s="13">
        <v>9</v>
      </c>
      <c r="C11" s="267" t="s">
        <v>1028</v>
      </c>
      <c r="D11" s="275" t="s">
        <v>1029</v>
      </c>
      <c r="E11" s="276" t="s">
        <v>1030</v>
      </c>
      <c r="F11" s="270">
        <v>40990</v>
      </c>
      <c r="G11" s="270">
        <v>41170</v>
      </c>
      <c r="H11" s="277">
        <v>8</v>
      </c>
      <c r="I11" s="99">
        <f>DATE(YEAR(F11)+H11,MONTH(F11),DAY(F11))</f>
        <v>43912</v>
      </c>
      <c r="J11" s="99" t="s">
        <v>20</v>
      </c>
      <c r="K11" s="99"/>
      <c r="L11" s="278">
        <v>30</v>
      </c>
      <c r="M11" s="279">
        <v>90</v>
      </c>
      <c r="N11" s="280"/>
      <c r="O11" s="281"/>
      <c r="P11" s="65" t="s">
        <v>44</v>
      </c>
    </row>
    <row r="12" spans="1:17" ht="40.5" customHeight="1">
      <c r="A12" s="244">
        <v>2012</v>
      </c>
      <c r="B12" s="255">
        <v>10</v>
      </c>
      <c r="C12" s="256" t="s">
        <v>1031</v>
      </c>
      <c r="D12" s="274" t="s">
        <v>1025</v>
      </c>
      <c r="E12" s="258">
        <v>214</v>
      </c>
      <c r="F12" s="259">
        <v>40997</v>
      </c>
      <c r="G12" s="259">
        <v>41117</v>
      </c>
      <c r="H12" s="282">
        <v>6</v>
      </c>
      <c r="I12" s="259">
        <v>43188</v>
      </c>
      <c r="J12" s="261" t="s">
        <v>20</v>
      </c>
      <c r="K12" s="261"/>
      <c r="L12" s="262"/>
      <c r="M12" s="263"/>
      <c r="N12" s="264"/>
      <c r="O12" s="265"/>
      <c r="P12" s="266" t="s">
        <v>44</v>
      </c>
    </row>
    <row r="13" spans="1:17" ht="40.5" customHeight="1">
      <c r="A13" s="244">
        <v>2012</v>
      </c>
      <c r="B13" s="24">
        <v>11</v>
      </c>
      <c r="C13" s="267" t="s">
        <v>1032</v>
      </c>
      <c r="D13" s="273" t="s">
        <v>1025</v>
      </c>
      <c r="E13" s="269">
        <v>314</v>
      </c>
      <c r="F13" s="270">
        <v>41201</v>
      </c>
      <c r="G13" s="65" t="s">
        <v>1033</v>
      </c>
      <c r="H13" s="65" t="s">
        <v>1034</v>
      </c>
      <c r="I13" s="99" t="s">
        <v>1035</v>
      </c>
      <c r="J13" s="100" t="s">
        <v>1035</v>
      </c>
      <c r="K13" s="100"/>
      <c r="L13" s="250"/>
      <c r="M13" s="251"/>
      <c r="N13" s="252"/>
      <c r="O13" s="104"/>
      <c r="P13" s="253" t="s">
        <v>1036</v>
      </c>
    </row>
    <row r="14" spans="1:17" ht="40.5" customHeight="1">
      <c r="A14" s="244">
        <v>2012</v>
      </c>
      <c r="B14" s="255">
        <v>12</v>
      </c>
      <c r="C14" s="256" t="s">
        <v>1037</v>
      </c>
      <c r="D14" s="271" t="s">
        <v>1029</v>
      </c>
      <c r="E14" s="283" t="s">
        <v>1038</v>
      </c>
      <c r="F14" s="259">
        <v>41204</v>
      </c>
      <c r="G14" s="260" t="s">
        <v>1033</v>
      </c>
      <c r="H14" s="284">
        <v>8</v>
      </c>
      <c r="I14" s="272">
        <f>DATE(YEAR(F14)+H14,MONTH(F14),DAY(F14))</f>
        <v>44126</v>
      </c>
      <c r="J14" s="272" t="s">
        <v>20</v>
      </c>
      <c r="K14" s="272"/>
      <c r="L14" s="285">
        <v>28</v>
      </c>
      <c r="M14" s="286">
        <v>50</v>
      </c>
      <c r="N14" s="287"/>
      <c r="O14" s="288"/>
      <c r="P14" s="260" t="s">
        <v>44</v>
      </c>
    </row>
    <row r="15" spans="1:17" ht="40.5" customHeight="1">
      <c r="A15" s="244">
        <v>2012</v>
      </c>
      <c r="B15" s="24">
        <v>13</v>
      </c>
      <c r="C15" s="267" t="s">
        <v>1039</v>
      </c>
      <c r="D15" s="273" t="s">
        <v>1025</v>
      </c>
      <c r="E15" s="269">
        <v>326</v>
      </c>
      <c r="F15" s="270">
        <v>41243</v>
      </c>
      <c r="G15" s="65" t="s">
        <v>1033</v>
      </c>
      <c r="H15" s="65">
        <v>4</v>
      </c>
      <c r="I15" s="270">
        <v>42704</v>
      </c>
      <c r="J15" s="100" t="s">
        <v>20</v>
      </c>
      <c r="K15" s="100"/>
      <c r="L15" s="250"/>
      <c r="M15" s="251"/>
      <c r="N15" s="252"/>
      <c r="O15" s="104"/>
      <c r="P15" s="253" t="s">
        <v>20</v>
      </c>
    </row>
    <row r="16" spans="1:17" ht="30" customHeight="1">
      <c r="A16" s="244">
        <v>2012</v>
      </c>
      <c r="B16" s="255">
        <v>14</v>
      </c>
      <c r="C16" s="256" t="s">
        <v>1040</v>
      </c>
      <c r="D16" s="271" t="s">
        <v>1029</v>
      </c>
      <c r="E16" s="283" t="s">
        <v>1041</v>
      </c>
      <c r="F16" s="259">
        <v>41253</v>
      </c>
      <c r="G16" s="260" t="s">
        <v>1033</v>
      </c>
      <c r="H16" s="289">
        <v>8</v>
      </c>
      <c r="I16" s="272">
        <f t="shared" ref="I16:I32" si="0">DATE(YEAR(F16)+H16,MONTH(F16),DAY(F16))</f>
        <v>44175</v>
      </c>
      <c r="J16" s="272" t="s">
        <v>20</v>
      </c>
      <c r="K16" s="272"/>
      <c r="L16" s="285">
        <v>35</v>
      </c>
      <c r="M16" s="285">
        <v>50</v>
      </c>
      <c r="N16" s="287"/>
      <c r="O16" s="290"/>
      <c r="P16" s="260" t="s">
        <v>44</v>
      </c>
    </row>
    <row r="17" spans="1:16" ht="30" customHeight="1">
      <c r="A17" s="254">
        <v>2013</v>
      </c>
      <c r="B17" s="24">
        <v>15</v>
      </c>
      <c r="C17" s="267" t="s">
        <v>1042</v>
      </c>
      <c r="D17" s="273" t="s">
        <v>1029</v>
      </c>
      <c r="E17" s="269">
        <v>348</v>
      </c>
      <c r="F17" s="270">
        <v>41285</v>
      </c>
      <c r="G17" s="65" t="s">
        <v>1033</v>
      </c>
      <c r="H17" s="65" t="s">
        <v>1034</v>
      </c>
      <c r="I17" s="99" t="s">
        <v>1035</v>
      </c>
      <c r="J17" s="99" t="s">
        <v>1035</v>
      </c>
      <c r="K17" s="99"/>
      <c r="L17" s="278"/>
      <c r="M17" s="278"/>
      <c r="N17" s="280"/>
      <c r="O17" s="281"/>
      <c r="P17" s="65" t="s">
        <v>1036</v>
      </c>
    </row>
    <row r="18" spans="1:16" ht="30" customHeight="1">
      <c r="A18" s="254">
        <v>2013</v>
      </c>
      <c r="B18" s="255">
        <v>16</v>
      </c>
      <c r="C18" s="256" t="s">
        <v>1043</v>
      </c>
      <c r="D18" s="274" t="s">
        <v>1019</v>
      </c>
      <c r="E18" s="258">
        <v>359</v>
      </c>
      <c r="F18" s="259">
        <v>41320</v>
      </c>
      <c r="G18" s="260" t="s">
        <v>1033</v>
      </c>
      <c r="H18" s="260">
        <v>6</v>
      </c>
      <c r="I18" s="259">
        <v>43511</v>
      </c>
      <c r="J18" s="272" t="s">
        <v>20</v>
      </c>
      <c r="K18" s="272"/>
      <c r="L18" s="285"/>
      <c r="M18" s="285"/>
      <c r="N18" s="287"/>
      <c r="O18" s="290"/>
      <c r="P18" s="260" t="s">
        <v>20</v>
      </c>
    </row>
    <row r="19" spans="1:16" ht="39" customHeight="1">
      <c r="A19" s="254">
        <v>2013</v>
      </c>
      <c r="B19" s="24">
        <v>17</v>
      </c>
      <c r="C19" s="267" t="s">
        <v>1044</v>
      </c>
      <c r="D19" s="275" t="s">
        <v>1029</v>
      </c>
      <c r="E19" s="269">
        <v>421</v>
      </c>
      <c r="F19" s="270">
        <v>41500</v>
      </c>
      <c r="G19" s="65" t="s">
        <v>1033</v>
      </c>
      <c r="H19" s="65">
        <v>8</v>
      </c>
      <c r="I19" s="99">
        <f t="shared" si="0"/>
        <v>44422</v>
      </c>
      <c r="J19" s="99" t="s">
        <v>20</v>
      </c>
      <c r="K19" s="99"/>
      <c r="L19" s="291">
        <v>24</v>
      </c>
      <c r="M19" s="278"/>
      <c r="N19" s="292"/>
      <c r="O19" s="281"/>
      <c r="P19" s="65" t="s">
        <v>44</v>
      </c>
    </row>
    <row r="20" spans="1:16" ht="30" customHeight="1">
      <c r="A20" s="254">
        <v>2013</v>
      </c>
      <c r="B20" s="255">
        <v>18</v>
      </c>
      <c r="C20" s="256" t="s">
        <v>1045</v>
      </c>
      <c r="D20" s="271" t="s">
        <v>1019</v>
      </c>
      <c r="E20" s="258">
        <v>423</v>
      </c>
      <c r="F20" s="259">
        <v>41500</v>
      </c>
      <c r="G20" s="260" t="s">
        <v>1033</v>
      </c>
      <c r="H20" s="260">
        <v>8</v>
      </c>
      <c r="I20" s="272">
        <f t="shared" si="0"/>
        <v>44422</v>
      </c>
      <c r="J20" s="272" t="s">
        <v>44</v>
      </c>
      <c r="K20" s="272">
        <v>46248</v>
      </c>
      <c r="L20" s="293">
        <v>113</v>
      </c>
      <c r="M20" s="285">
        <v>56</v>
      </c>
      <c r="N20" s="287"/>
      <c r="O20" s="290"/>
      <c r="P20" s="260" t="s">
        <v>44</v>
      </c>
    </row>
    <row r="21" spans="1:16" ht="30" customHeight="1">
      <c r="A21" s="254">
        <v>2013</v>
      </c>
      <c r="B21" s="13">
        <v>19</v>
      </c>
      <c r="C21" s="267" t="s">
        <v>1046</v>
      </c>
      <c r="D21" s="275" t="s">
        <v>1047</v>
      </c>
      <c r="E21" s="269">
        <v>424</v>
      </c>
      <c r="F21" s="270">
        <v>41500</v>
      </c>
      <c r="G21" s="65" t="s">
        <v>1033</v>
      </c>
      <c r="H21" s="65">
        <v>7</v>
      </c>
      <c r="I21" s="99">
        <f t="shared" si="0"/>
        <v>44057</v>
      </c>
      <c r="J21" s="99" t="s">
        <v>20</v>
      </c>
      <c r="K21" s="99"/>
      <c r="L21" s="291">
        <v>54</v>
      </c>
      <c r="M21" s="278">
        <v>30</v>
      </c>
      <c r="N21" s="280"/>
      <c r="O21" s="281"/>
      <c r="P21" s="65" t="s">
        <v>44</v>
      </c>
    </row>
    <row r="22" spans="1:16" ht="37.5" customHeight="1">
      <c r="A22" s="244">
        <v>2014</v>
      </c>
      <c r="B22" s="255">
        <v>20</v>
      </c>
      <c r="C22" s="256" t="s">
        <v>1048</v>
      </c>
      <c r="D22" s="271" t="s">
        <v>1047</v>
      </c>
      <c r="E22" s="294" t="s">
        <v>1049</v>
      </c>
      <c r="F22" s="295">
        <v>41660</v>
      </c>
      <c r="G22" s="295">
        <v>41840</v>
      </c>
      <c r="H22" s="260">
        <v>8</v>
      </c>
      <c r="I22" s="272">
        <f t="shared" si="0"/>
        <v>44582</v>
      </c>
      <c r="J22" s="272" t="s">
        <v>20</v>
      </c>
      <c r="K22" s="272"/>
      <c r="L22" s="293">
        <v>155</v>
      </c>
      <c r="M22" s="285">
        <v>56.6</v>
      </c>
      <c r="N22" s="296"/>
      <c r="O22" s="290"/>
      <c r="P22" s="260" t="s">
        <v>44</v>
      </c>
    </row>
    <row r="23" spans="1:16" ht="30" customHeight="1">
      <c r="A23" s="244">
        <v>2014</v>
      </c>
      <c r="B23" s="24">
        <v>21</v>
      </c>
      <c r="C23" s="267" t="s">
        <v>1050</v>
      </c>
      <c r="D23" s="275" t="s">
        <v>1025</v>
      </c>
      <c r="E23" s="269">
        <v>486</v>
      </c>
      <c r="F23" s="270">
        <v>41675</v>
      </c>
      <c r="G23" s="65" t="s">
        <v>1033</v>
      </c>
      <c r="H23" s="65">
        <v>8</v>
      </c>
      <c r="I23" s="99">
        <f t="shared" si="0"/>
        <v>44597</v>
      </c>
      <c r="J23" s="99" t="s">
        <v>20</v>
      </c>
      <c r="K23" s="99"/>
      <c r="L23" s="291">
        <v>31</v>
      </c>
      <c r="M23" s="278"/>
      <c r="N23" s="292"/>
      <c r="O23" s="297"/>
      <c r="P23" s="65" t="s">
        <v>44</v>
      </c>
    </row>
    <row r="24" spans="1:16" ht="30" customHeight="1">
      <c r="A24" s="244">
        <v>2014</v>
      </c>
      <c r="B24" s="255">
        <v>22</v>
      </c>
      <c r="C24" s="256" t="s">
        <v>1051</v>
      </c>
      <c r="D24" s="271" t="s">
        <v>1025</v>
      </c>
      <c r="E24" s="258">
        <v>487</v>
      </c>
      <c r="F24" s="259">
        <v>41675</v>
      </c>
      <c r="G24" s="260" t="s">
        <v>1033</v>
      </c>
      <c r="H24" s="260">
        <v>8</v>
      </c>
      <c r="I24" s="272">
        <f t="shared" si="0"/>
        <v>44597</v>
      </c>
      <c r="J24" s="272" t="s">
        <v>20</v>
      </c>
      <c r="K24" s="272"/>
      <c r="L24" s="293">
        <v>29</v>
      </c>
      <c r="M24" s="285"/>
      <c r="N24" s="298"/>
      <c r="O24" s="290"/>
      <c r="P24" s="260" t="s">
        <v>44</v>
      </c>
    </row>
    <row r="25" spans="1:16" ht="30" customHeight="1">
      <c r="A25" s="244">
        <v>2014</v>
      </c>
      <c r="B25" s="24">
        <v>23</v>
      </c>
      <c r="C25" s="267" t="s">
        <v>1052</v>
      </c>
      <c r="D25" s="275" t="s">
        <v>1047</v>
      </c>
      <c r="E25" s="269">
        <v>488</v>
      </c>
      <c r="F25" s="270">
        <v>41675</v>
      </c>
      <c r="G25" s="65" t="s">
        <v>1033</v>
      </c>
      <c r="H25" s="65">
        <v>8</v>
      </c>
      <c r="I25" s="99">
        <f t="shared" si="0"/>
        <v>44597</v>
      </c>
      <c r="J25" s="99" t="s">
        <v>20</v>
      </c>
      <c r="K25" s="99"/>
      <c r="L25" s="291">
        <v>30</v>
      </c>
      <c r="M25" s="278"/>
      <c r="N25" s="292"/>
      <c r="O25" s="281"/>
      <c r="P25" s="65" t="s">
        <v>44</v>
      </c>
    </row>
    <row r="26" spans="1:16" ht="30" customHeight="1">
      <c r="A26" s="244">
        <v>2014</v>
      </c>
      <c r="B26" s="255">
        <v>24</v>
      </c>
      <c r="C26" s="256" t="s">
        <v>108</v>
      </c>
      <c r="D26" s="271" t="s">
        <v>1029</v>
      </c>
      <c r="E26" s="258">
        <v>515</v>
      </c>
      <c r="F26" s="259">
        <v>41691</v>
      </c>
      <c r="G26" s="260" t="s">
        <v>1033</v>
      </c>
      <c r="H26" s="260" t="s">
        <v>1034</v>
      </c>
      <c r="I26" s="272" t="s">
        <v>1035</v>
      </c>
      <c r="J26" s="272" t="s">
        <v>20</v>
      </c>
      <c r="K26" s="272"/>
      <c r="L26" s="293">
        <v>64</v>
      </c>
      <c r="M26" s="286"/>
      <c r="N26" s="287"/>
      <c r="O26" s="288"/>
      <c r="P26" s="260" t="s">
        <v>44</v>
      </c>
    </row>
    <row r="27" spans="1:16" ht="30" customHeight="1">
      <c r="A27" s="244">
        <v>2014</v>
      </c>
      <c r="B27" s="24">
        <v>25</v>
      </c>
      <c r="C27" s="267" t="s">
        <v>1053</v>
      </c>
      <c r="D27" s="275" t="s">
        <v>1047</v>
      </c>
      <c r="E27" s="269">
        <v>513</v>
      </c>
      <c r="F27" s="270">
        <v>41691</v>
      </c>
      <c r="G27" s="65" t="s">
        <v>1033</v>
      </c>
      <c r="H27" s="65">
        <v>8</v>
      </c>
      <c r="I27" s="99">
        <f t="shared" si="0"/>
        <v>44613</v>
      </c>
      <c r="J27" s="99" t="s">
        <v>20</v>
      </c>
      <c r="K27" s="99"/>
      <c r="L27" s="291">
        <v>54</v>
      </c>
      <c r="M27" s="279">
        <v>60</v>
      </c>
      <c r="N27" s="280"/>
      <c r="O27" s="297"/>
      <c r="P27" s="65" t="s">
        <v>44</v>
      </c>
    </row>
    <row r="28" spans="1:16" ht="30" customHeight="1">
      <c r="A28" s="244">
        <v>2014</v>
      </c>
      <c r="B28" s="255">
        <v>26</v>
      </c>
      <c r="C28" s="256" t="s">
        <v>1054</v>
      </c>
      <c r="D28" s="271" t="s">
        <v>1029</v>
      </c>
      <c r="E28" s="258">
        <v>514</v>
      </c>
      <c r="F28" s="259">
        <v>41691</v>
      </c>
      <c r="G28" s="260" t="s">
        <v>1033</v>
      </c>
      <c r="H28" s="260">
        <v>8</v>
      </c>
      <c r="I28" s="272">
        <f t="shared" si="0"/>
        <v>44613</v>
      </c>
      <c r="J28" s="272" t="s">
        <v>20</v>
      </c>
      <c r="K28" s="272"/>
      <c r="L28" s="293">
        <v>30</v>
      </c>
      <c r="M28" s="285"/>
      <c r="N28" s="296"/>
      <c r="O28" s="288"/>
      <c r="P28" s="260" t="s">
        <v>44</v>
      </c>
    </row>
    <row r="29" spans="1:16" ht="30" customHeight="1">
      <c r="A29" s="244">
        <v>2014</v>
      </c>
      <c r="B29" s="24">
        <v>27</v>
      </c>
      <c r="C29" s="267" t="s">
        <v>1055</v>
      </c>
      <c r="D29" s="275" t="s">
        <v>1029</v>
      </c>
      <c r="E29" s="269">
        <v>516</v>
      </c>
      <c r="F29" s="270">
        <v>41691</v>
      </c>
      <c r="G29" s="65" t="s">
        <v>1033</v>
      </c>
      <c r="H29" s="65">
        <v>8</v>
      </c>
      <c r="I29" s="99">
        <f t="shared" si="0"/>
        <v>44613</v>
      </c>
      <c r="J29" s="99" t="s">
        <v>20</v>
      </c>
      <c r="K29" s="99"/>
      <c r="L29" s="291">
        <v>59</v>
      </c>
      <c r="M29" s="278">
        <v>50</v>
      </c>
      <c r="N29" s="280"/>
      <c r="O29" s="297"/>
      <c r="P29" s="65" t="s">
        <v>44</v>
      </c>
    </row>
    <row r="30" spans="1:16" ht="30" customHeight="1">
      <c r="A30" s="254">
        <v>2016</v>
      </c>
      <c r="B30" s="255">
        <v>28</v>
      </c>
      <c r="C30" s="256" t="s">
        <v>1056</v>
      </c>
      <c r="D30" s="271" t="s">
        <v>1047</v>
      </c>
      <c r="E30" s="258">
        <v>100</v>
      </c>
      <c r="F30" s="259">
        <v>42416</v>
      </c>
      <c r="G30" s="260" t="s">
        <v>1033</v>
      </c>
      <c r="H30" s="260">
        <v>8</v>
      </c>
      <c r="I30" s="272">
        <f t="shared" si="0"/>
        <v>45338</v>
      </c>
      <c r="J30" s="272" t="s">
        <v>20</v>
      </c>
      <c r="K30" s="272"/>
      <c r="L30" s="293">
        <v>134</v>
      </c>
      <c r="M30" s="285"/>
      <c r="N30" s="287"/>
      <c r="O30" s="288"/>
      <c r="P30" s="260" t="s">
        <v>44</v>
      </c>
    </row>
    <row r="31" spans="1:16" ht="45">
      <c r="A31" s="244">
        <v>2018</v>
      </c>
      <c r="B31" s="13">
        <v>29</v>
      </c>
      <c r="C31" s="267" t="s">
        <v>1057</v>
      </c>
      <c r="D31" s="299" t="s">
        <v>1025</v>
      </c>
      <c r="E31" s="300" t="s">
        <v>1058</v>
      </c>
      <c r="F31" s="270">
        <v>41285</v>
      </c>
      <c r="G31" s="301" t="s">
        <v>1059</v>
      </c>
      <c r="H31" s="65">
        <v>8</v>
      </c>
      <c r="I31" s="302">
        <f t="shared" si="0"/>
        <v>44207</v>
      </c>
      <c r="J31" s="302" t="s">
        <v>44</v>
      </c>
      <c r="K31" s="302">
        <v>45302</v>
      </c>
      <c r="L31" s="291">
        <v>73</v>
      </c>
      <c r="M31" s="303">
        <v>89</v>
      </c>
      <c r="N31" s="280"/>
      <c r="O31" s="297"/>
      <c r="P31" s="65" t="s">
        <v>44</v>
      </c>
    </row>
    <row r="32" spans="1:16" ht="45">
      <c r="A32" s="254">
        <v>2019</v>
      </c>
      <c r="B32" s="255">
        <v>30</v>
      </c>
      <c r="C32" s="256" t="s">
        <v>1060</v>
      </c>
      <c r="D32" s="294" t="s">
        <v>1025</v>
      </c>
      <c r="E32" s="258">
        <v>25</v>
      </c>
      <c r="F32" s="259">
        <v>43598</v>
      </c>
      <c r="G32" s="301" t="s">
        <v>1061</v>
      </c>
      <c r="H32" s="260">
        <v>5</v>
      </c>
      <c r="I32" s="272">
        <f t="shared" si="0"/>
        <v>45425</v>
      </c>
      <c r="J32" s="272" t="s">
        <v>20</v>
      </c>
      <c r="K32" s="272"/>
      <c r="L32" s="293">
        <v>15</v>
      </c>
      <c r="M32" s="304"/>
      <c r="N32" s="287"/>
      <c r="O32" s="288"/>
      <c r="P32" s="260" t="s">
        <v>44</v>
      </c>
    </row>
    <row r="33" spans="1:16" ht="45">
      <c r="A33" s="254">
        <v>2019</v>
      </c>
      <c r="B33" s="24">
        <v>31</v>
      </c>
      <c r="C33" s="267" t="s">
        <v>1062</v>
      </c>
      <c r="D33" s="300" t="s">
        <v>1063</v>
      </c>
      <c r="E33" s="269">
        <v>280</v>
      </c>
      <c r="F33" s="270">
        <v>43479</v>
      </c>
      <c r="G33" s="301" t="s">
        <v>1061</v>
      </c>
      <c r="H33" s="65" t="s">
        <v>1034</v>
      </c>
      <c r="I33" s="99" t="s">
        <v>1035</v>
      </c>
      <c r="J33" s="99" t="s">
        <v>20</v>
      </c>
      <c r="K33" s="99"/>
      <c r="L33" s="291">
        <v>16</v>
      </c>
      <c r="M33" s="303"/>
      <c r="N33" s="280"/>
      <c r="O33" s="297"/>
      <c r="P33" s="65" t="s">
        <v>1036</v>
      </c>
    </row>
    <row r="34" spans="1:16" ht="45">
      <c r="A34" s="254">
        <v>2019</v>
      </c>
      <c r="B34" s="255">
        <v>32</v>
      </c>
      <c r="C34" s="256" t="s">
        <v>1064</v>
      </c>
      <c r="D34" s="294" t="s">
        <v>1019</v>
      </c>
      <c r="E34" s="258">
        <v>281</v>
      </c>
      <c r="F34" s="259">
        <v>43479</v>
      </c>
      <c r="G34" s="301" t="s">
        <v>1061</v>
      </c>
      <c r="H34" s="260">
        <v>8</v>
      </c>
      <c r="I34" s="35" t="s">
        <v>1065</v>
      </c>
      <c r="J34" s="272" t="s">
        <v>20</v>
      </c>
      <c r="K34" s="272"/>
      <c r="L34" s="293">
        <v>18</v>
      </c>
      <c r="M34" s="286"/>
      <c r="N34" s="305"/>
      <c r="O34" s="288"/>
      <c r="P34" s="260" t="s">
        <v>44</v>
      </c>
    </row>
    <row r="35" spans="1:16" ht="45">
      <c r="A35" s="254">
        <v>2019</v>
      </c>
      <c r="B35" s="24">
        <v>33</v>
      </c>
      <c r="C35" s="267" t="s">
        <v>1066</v>
      </c>
      <c r="D35" s="300" t="s">
        <v>1025</v>
      </c>
      <c r="E35" s="269">
        <v>303</v>
      </c>
      <c r="F35" s="270">
        <v>43504</v>
      </c>
      <c r="G35" s="301" t="s">
        <v>1061</v>
      </c>
      <c r="H35" s="65">
        <v>8</v>
      </c>
      <c r="I35" s="35" t="s">
        <v>1065</v>
      </c>
      <c r="J35" s="99" t="s">
        <v>20</v>
      </c>
      <c r="K35" s="99"/>
      <c r="L35" s="291">
        <v>28</v>
      </c>
      <c r="M35" s="279"/>
      <c r="N35" s="280"/>
      <c r="O35" s="297"/>
      <c r="P35" s="65" t="s">
        <v>44</v>
      </c>
    </row>
    <row r="36" spans="1:16" ht="45">
      <c r="A36" s="254">
        <v>2019</v>
      </c>
      <c r="B36" s="255">
        <v>34</v>
      </c>
      <c r="C36" s="256" t="s">
        <v>1067</v>
      </c>
      <c r="D36" s="294" t="s">
        <v>1019</v>
      </c>
      <c r="E36" s="258">
        <v>308</v>
      </c>
      <c r="F36" s="259">
        <v>43523</v>
      </c>
      <c r="G36" s="301" t="s">
        <v>1061</v>
      </c>
      <c r="H36" s="260">
        <v>5</v>
      </c>
      <c r="I36" s="35" t="s">
        <v>1065</v>
      </c>
      <c r="J36" s="272" t="s">
        <v>20</v>
      </c>
      <c r="K36" s="272"/>
      <c r="L36" s="293">
        <v>12</v>
      </c>
      <c r="M36" s="286"/>
      <c r="N36" s="305"/>
      <c r="O36" s="288"/>
      <c r="P36" s="260" t="s">
        <v>44</v>
      </c>
    </row>
    <row r="37" spans="1:16" ht="45">
      <c r="A37" s="254">
        <v>2019</v>
      </c>
      <c r="B37" s="24">
        <v>35</v>
      </c>
      <c r="C37" s="267" t="s">
        <v>1068</v>
      </c>
      <c r="D37" s="300" t="s">
        <v>1019</v>
      </c>
      <c r="E37" s="269">
        <v>313</v>
      </c>
      <c r="F37" s="270">
        <v>43523</v>
      </c>
      <c r="G37" s="301" t="s">
        <v>1061</v>
      </c>
      <c r="H37" s="65">
        <v>5</v>
      </c>
      <c r="I37" s="35" t="s">
        <v>1065</v>
      </c>
      <c r="J37" s="99" t="s">
        <v>20</v>
      </c>
      <c r="K37" s="99"/>
      <c r="L37" s="291">
        <v>28</v>
      </c>
      <c r="M37" s="279"/>
      <c r="N37" s="280"/>
      <c r="O37" s="297"/>
      <c r="P37" s="65" t="s">
        <v>44</v>
      </c>
    </row>
    <row r="38" spans="1:16" ht="45">
      <c r="A38" s="254">
        <v>2019</v>
      </c>
      <c r="B38" s="255">
        <v>36</v>
      </c>
      <c r="C38" s="256" t="s">
        <v>1069</v>
      </c>
      <c r="D38" s="294" t="s">
        <v>1025</v>
      </c>
      <c r="E38" s="258">
        <v>314</v>
      </c>
      <c r="F38" s="259">
        <v>43523</v>
      </c>
      <c r="G38" s="301" t="s">
        <v>1061</v>
      </c>
      <c r="H38" s="260">
        <v>5</v>
      </c>
      <c r="I38" s="35" t="s">
        <v>1065</v>
      </c>
      <c r="J38" s="272" t="s">
        <v>20</v>
      </c>
      <c r="K38" s="272"/>
      <c r="L38" s="293">
        <v>49</v>
      </c>
      <c r="M38" s="286"/>
      <c r="N38" s="305"/>
      <c r="O38" s="288"/>
      <c r="P38" s="260" t="s">
        <v>44</v>
      </c>
    </row>
    <row r="39" spans="1:16" ht="45">
      <c r="A39" s="254">
        <v>2019</v>
      </c>
      <c r="B39" s="24">
        <v>37</v>
      </c>
      <c r="C39" s="267" t="s">
        <v>1070</v>
      </c>
      <c r="D39" s="300" t="s">
        <v>1019</v>
      </c>
      <c r="E39" s="269">
        <v>317</v>
      </c>
      <c r="F39" s="270">
        <v>43538</v>
      </c>
      <c r="G39" s="301" t="s">
        <v>1061</v>
      </c>
      <c r="H39" s="65">
        <v>5</v>
      </c>
      <c r="I39" s="35" t="s">
        <v>1065</v>
      </c>
      <c r="J39" s="99" t="s">
        <v>20</v>
      </c>
      <c r="K39" s="99"/>
      <c r="L39" s="291">
        <v>11</v>
      </c>
      <c r="M39" s="279"/>
      <c r="N39" s="280"/>
      <c r="O39" s="297"/>
      <c r="P39" s="65" t="s">
        <v>44</v>
      </c>
    </row>
    <row r="40" spans="1:16" ht="45">
      <c r="A40" s="254">
        <v>2019</v>
      </c>
      <c r="B40" s="255">
        <v>38</v>
      </c>
      <c r="C40" s="256" t="s">
        <v>1071</v>
      </c>
      <c r="D40" s="294" t="s">
        <v>1047</v>
      </c>
      <c r="E40" s="258" t="s">
        <v>1072</v>
      </c>
      <c r="F40" s="259">
        <v>43612</v>
      </c>
      <c r="G40" s="301" t="s">
        <v>1061</v>
      </c>
      <c r="H40" s="260">
        <v>8</v>
      </c>
      <c r="I40" s="35" t="s">
        <v>1065</v>
      </c>
      <c r="J40" s="272" t="s">
        <v>20</v>
      </c>
      <c r="K40" s="272"/>
      <c r="L40" s="293">
        <v>135</v>
      </c>
      <c r="M40" s="285"/>
      <c r="N40" s="287"/>
      <c r="O40" s="288"/>
      <c r="P40" s="260" t="s">
        <v>44</v>
      </c>
    </row>
    <row r="41" spans="1:16" ht="45">
      <c r="A41" s="254">
        <v>2019</v>
      </c>
      <c r="B41" s="13">
        <v>39</v>
      </c>
      <c r="C41" s="267" t="s">
        <v>1073</v>
      </c>
      <c r="D41" s="300" t="s">
        <v>1019</v>
      </c>
      <c r="E41" s="269" t="s">
        <v>1074</v>
      </c>
      <c r="F41" s="270">
        <v>43741</v>
      </c>
      <c r="G41" s="301" t="s">
        <v>1061</v>
      </c>
      <c r="H41" s="65">
        <v>8</v>
      </c>
      <c r="I41" s="35" t="s">
        <v>1065</v>
      </c>
      <c r="J41" s="99" t="s">
        <v>20</v>
      </c>
      <c r="K41" s="99"/>
      <c r="L41" s="291">
        <v>26</v>
      </c>
      <c r="M41" s="278"/>
      <c r="N41" s="306"/>
      <c r="O41" s="297"/>
      <c r="P41" s="65" t="s">
        <v>44</v>
      </c>
    </row>
    <row r="42" spans="1:16" ht="45">
      <c r="A42" s="254">
        <v>2019</v>
      </c>
      <c r="B42" s="255">
        <v>40</v>
      </c>
      <c r="C42" s="256" t="s">
        <v>1075</v>
      </c>
      <c r="D42" s="294" t="s">
        <v>1019</v>
      </c>
      <c r="E42" s="294" t="s">
        <v>1076</v>
      </c>
      <c r="F42" s="259">
        <v>43741</v>
      </c>
      <c r="G42" s="301" t="s">
        <v>1061</v>
      </c>
      <c r="H42" s="260">
        <v>5</v>
      </c>
      <c r="I42" s="35" t="s">
        <v>1065</v>
      </c>
      <c r="J42" s="272" t="s">
        <v>20</v>
      </c>
      <c r="K42" s="272"/>
      <c r="L42" s="307">
        <v>17</v>
      </c>
      <c r="M42" s="285"/>
      <c r="N42" s="287"/>
      <c r="O42" s="288"/>
      <c r="P42" s="260" t="s">
        <v>44</v>
      </c>
    </row>
    <row r="43" spans="1:16" ht="45">
      <c r="A43" s="254">
        <v>2019</v>
      </c>
      <c r="B43" s="24">
        <v>41</v>
      </c>
      <c r="C43" s="267" t="s">
        <v>1077</v>
      </c>
      <c r="D43" s="300" t="s">
        <v>1078</v>
      </c>
      <c r="E43" s="269" t="s">
        <v>1079</v>
      </c>
      <c r="F43" s="270">
        <v>43816</v>
      </c>
      <c r="G43" s="301" t="s">
        <v>1061</v>
      </c>
      <c r="H43" s="65" t="s">
        <v>1034</v>
      </c>
      <c r="I43" s="35" t="s">
        <v>1035</v>
      </c>
      <c r="J43" s="99" t="s">
        <v>20</v>
      </c>
      <c r="K43" s="99"/>
      <c r="L43" s="291">
        <v>12</v>
      </c>
      <c r="M43" s="279"/>
      <c r="N43" s="280"/>
      <c r="O43" s="297"/>
      <c r="P43" s="65" t="s">
        <v>1036</v>
      </c>
    </row>
    <row r="44" spans="1:16" ht="45">
      <c r="A44" s="254">
        <v>2019</v>
      </c>
      <c r="B44" s="255">
        <v>42</v>
      </c>
      <c r="C44" s="256" t="s">
        <v>1080</v>
      </c>
      <c r="D44" s="294" t="s">
        <v>1025</v>
      </c>
      <c r="E44" s="258" t="s">
        <v>1081</v>
      </c>
      <c r="F44" s="259">
        <v>43816</v>
      </c>
      <c r="G44" s="301" t="s">
        <v>1061</v>
      </c>
      <c r="H44" s="260">
        <v>5</v>
      </c>
      <c r="I44" s="35" t="s">
        <v>1065</v>
      </c>
      <c r="J44" s="272" t="s">
        <v>20</v>
      </c>
      <c r="K44" s="272"/>
      <c r="L44" s="293">
        <v>13</v>
      </c>
      <c r="M44" s="285"/>
      <c r="N44" s="296"/>
      <c r="O44" s="288"/>
      <c r="P44" s="260" t="s">
        <v>44</v>
      </c>
    </row>
    <row r="45" spans="1:16" ht="45">
      <c r="A45" s="244">
        <v>2020</v>
      </c>
      <c r="B45" s="24">
        <v>43</v>
      </c>
      <c r="C45" s="267" t="s">
        <v>1082</v>
      </c>
      <c r="D45" s="269" t="s">
        <v>1047</v>
      </c>
      <c r="E45" s="269" t="s">
        <v>1083</v>
      </c>
      <c r="F45" s="270">
        <v>43858</v>
      </c>
      <c r="G45" s="301" t="s">
        <v>1061</v>
      </c>
      <c r="H45" s="65">
        <v>5</v>
      </c>
      <c r="I45" s="35" t="s">
        <v>1065</v>
      </c>
      <c r="J45" s="99" t="s">
        <v>20</v>
      </c>
      <c r="K45" s="308"/>
      <c r="L45" s="291">
        <v>11</v>
      </c>
      <c r="M45" s="309"/>
      <c r="N45" s="280"/>
      <c r="O45" s="297"/>
      <c r="P45" s="65" t="s">
        <v>44</v>
      </c>
    </row>
    <row r="46" spans="1:16" ht="45">
      <c r="A46" s="244">
        <v>2020</v>
      </c>
      <c r="B46" s="255">
        <v>44</v>
      </c>
      <c r="C46" s="256" t="s">
        <v>1084</v>
      </c>
      <c r="D46" s="258" t="s">
        <v>1063</v>
      </c>
      <c r="E46" s="258" t="s">
        <v>1085</v>
      </c>
      <c r="F46" s="259">
        <v>43858</v>
      </c>
      <c r="G46" s="301" t="s">
        <v>1061</v>
      </c>
      <c r="H46" s="260">
        <v>5</v>
      </c>
      <c r="I46" s="35" t="s">
        <v>1065</v>
      </c>
      <c r="J46" s="272" t="s">
        <v>20</v>
      </c>
      <c r="K46" s="310"/>
      <c r="L46" s="293">
        <v>66</v>
      </c>
      <c r="M46" s="286"/>
      <c r="N46" s="287"/>
      <c r="O46" s="288"/>
      <c r="P46" s="260" t="s">
        <v>44</v>
      </c>
    </row>
    <row r="47" spans="1:16" ht="45">
      <c r="A47" s="244">
        <v>2020</v>
      </c>
      <c r="B47" s="24">
        <v>45</v>
      </c>
      <c r="C47" s="267" t="s">
        <v>1086</v>
      </c>
      <c r="D47" s="269" t="s">
        <v>1087</v>
      </c>
      <c r="E47" s="269" t="s">
        <v>1088</v>
      </c>
      <c r="F47" s="270">
        <v>43858</v>
      </c>
      <c r="G47" s="301" t="s">
        <v>1061</v>
      </c>
      <c r="H47" s="65">
        <v>5</v>
      </c>
      <c r="I47" s="35" t="s">
        <v>1065</v>
      </c>
      <c r="J47" s="99" t="s">
        <v>20</v>
      </c>
      <c r="K47" s="99"/>
      <c r="L47" s="291">
        <v>16</v>
      </c>
      <c r="M47" s="279"/>
      <c r="N47" s="280"/>
      <c r="O47" s="297"/>
      <c r="P47" s="65" t="s">
        <v>44</v>
      </c>
    </row>
    <row r="48" spans="1:16" ht="45">
      <c r="A48" s="244">
        <v>2020</v>
      </c>
      <c r="B48" s="255">
        <v>46</v>
      </c>
      <c r="C48" s="256" t="s">
        <v>1089</v>
      </c>
      <c r="D48" s="258" t="s">
        <v>1029</v>
      </c>
      <c r="E48" s="258" t="s">
        <v>1090</v>
      </c>
      <c r="F48" s="259">
        <v>44007</v>
      </c>
      <c r="G48" s="301" t="s">
        <v>1061</v>
      </c>
      <c r="H48" s="260">
        <v>6</v>
      </c>
      <c r="I48" s="35" t="s">
        <v>1065</v>
      </c>
      <c r="J48" s="272" t="s">
        <v>20</v>
      </c>
      <c r="K48" s="272"/>
      <c r="L48" s="293">
        <v>19</v>
      </c>
      <c r="M48" s="286"/>
      <c r="N48" s="287"/>
      <c r="O48" s="288"/>
      <c r="P48" s="260" t="s">
        <v>44</v>
      </c>
    </row>
    <row r="49" spans="8:8" ht="30" customHeight="1">
      <c r="H49" s="4"/>
    </row>
    <row r="50" spans="8:8" ht="30" customHeight="1">
      <c r="H50" s="4"/>
    </row>
    <row r="51" spans="8:8" ht="30" customHeight="1">
      <c r="H51" s="4"/>
    </row>
    <row r="52" spans="8:8" ht="30" customHeight="1">
      <c r="H52" s="4"/>
    </row>
    <row r="53" spans="8:8" ht="30" customHeight="1">
      <c r="H53" s="4"/>
    </row>
    <row r="54" spans="8:8" ht="30" customHeight="1">
      <c r="H54" s="4"/>
    </row>
    <row r="55" spans="8:8" ht="30" customHeight="1">
      <c r="H55" s="4"/>
    </row>
    <row r="56" spans="8:8" ht="30" customHeight="1">
      <c r="H56" s="4"/>
    </row>
    <row r="57" spans="8:8" ht="30" customHeight="1">
      <c r="H57" s="4"/>
    </row>
    <row r="58" spans="8:8" ht="30" customHeight="1">
      <c r="H58" s="4"/>
    </row>
    <row r="59" spans="8:8" ht="30" customHeight="1">
      <c r="H59" s="4"/>
    </row>
    <row r="60" spans="8:8" ht="30" customHeight="1">
      <c r="H60" s="4"/>
    </row>
    <row r="61" spans="8:8" ht="30" customHeight="1">
      <c r="H61" s="4"/>
    </row>
    <row r="62" spans="8:8" ht="30" customHeight="1">
      <c r="H62" s="4"/>
    </row>
    <row r="63" spans="8:8" ht="30" customHeight="1">
      <c r="H63" s="4"/>
    </row>
    <row r="64" spans="8:8" ht="30" customHeight="1">
      <c r="H64" s="4"/>
    </row>
    <row r="65" spans="8:8" ht="30" customHeight="1">
      <c r="H65" s="4"/>
    </row>
    <row r="66" spans="8:8" ht="30" customHeight="1">
      <c r="H66" s="4"/>
    </row>
    <row r="67" spans="8:8" ht="30" customHeight="1">
      <c r="H67" s="4"/>
    </row>
    <row r="68" spans="8:8" ht="30" customHeight="1">
      <c r="H68" s="4"/>
    </row>
    <row r="69" spans="8:8" ht="30" customHeight="1">
      <c r="H69" s="4"/>
    </row>
    <row r="70" spans="8:8" ht="30" customHeight="1">
      <c r="H70" s="4"/>
    </row>
    <row r="71" spans="8:8" ht="30" customHeight="1">
      <c r="H71" s="4"/>
    </row>
    <row r="72" spans="8:8" ht="30" customHeight="1">
      <c r="H72" s="4"/>
    </row>
    <row r="73" spans="8:8" ht="30" customHeight="1">
      <c r="H73" s="4"/>
    </row>
    <row r="74" spans="8:8" ht="30" customHeight="1">
      <c r="H74" s="4"/>
    </row>
    <row r="75" spans="8:8" ht="30" customHeight="1">
      <c r="H75" s="4"/>
    </row>
    <row r="76" spans="8:8" ht="30" customHeight="1">
      <c r="H76" s="4"/>
    </row>
  </sheetData>
  <mergeCells count="12">
    <mergeCell ref="O1:O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K1:K2"/>
    <mergeCell ref="L1:L2"/>
  </mergeCells>
  <conditionalFormatting sqref="I2 I3:K48">
    <cfRule type="expression" dxfId="67" priority="4" stopIfTrue="1">
      <formula>$I2&gt;=TODAY()</formula>
    </cfRule>
    <cfRule type="expression" dxfId="66" priority="10" stopIfTrue="1">
      <formula>$I2&lt;=TODAY()</formula>
    </cfRule>
  </conditionalFormatting>
  <conditionalFormatting sqref="H42:H45 H47:H65544 H1:H40">
    <cfRule type="cellIs" dxfId="65" priority="9" stopIfTrue="1" operator="equal">
      <formula>"-"</formula>
    </cfRule>
  </conditionalFormatting>
  <conditionalFormatting sqref="M3:M48">
    <cfRule type="cellIs" dxfId="64" priority="8" stopIfTrue="1" operator="equal">
      <formula>100</formula>
    </cfRule>
  </conditionalFormatting>
  <conditionalFormatting sqref="H41">
    <cfRule type="cellIs" dxfId="63" priority="7" stopIfTrue="1" operator="equal">
      <formula>"-"</formula>
    </cfRule>
  </conditionalFormatting>
  <conditionalFormatting sqref="H46">
    <cfRule type="cellIs" dxfId="62" priority="5" stopIfTrue="1" operator="equal">
      <formula>"-"</formula>
    </cfRule>
  </conditionalFormatting>
  <conditionalFormatting sqref="A3426 I8:K48">
    <cfRule type="expression" dxfId="61" priority="6" stopIfTrue="1">
      <formula>$M8=100</formula>
    </cfRule>
  </conditionalFormatting>
  <conditionalFormatting sqref="I3:K7">
    <cfRule type="expression" dxfId="60" priority="3" stopIfTrue="1">
      <formula>$M3=100</formula>
    </cfRule>
  </conditionalFormatting>
  <conditionalFormatting sqref="J1:J2">
    <cfRule type="cellIs" dxfId="59" priority="2" stopIfTrue="1" operator="equal">
      <formula>"-"</formula>
    </cfRule>
  </conditionalFormatting>
  <conditionalFormatting sqref="I3:I7">
    <cfRule type="expression" dxfId="58" priority="1" stopIfTrue="1">
      <formula>$M3=100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zoomScale="70" zoomScaleNormal="70" zoomScaleSheetLayoutView="80" workbookViewId="0">
      <pane ySplit="2" topLeftCell="A3" activePane="bottomLeft" state="frozen"/>
      <selection pane="bottomLeft" activeCell="M60" sqref="M60"/>
    </sheetView>
  </sheetViews>
  <sheetFormatPr baseColWidth="10" defaultColWidth="11.42578125" defaultRowHeight="30" customHeight="1"/>
  <cols>
    <col min="1" max="1" width="10.7109375" style="2" customWidth="1"/>
    <col min="2" max="2" width="6.85546875" style="2" customWidth="1"/>
    <col min="3" max="3" width="36" style="5" customWidth="1"/>
    <col min="4" max="4" width="14" style="5" customWidth="1"/>
    <col min="5" max="5" width="13.42578125" style="12" customWidth="1"/>
    <col min="6" max="6" width="14.140625" style="1" customWidth="1"/>
    <col min="7" max="7" width="16" style="2" customWidth="1"/>
    <col min="8" max="10" width="21.28515625" style="3" customWidth="1"/>
    <col min="11" max="12" width="10.7109375" style="4" customWidth="1"/>
    <col min="13" max="13" width="13.7109375" style="4" customWidth="1"/>
    <col min="14" max="14" width="13.28515625" style="17" customWidth="1"/>
    <col min="15" max="15" width="23" style="2" customWidth="1"/>
    <col min="16" max="16" width="18" style="35" customWidth="1"/>
    <col min="17" max="16384" width="11.42578125" style="1"/>
  </cols>
  <sheetData>
    <row r="1" spans="1:16" ht="42.75" customHeight="1">
      <c r="A1" s="364" t="s">
        <v>2</v>
      </c>
      <c r="B1" s="360" t="s">
        <v>8</v>
      </c>
      <c r="C1" s="360" t="s">
        <v>0</v>
      </c>
      <c r="D1" s="370" t="s">
        <v>3</v>
      </c>
      <c r="E1" s="366" t="s">
        <v>1</v>
      </c>
      <c r="F1" s="362" t="s">
        <v>5</v>
      </c>
      <c r="G1" s="362" t="s">
        <v>4</v>
      </c>
      <c r="H1" s="362" t="s">
        <v>10</v>
      </c>
      <c r="I1" s="39" t="s">
        <v>13</v>
      </c>
      <c r="J1" s="362" t="s">
        <v>14</v>
      </c>
      <c r="K1" s="362" t="s">
        <v>9</v>
      </c>
      <c r="L1" s="39" t="s">
        <v>6</v>
      </c>
      <c r="M1" s="31" t="s">
        <v>11</v>
      </c>
      <c r="N1" s="366" t="s">
        <v>1</v>
      </c>
      <c r="O1" s="311" t="s">
        <v>15</v>
      </c>
      <c r="P1" s="428" t="s">
        <v>1091</v>
      </c>
    </row>
    <row r="2" spans="1:16" ht="40.5" customHeight="1" thickBot="1">
      <c r="A2" s="372"/>
      <c r="B2" s="373"/>
      <c r="C2" s="373"/>
      <c r="D2" s="374"/>
      <c r="E2" s="367"/>
      <c r="F2" s="368"/>
      <c r="G2" s="368"/>
      <c r="H2" s="368"/>
      <c r="I2" s="40" t="s">
        <v>12</v>
      </c>
      <c r="J2" s="368"/>
      <c r="K2" s="368"/>
      <c r="L2" s="40" t="s">
        <v>7</v>
      </c>
      <c r="M2" s="33" t="s">
        <v>7</v>
      </c>
      <c r="N2" s="367"/>
      <c r="O2" s="312" t="s">
        <v>16</v>
      </c>
      <c r="P2" s="428"/>
    </row>
    <row r="3" spans="1:16" ht="30" customHeight="1">
      <c r="A3" s="24">
        <v>2010</v>
      </c>
      <c r="B3" s="24">
        <v>1</v>
      </c>
      <c r="C3" s="313" t="s">
        <v>1092</v>
      </c>
      <c r="D3" s="313" t="s">
        <v>1093</v>
      </c>
      <c r="E3" s="314" t="s">
        <v>1094</v>
      </c>
      <c r="F3" s="315">
        <v>39811</v>
      </c>
      <c r="G3" s="316">
        <v>8</v>
      </c>
      <c r="H3" s="317">
        <f>DATE(YEAR(F3)+G3,MONTH(F3),DAY(F3))</f>
        <v>42733</v>
      </c>
      <c r="I3" s="317"/>
      <c r="J3" s="317">
        <f>H3</f>
        <v>42733</v>
      </c>
      <c r="K3" s="318" t="s">
        <v>19</v>
      </c>
      <c r="L3" s="24">
        <v>80</v>
      </c>
      <c r="M3" s="24"/>
      <c r="N3" s="30"/>
      <c r="O3" s="149"/>
      <c r="P3" s="127" t="s">
        <v>1095</v>
      </c>
    </row>
    <row r="4" spans="1:16" ht="55.5" customHeight="1">
      <c r="A4" s="13">
        <v>2010</v>
      </c>
      <c r="B4" s="13">
        <v>2</v>
      </c>
      <c r="C4" s="27" t="s">
        <v>1096</v>
      </c>
      <c r="D4" s="319" t="s">
        <v>1097</v>
      </c>
      <c r="E4" s="80" t="s">
        <v>1098</v>
      </c>
      <c r="F4" s="9"/>
      <c r="G4" s="63"/>
      <c r="H4" s="64">
        <f t="shared" ref="H4:H58" si="0">DATE(YEAR(F4)+G4,MONTH(F4),DAY(F4))</f>
        <v>0</v>
      </c>
      <c r="I4" s="64"/>
      <c r="J4" s="64"/>
      <c r="K4" s="8" t="s">
        <v>1099</v>
      </c>
      <c r="L4" s="13" t="s">
        <v>1100</v>
      </c>
      <c r="M4" s="23" t="s">
        <v>1101</v>
      </c>
      <c r="N4" s="26" t="s">
        <v>1099</v>
      </c>
      <c r="O4" s="320" t="s">
        <v>1102</v>
      </c>
    </row>
    <row r="5" spans="1:16" ht="48" customHeight="1">
      <c r="A5" s="13">
        <v>2011</v>
      </c>
      <c r="B5" s="13">
        <v>3</v>
      </c>
      <c r="C5" s="27" t="s">
        <v>1103</v>
      </c>
      <c r="D5" s="319" t="s">
        <v>1093</v>
      </c>
      <c r="E5" s="80" t="s">
        <v>1104</v>
      </c>
      <c r="F5" s="9">
        <v>39920</v>
      </c>
      <c r="G5" s="8">
        <v>10</v>
      </c>
      <c r="H5" s="64">
        <f t="shared" si="0"/>
        <v>43572</v>
      </c>
      <c r="I5" s="64"/>
      <c r="J5" s="64">
        <f>H5</f>
        <v>43572</v>
      </c>
      <c r="K5" s="8">
        <v>105</v>
      </c>
      <c r="L5" s="13">
        <v>80</v>
      </c>
      <c r="M5" s="23"/>
      <c r="N5" s="28"/>
      <c r="O5" s="321"/>
      <c r="P5" s="322">
        <v>954206.3</v>
      </c>
    </row>
    <row r="6" spans="1:16" ht="30" customHeight="1">
      <c r="A6" s="13">
        <v>2011</v>
      </c>
      <c r="B6" s="13">
        <v>4</v>
      </c>
      <c r="C6" s="79" t="s">
        <v>1105</v>
      </c>
      <c r="D6" s="319" t="s">
        <v>1093</v>
      </c>
      <c r="E6" s="80" t="s">
        <v>1106</v>
      </c>
      <c r="F6" s="9">
        <v>40568</v>
      </c>
      <c r="G6" s="8">
        <v>8</v>
      </c>
      <c r="H6" s="64">
        <f t="shared" si="0"/>
        <v>43490</v>
      </c>
      <c r="I6" s="64"/>
      <c r="J6" s="64">
        <f>H6</f>
        <v>43490</v>
      </c>
      <c r="K6" s="8" t="s">
        <v>19</v>
      </c>
      <c r="L6" s="8">
        <v>75</v>
      </c>
      <c r="M6" s="23"/>
      <c r="N6" s="26"/>
      <c r="O6" s="321"/>
      <c r="P6" s="127" t="s">
        <v>1107</v>
      </c>
    </row>
    <row r="7" spans="1:16" ht="39.75" customHeight="1">
      <c r="A7" s="13">
        <v>2011</v>
      </c>
      <c r="B7" s="13">
        <v>5</v>
      </c>
      <c r="C7" s="79" t="s">
        <v>1108</v>
      </c>
      <c r="D7" s="319" t="s">
        <v>1093</v>
      </c>
      <c r="E7" s="80" t="s">
        <v>1109</v>
      </c>
      <c r="F7" s="9">
        <v>40681</v>
      </c>
      <c r="G7" s="8">
        <v>10</v>
      </c>
      <c r="H7" s="64">
        <f t="shared" si="0"/>
        <v>44334</v>
      </c>
      <c r="I7" s="64"/>
      <c r="J7" s="64" t="s">
        <v>1110</v>
      </c>
      <c r="K7" s="8"/>
      <c r="L7" s="8"/>
      <c r="M7" s="22"/>
      <c r="N7" s="26"/>
      <c r="O7" s="321"/>
    </row>
    <row r="8" spans="1:16" ht="30" customHeight="1">
      <c r="A8" s="13">
        <v>2011</v>
      </c>
      <c r="B8" s="13">
        <v>6</v>
      </c>
      <c r="C8" s="79" t="s">
        <v>1111</v>
      </c>
      <c r="D8" s="319" t="s">
        <v>1093</v>
      </c>
      <c r="E8" s="80" t="s">
        <v>846</v>
      </c>
      <c r="F8" s="9">
        <v>40861</v>
      </c>
      <c r="G8" s="8">
        <v>2</v>
      </c>
      <c r="H8" s="64">
        <f t="shared" si="0"/>
        <v>41592</v>
      </c>
      <c r="I8" s="64"/>
      <c r="J8" s="64"/>
      <c r="K8" s="8">
        <v>552</v>
      </c>
      <c r="L8" s="8">
        <v>90</v>
      </c>
      <c r="M8" s="23"/>
      <c r="N8" s="26"/>
      <c r="O8" s="321"/>
      <c r="P8" s="323">
        <v>3134179.39</v>
      </c>
    </row>
    <row r="9" spans="1:16" ht="30" customHeight="1">
      <c r="A9" s="13">
        <v>2011</v>
      </c>
      <c r="B9" s="13">
        <v>7</v>
      </c>
      <c r="C9" s="79" t="s">
        <v>1112</v>
      </c>
      <c r="D9" s="79" t="s">
        <v>1093</v>
      </c>
      <c r="E9" s="80" t="s">
        <v>1113</v>
      </c>
      <c r="F9" s="9">
        <v>40780</v>
      </c>
      <c r="G9" s="8">
        <v>0</v>
      </c>
      <c r="H9" s="64">
        <v>40780</v>
      </c>
      <c r="I9" s="64" t="s">
        <v>1114</v>
      </c>
      <c r="J9" s="64"/>
      <c r="K9" s="8">
        <v>38</v>
      </c>
      <c r="L9" s="8">
        <v>100</v>
      </c>
      <c r="M9" s="23"/>
      <c r="N9" s="26"/>
      <c r="O9" s="321"/>
      <c r="P9" s="35">
        <v>0</v>
      </c>
    </row>
    <row r="10" spans="1:16" ht="42.75" customHeight="1">
      <c r="A10" s="13">
        <v>2011</v>
      </c>
      <c r="B10" s="13">
        <v>8</v>
      </c>
      <c r="C10" s="27" t="s">
        <v>1115</v>
      </c>
      <c r="D10" s="319" t="s">
        <v>1093</v>
      </c>
      <c r="E10" s="80" t="s">
        <v>1116</v>
      </c>
      <c r="F10" s="9" t="s">
        <v>1117</v>
      </c>
      <c r="G10" s="8"/>
      <c r="H10" s="64">
        <f t="shared" si="0"/>
        <v>41328</v>
      </c>
      <c r="I10" s="64"/>
      <c r="J10" s="64"/>
      <c r="K10" s="8"/>
      <c r="L10" s="8"/>
      <c r="M10" s="22"/>
      <c r="N10" s="26"/>
      <c r="O10" s="321"/>
    </row>
    <row r="11" spans="1:16" ht="30" customHeight="1">
      <c r="A11" s="13">
        <v>2012</v>
      </c>
      <c r="B11" s="13">
        <v>9</v>
      </c>
      <c r="C11" s="27" t="s">
        <v>1118</v>
      </c>
      <c r="D11" s="27" t="s">
        <v>1119</v>
      </c>
      <c r="E11" s="80" t="s">
        <v>1120</v>
      </c>
      <c r="F11" s="9">
        <v>40997</v>
      </c>
      <c r="G11" s="8">
        <v>6</v>
      </c>
      <c r="H11" s="64">
        <f t="shared" si="0"/>
        <v>43188</v>
      </c>
      <c r="I11" s="64"/>
      <c r="J11" s="64"/>
      <c r="K11" s="8">
        <v>20</v>
      </c>
      <c r="L11" s="8">
        <v>90</v>
      </c>
      <c r="M11" s="22"/>
      <c r="N11" s="28"/>
      <c r="O11" s="321"/>
      <c r="P11" s="323">
        <v>50314.46</v>
      </c>
    </row>
    <row r="12" spans="1:16" ht="30" customHeight="1">
      <c r="A12" s="13">
        <v>2012</v>
      </c>
      <c r="B12" s="13">
        <v>10</v>
      </c>
      <c r="C12" s="79" t="s">
        <v>1121</v>
      </c>
      <c r="D12" s="173" t="s">
        <v>1097</v>
      </c>
      <c r="E12" s="80" t="s">
        <v>1122</v>
      </c>
      <c r="F12" s="9">
        <v>40997</v>
      </c>
      <c r="G12" s="63">
        <v>8</v>
      </c>
      <c r="H12" s="64">
        <f t="shared" si="0"/>
        <v>43919</v>
      </c>
      <c r="I12" s="64" t="s">
        <v>20</v>
      </c>
      <c r="J12" s="64">
        <v>43919</v>
      </c>
      <c r="K12" s="8">
        <v>259</v>
      </c>
      <c r="L12" s="8">
        <v>40</v>
      </c>
      <c r="M12" s="19"/>
      <c r="N12" s="26">
        <v>217</v>
      </c>
      <c r="O12" s="321"/>
      <c r="P12" s="323">
        <v>381501.09</v>
      </c>
    </row>
    <row r="13" spans="1:16" ht="30" customHeight="1">
      <c r="A13" s="13">
        <v>2012</v>
      </c>
      <c r="B13" s="13">
        <v>11</v>
      </c>
      <c r="C13" s="79" t="s">
        <v>1123</v>
      </c>
      <c r="D13" s="79" t="s">
        <v>1093</v>
      </c>
      <c r="E13" s="80" t="s">
        <v>1124</v>
      </c>
      <c r="F13" s="9">
        <v>41043</v>
      </c>
      <c r="G13" s="8">
        <v>8</v>
      </c>
      <c r="H13" s="64">
        <f t="shared" si="0"/>
        <v>43965</v>
      </c>
      <c r="I13" s="64"/>
      <c r="J13" s="64"/>
      <c r="K13" s="8">
        <v>56</v>
      </c>
      <c r="L13" s="8">
        <v>80</v>
      </c>
      <c r="M13" s="22"/>
      <c r="N13" s="26"/>
      <c r="O13" s="321"/>
      <c r="P13" s="323">
        <v>14052.13</v>
      </c>
    </row>
    <row r="14" spans="1:16" ht="30" customHeight="1">
      <c r="A14" s="13">
        <v>2012</v>
      </c>
      <c r="B14" s="13">
        <v>12</v>
      </c>
      <c r="C14" s="79" t="s">
        <v>1125</v>
      </c>
      <c r="D14" s="79" t="s">
        <v>1126</v>
      </c>
      <c r="E14" s="80" t="s">
        <v>1127</v>
      </c>
      <c r="F14" s="9">
        <v>41205</v>
      </c>
      <c r="G14" s="8">
        <v>7</v>
      </c>
      <c r="H14" s="64">
        <f t="shared" si="0"/>
        <v>43761</v>
      </c>
      <c r="I14" s="64" t="s">
        <v>20</v>
      </c>
      <c r="J14" s="64">
        <v>43761</v>
      </c>
      <c r="K14" s="8">
        <v>21</v>
      </c>
      <c r="L14" s="13">
        <v>80</v>
      </c>
      <c r="M14" s="23">
        <v>0</v>
      </c>
      <c r="N14" s="28">
        <v>304</v>
      </c>
      <c r="O14" s="321"/>
      <c r="P14" s="323">
        <v>7095.44</v>
      </c>
    </row>
    <row r="15" spans="1:16" ht="30" customHeight="1">
      <c r="A15" s="13">
        <v>2012</v>
      </c>
      <c r="B15" s="13">
        <v>13</v>
      </c>
      <c r="C15" s="79" t="s">
        <v>1128</v>
      </c>
      <c r="D15" s="79" t="s">
        <v>1093</v>
      </c>
      <c r="E15" s="80" t="s">
        <v>1129</v>
      </c>
      <c r="F15" s="9">
        <v>41207</v>
      </c>
      <c r="G15" s="8">
        <v>6</v>
      </c>
      <c r="H15" s="64">
        <f t="shared" si="0"/>
        <v>43398</v>
      </c>
      <c r="I15" s="64"/>
      <c r="J15" s="64"/>
      <c r="K15" s="8">
        <v>16</v>
      </c>
      <c r="L15" s="13">
        <v>30</v>
      </c>
      <c r="M15" s="23"/>
      <c r="N15" s="28"/>
      <c r="O15" s="321"/>
      <c r="P15" s="323">
        <v>15060.74</v>
      </c>
    </row>
    <row r="16" spans="1:16" ht="30" customHeight="1">
      <c r="A16" s="13">
        <v>2012</v>
      </c>
      <c r="B16" s="13">
        <v>14</v>
      </c>
      <c r="C16" s="79" t="s">
        <v>1130</v>
      </c>
      <c r="D16" s="79" t="s">
        <v>1131</v>
      </c>
      <c r="E16" s="80" t="s">
        <v>1132</v>
      </c>
      <c r="F16" s="9">
        <v>41214</v>
      </c>
      <c r="G16" s="8">
        <v>6</v>
      </c>
      <c r="H16" s="64">
        <f t="shared" si="0"/>
        <v>43405</v>
      </c>
      <c r="I16" s="64"/>
      <c r="J16" s="64"/>
      <c r="K16" s="8">
        <v>11</v>
      </c>
      <c r="L16" s="8">
        <v>90</v>
      </c>
      <c r="M16" s="22"/>
      <c r="N16" s="28"/>
      <c r="O16" s="321"/>
      <c r="P16" s="323">
        <v>17316.080000000002</v>
      </c>
    </row>
    <row r="17" spans="1:16" ht="30" customHeight="1">
      <c r="A17" s="13">
        <v>2012</v>
      </c>
      <c r="B17" s="13">
        <v>15</v>
      </c>
      <c r="C17" s="27" t="s">
        <v>1133</v>
      </c>
      <c r="D17" s="79" t="s">
        <v>1126</v>
      </c>
      <c r="E17" s="80" t="s">
        <v>1134</v>
      </c>
      <c r="F17" s="9"/>
      <c r="G17" s="8"/>
      <c r="H17" s="64">
        <f t="shared" si="0"/>
        <v>0</v>
      </c>
      <c r="I17" s="64"/>
      <c r="J17" s="64"/>
      <c r="K17" s="27" t="s">
        <v>1099</v>
      </c>
      <c r="L17" s="27" t="s">
        <v>1100</v>
      </c>
      <c r="M17" s="34" t="s">
        <v>1101</v>
      </c>
      <c r="N17" s="28" t="s">
        <v>1099</v>
      </c>
      <c r="O17" s="321"/>
    </row>
    <row r="18" spans="1:16" ht="30" customHeight="1">
      <c r="A18" s="13">
        <v>2012</v>
      </c>
      <c r="B18" s="13">
        <v>16</v>
      </c>
      <c r="C18" s="27" t="s">
        <v>1135</v>
      </c>
      <c r="D18" s="27" t="s">
        <v>1093</v>
      </c>
      <c r="E18" s="80" t="s">
        <v>1136</v>
      </c>
      <c r="F18" s="9">
        <v>41222</v>
      </c>
      <c r="G18" s="8">
        <v>6</v>
      </c>
      <c r="H18" s="64">
        <f t="shared" si="0"/>
        <v>43413</v>
      </c>
      <c r="I18" s="64"/>
      <c r="J18" s="64"/>
      <c r="K18" s="8">
        <v>13</v>
      </c>
      <c r="L18" s="8">
        <v>90</v>
      </c>
      <c r="M18" s="34"/>
      <c r="N18" s="28"/>
      <c r="O18" s="321"/>
      <c r="P18" s="323">
        <v>9961.65</v>
      </c>
    </row>
    <row r="19" spans="1:16" ht="30" customHeight="1">
      <c r="A19" s="13">
        <v>2012</v>
      </c>
      <c r="B19" s="13">
        <v>17</v>
      </c>
      <c r="C19" s="79" t="s">
        <v>1137</v>
      </c>
      <c r="D19" s="79" t="s">
        <v>1093</v>
      </c>
      <c r="E19" s="80" t="s">
        <v>1138</v>
      </c>
      <c r="F19" s="9">
        <v>41243</v>
      </c>
      <c r="G19" s="8">
        <v>4</v>
      </c>
      <c r="H19" s="64">
        <f t="shared" si="0"/>
        <v>42704</v>
      </c>
      <c r="I19" s="64"/>
      <c r="J19" s="64"/>
      <c r="K19" s="8">
        <v>14</v>
      </c>
      <c r="L19" s="82">
        <v>85</v>
      </c>
      <c r="M19" s="23"/>
      <c r="N19" s="28"/>
      <c r="O19" s="321"/>
      <c r="P19" s="323">
        <v>20875.18</v>
      </c>
    </row>
    <row r="20" spans="1:16" ht="30" customHeight="1">
      <c r="A20" s="13">
        <v>2013</v>
      </c>
      <c r="B20" s="13">
        <v>18</v>
      </c>
      <c r="C20" s="27" t="s">
        <v>1139</v>
      </c>
      <c r="D20" s="27" t="s">
        <v>1093</v>
      </c>
      <c r="E20" s="80" t="s">
        <v>1140</v>
      </c>
      <c r="F20" s="9">
        <v>41285</v>
      </c>
      <c r="G20" s="8">
        <v>6</v>
      </c>
      <c r="H20" s="64">
        <f t="shared" si="0"/>
        <v>43476</v>
      </c>
      <c r="I20" s="64"/>
      <c r="J20" s="64"/>
      <c r="K20" s="8">
        <v>45</v>
      </c>
      <c r="L20" s="82">
        <v>80</v>
      </c>
      <c r="M20" s="23"/>
      <c r="N20" s="28"/>
      <c r="O20" s="321"/>
      <c r="P20" s="323">
        <v>241775.81</v>
      </c>
    </row>
    <row r="21" spans="1:16" ht="30" customHeight="1">
      <c r="A21" s="13">
        <v>2013</v>
      </c>
      <c r="B21" s="13">
        <v>19</v>
      </c>
      <c r="C21" s="27" t="s">
        <v>1141</v>
      </c>
      <c r="D21" s="27" t="s">
        <v>1093</v>
      </c>
      <c r="E21" s="80" t="s">
        <v>1142</v>
      </c>
      <c r="F21" s="9">
        <v>41285</v>
      </c>
      <c r="G21" s="127">
        <v>6</v>
      </c>
      <c r="H21" s="64">
        <f t="shared" si="0"/>
        <v>43476</v>
      </c>
      <c r="I21" s="64"/>
      <c r="J21" s="64"/>
      <c r="K21" s="8">
        <v>102</v>
      </c>
      <c r="L21" s="82">
        <v>70</v>
      </c>
      <c r="M21" s="23"/>
      <c r="N21" s="28"/>
      <c r="O21" s="321"/>
      <c r="P21" s="323">
        <v>367905.51</v>
      </c>
    </row>
    <row r="22" spans="1:16" ht="30" customHeight="1">
      <c r="A22" s="13">
        <v>2013</v>
      </c>
      <c r="B22" s="13">
        <v>20</v>
      </c>
      <c r="C22" s="79" t="s">
        <v>1143</v>
      </c>
      <c r="D22" s="79" t="s">
        <v>1126</v>
      </c>
      <c r="E22" s="80" t="s">
        <v>1144</v>
      </c>
      <c r="F22" s="9">
        <v>41346</v>
      </c>
      <c r="G22" s="8">
        <v>5</v>
      </c>
      <c r="H22" s="64">
        <f t="shared" si="0"/>
        <v>43172</v>
      </c>
      <c r="I22" s="64" t="s">
        <v>20</v>
      </c>
      <c r="J22" s="64">
        <v>43172</v>
      </c>
      <c r="K22" s="8">
        <v>17</v>
      </c>
      <c r="L22" s="13">
        <v>40</v>
      </c>
      <c r="M22" s="23">
        <v>0</v>
      </c>
      <c r="N22" s="28">
        <v>367</v>
      </c>
      <c r="O22" s="321"/>
      <c r="P22" s="35">
        <v>45870.75</v>
      </c>
    </row>
    <row r="23" spans="1:16" ht="42.75" customHeight="1">
      <c r="A23" s="13">
        <v>2013</v>
      </c>
      <c r="B23" s="13">
        <v>21</v>
      </c>
      <c r="C23" s="27" t="s">
        <v>1145</v>
      </c>
      <c r="D23" s="27" t="s">
        <v>1093</v>
      </c>
      <c r="E23" s="80" t="s">
        <v>1146</v>
      </c>
      <c r="F23" s="9">
        <v>41500</v>
      </c>
      <c r="G23" s="8">
        <v>4</v>
      </c>
      <c r="H23" s="64">
        <f t="shared" si="0"/>
        <v>42961</v>
      </c>
      <c r="I23" s="64"/>
      <c r="J23" s="64"/>
      <c r="K23" s="8">
        <v>18</v>
      </c>
      <c r="L23" s="13">
        <v>55</v>
      </c>
      <c r="M23" s="23"/>
      <c r="N23" s="28"/>
      <c r="O23" s="321"/>
      <c r="P23" s="323">
        <v>57640.77</v>
      </c>
    </row>
    <row r="24" spans="1:16" ht="30" customHeight="1">
      <c r="A24" s="13">
        <v>2013</v>
      </c>
      <c r="B24" s="13">
        <v>22</v>
      </c>
      <c r="C24" s="27" t="s">
        <v>1147</v>
      </c>
      <c r="D24" s="27" t="s">
        <v>1093</v>
      </c>
      <c r="E24" s="80" t="s">
        <v>1148</v>
      </c>
      <c r="F24" s="9">
        <v>41603</v>
      </c>
      <c r="G24" s="8">
        <v>8</v>
      </c>
      <c r="H24" s="64">
        <v>44525</v>
      </c>
      <c r="I24" s="64" t="s">
        <v>20</v>
      </c>
      <c r="J24" s="64">
        <v>44525</v>
      </c>
      <c r="K24" s="27">
        <v>27</v>
      </c>
      <c r="L24" s="81">
        <v>50</v>
      </c>
      <c r="M24" s="20"/>
      <c r="N24" s="28">
        <v>462</v>
      </c>
      <c r="O24" s="321"/>
      <c r="P24" s="35">
        <v>0</v>
      </c>
    </row>
    <row r="25" spans="1:16" ht="30" customHeight="1">
      <c r="A25" s="13">
        <v>2013</v>
      </c>
      <c r="B25" s="13">
        <v>23</v>
      </c>
      <c r="C25" s="27" t="s">
        <v>1149</v>
      </c>
      <c r="D25" s="27" t="s">
        <v>1126</v>
      </c>
      <c r="E25" s="80" t="s">
        <v>1150</v>
      </c>
      <c r="F25" s="9">
        <v>41603</v>
      </c>
      <c r="G25" s="8">
        <v>8</v>
      </c>
      <c r="H25" s="64">
        <f t="shared" si="0"/>
        <v>44525</v>
      </c>
      <c r="I25" s="64"/>
      <c r="J25" s="64">
        <v>44525</v>
      </c>
      <c r="K25" s="27">
        <v>34</v>
      </c>
      <c r="L25" s="81">
        <v>80</v>
      </c>
      <c r="M25" s="23">
        <v>0</v>
      </c>
      <c r="N25" s="28">
        <v>461</v>
      </c>
      <c r="O25" s="321"/>
      <c r="P25" s="35">
        <v>0</v>
      </c>
    </row>
    <row r="26" spans="1:16" ht="44.25" customHeight="1">
      <c r="A26" s="13">
        <v>2014</v>
      </c>
      <c r="B26" s="13">
        <v>24</v>
      </c>
      <c r="C26" s="79" t="s">
        <v>1151</v>
      </c>
      <c r="D26" s="79" t="s">
        <v>1097</v>
      </c>
      <c r="E26" s="80" t="s">
        <v>1152</v>
      </c>
      <c r="F26" s="9">
        <v>41667</v>
      </c>
      <c r="G26" s="8" t="s">
        <v>1153</v>
      </c>
      <c r="H26" s="64" t="e">
        <f t="shared" si="0"/>
        <v>#VALUE!</v>
      </c>
      <c r="I26" s="64"/>
      <c r="J26" s="64"/>
      <c r="K26" s="8">
        <v>33</v>
      </c>
      <c r="L26" s="13">
        <v>40</v>
      </c>
      <c r="M26" s="20"/>
      <c r="N26" s="28">
        <v>484</v>
      </c>
      <c r="O26" s="321"/>
    </row>
    <row r="27" spans="1:16" ht="30" customHeight="1">
      <c r="A27" s="13">
        <v>2014</v>
      </c>
      <c r="B27" s="13">
        <v>25</v>
      </c>
      <c r="C27" s="79" t="s">
        <v>1154</v>
      </c>
      <c r="D27" s="79" t="s">
        <v>1093</v>
      </c>
      <c r="E27" s="80" t="s">
        <v>1155</v>
      </c>
      <c r="F27" s="9">
        <v>41691</v>
      </c>
      <c r="G27" s="8">
        <v>5</v>
      </c>
      <c r="H27" s="64">
        <f t="shared" si="0"/>
        <v>43517</v>
      </c>
      <c r="I27" s="64"/>
      <c r="J27" s="64"/>
      <c r="K27" s="8">
        <v>24</v>
      </c>
      <c r="L27" s="13">
        <v>80</v>
      </c>
      <c r="M27" s="23"/>
      <c r="N27" s="28"/>
      <c r="O27" s="321"/>
      <c r="P27" s="323">
        <v>12644.77</v>
      </c>
    </row>
    <row r="28" spans="1:16" ht="30" customHeight="1">
      <c r="A28" s="13">
        <v>2014</v>
      </c>
      <c r="B28" s="13">
        <v>26</v>
      </c>
      <c r="C28" s="79" t="s">
        <v>1156</v>
      </c>
      <c r="D28" s="79" t="s">
        <v>1097</v>
      </c>
      <c r="E28" s="80" t="s">
        <v>1157</v>
      </c>
      <c r="F28" s="9">
        <v>41691</v>
      </c>
      <c r="G28" s="8">
        <v>8</v>
      </c>
      <c r="H28" s="64">
        <f t="shared" si="0"/>
        <v>44613</v>
      </c>
      <c r="I28" s="64" t="s">
        <v>20</v>
      </c>
      <c r="J28" s="64">
        <v>44613</v>
      </c>
      <c r="K28" s="8">
        <v>40</v>
      </c>
      <c r="L28" s="8">
        <v>40</v>
      </c>
      <c r="M28" s="23"/>
      <c r="N28" s="28">
        <v>520</v>
      </c>
      <c r="O28" s="321"/>
      <c r="P28" s="35">
        <v>0</v>
      </c>
    </row>
    <row r="29" spans="1:16" ht="30" customHeight="1">
      <c r="A29" s="13">
        <v>2014</v>
      </c>
      <c r="B29" s="13">
        <v>27</v>
      </c>
      <c r="C29" s="27" t="s">
        <v>1158</v>
      </c>
      <c r="D29" s="27" t="s">
        <v>1126</v>
      </c>
      <c r="E29" s="80" t="s">
        <v>1159</v>
      </c>
      <c r="F29" s="9">
        <v>41691</v>
      </c>
      <c r="G29" s="8">
        <v>7</v>
      </c>
      <c r="H29" s="64">
        <f t="shared" si="0"/>
        <v>44248</v>
      </c>
      <c r="I29" s="64" t="s">
        <v>20</v>
      </c>
      <c r="J29" s="64">
        <v>44248</v>
      </c>
      <c r="K29" s="27">
        <v>29</v>
      </c>
      <c r="L29" s="27">
        <v>80</v>
      </c>
      <c r="M29" s="20">
        <v>0</v>
      </c>
      <c r="N29" s="28">
        <v>519</v>
      </c>
      <c r="O29" s="321"/>
      <c r="P29" s="35">
        <v>0</v>
      </c>
    </row>
    <row r="30" spans="1:16" ht="30" customHeight="1">
      <c r="A30" s="13">
        <v>2015</v>
      </c>
      <c r="B30" s="13">
        <v>28</v>
      </c>
      <c r="C30" s="27" t="s">
        <v>1160</v>
      </c>
      <c r="D30" s="27" t="s">
        <v>1093</v>
      </c>
      <c r="E30" s="80" t="s">
        <v>1161</v>
      </c>
      <c r="F30" s="9">
        <v>42359</v>
      </c>
      <c r="G30" s="8">
        <v>8</v>
      </c>
      <c r="H30" s="64">
        <f t="shared" si="0"/>
        <v>45281</v>
      </c>
      <c r="I30" s="64"/>
      <c r="J30" s="64"/>
      <c r="K30" s="8">
        <v>36</v>
      </c>
      <c r="L30" s="8">
        <v>20</v>
      </c>
      <c r="M30" s="23"/>
      <c r="N30" s="28"/>
      <c r="O30" s="321"/>
      <c r="P30" s="35">
        <v>0</v>
      </c>
    </row>
    <row r="31" spans="1:16" ht="30" customHeight="1">
      <c r="A31" s="13">
        <v>2015</v>
      </c>
      <c r="B31" s="13">
        <v>29</v>
      </c>
      <c r="C31" s="79" t="s">
        <v>1162</v>
      </c>
      <c r="D31" s="79" t="s">
        <v>1093</v>
      </c>
      <c r="E31" s="80" t="s">
        <v>1163</v>
      </c>
      <c r="F31" s="9">
        <v>42047</v>
      </c>
      <c r="G31" s="8" t="s">
        <v>1153</v>
      </c>
      <c r="H31" s="64" t="e">
        <f t="shared" si="0"/>
        <v>#VALUE!</v>
      </c>
      <c r="I31" s="64"/>
      <c r="J31" s="64"/>
      <c r="K31" s="8">
        <v>15</v>
      </c>
      <c r="L31" s="13"/>
      <c r="M31" s="23"/>
      <c r="N31" s="28"/>
      <c r="O31" s="321"/>
    </row>
    <row r="32" spans="1:16" ht="30" customHeight="1">
      <c r="A32" s="13">
        <v>2016</v>
      </c>
      <c r="B32" s="13">
        <v>30</v>
      </c>
      <c r="C32" s="79" t="s">
        <v>1164</v>
      </c>
      <c r="D32" s="79" t="s">
        <v>1093</v>
      </c>
      <c r="E32" s="80" t="s">
        <v>1165</v>
      </c>
      <c r="F32" s="9">
        <v>42460</v>
      </c>
      <c r="G32" s="8">
        <v>8</v>
      </c>
      <c r="H32" s="64">
        <f t="shared" si="0"/>
        <v>45382</v>
      </c>
      <c r="I32" s="64"/>
      <c r="J32" s="64"/>
      <c r="K32" s="8">
        <v>221</v>
      </c>
      <c r="L32" s="8">
        <v>90</v>
      </c>
      <c r="M32" s="22"/>
      <c r="N32" s="28"/>
      <c r="O32" s="321"/>
      <c r="P32" s="35">
        <v>0</v>
      </c>
    </row>
    <row r="33" spans="1:17" ht="30" customHeight="1">
      <c r="A33" s="13">
        <v>2018</v>
      </c>
      <c r="B33" s="13">
        <v>31</v>
      </c>
      <c r="C33" s="27" t="s">
        <v>1166</v>
      </c>
      <c r="D33" s="27" t="s">
        <v>1093</v>
      </c>
      <c r="E33" s="80" t="s">
        <v>1167</v>
      </c>
      <c r="F33" s="9">
        <v>43258</v>
      </c>
      <c r="G33" s="8" t="s">
        <v>1153</v>
      </c>
      <c r="H33" s="64" t="e">
        <f t="shared" si="0"/>
        <v>#VALUE!</v>
      </c>
      <c r="I33" s="84" t="s">
        <v>20</v>
      </c>
      <c r="J33" s="84"/>
      <c r="K33" s="8">
        <v>11</v>
      </c>
      <c r="L33" s="85">
        <v>70</v>
      </c>
      <c r="M33" s="23"/>
      <c r="N33" s="28">
        <v>214</v>
      </c>
      <c r="O33" s="321"/>
    </row>
    <row r="34" spans="1:17" ht="30" customHeight="1">
      <c r="A34" s="13">
        <v>2018</v>
      </c>
      <c r="B34" s="13">
        <v>32</v>
      </c>
      <c r="C34" s="27" t="s">
        <v>1026</v>
      </c>
      <c r="D34" s="27" t="s">
        <v>1119</v>
      </c>
      <c r="E34" s="80" t="s">
        <v>611</v>
      </c>
      <c r="F34" s="9">
        <v>43367</v>
      </c>
      <c r="G34" s="8">
        <v>5</v>
      </c>
      <c r="H34" s="64">
        <f t="shared" si="0"/>
        <v>45193</v>
      </c>
      <c r="I34" s="84"/>
      <c r="J34" s="84"/>
      <c r="K34" s="8">
        <v>15</v>
      </c>
      <c r="L34" s="13">
        <v>60</v>
      </c>
      <c r="M34" s="23"/>
      <c r="N34" s="28"/>
      <c r="O34" s="321"/>
    </row>
    <row r="35" spans="1:17" ht="30" customHeight="1">
      <c r="A35" s="13">
        <v>2018</v>
      </c>
      <c r="B35" s="13">
        <v>33</v>
      </c>
      <c r="C35" s="27" t="s">
        <v>1168</v>
      </c>
      <c r="D35" s="27" t="s">
        <v>1119</v>
      </c>
      <c r="E35" s="80" t="s">
        <v>1169</v>
      </c>
      <c r="F35" s="9">
        <v>43367</v>
      </c>
      <c r="G35" s="8">
        <v>5</v>
      </c>
      <c r="H35" s="64">
        <f t="shared" si="0"/>
        <v>45193</v>
      </c>
      <c r="I35" s="64"/>
      <c r="J35" s="64"/>
      <c r="K35" s="8">
        <v>13</v>
      </c>
      <c r="L35" s="13">
        <v>60</v>
      </c>
      <c r="M35" s="23"/>
      <c r="N35" s="28"/>
      <c r="O35" s="321"/>
      <c r="P35" s="35">
        <v>0</v>
      </c>
    </row>
    <row r="36" spans="1:17" ht="30" customHeight="1">
      <c r="A36" s="13">
        <v>2018</v>
      </c>
      <c r="B36" s="13">
        <v>34</v>
      </c>
      <c r="C36" s="79" t="s">
        <v>1170</v>
      </c>
      <c r="D36" s="79" t="s">
        <v>1093</v>
      </c>
      <c r="E36" s="80" t="s">
        <v>1171</v>
      </c>
      <c r="F36" s="9">
        <v>43367</v>
      </c>
      <c r="G36" s="8" t="s">
        <v>1153</v>
      </c>
      <c r="H36" s="64" t="e">
        <f t="shared" si="0"/>
        <v>#VALUE!</v>
      </c>
      <c r="I36" s="64"/>
      <c r="J36" s="64"/>
      <c r="K36" s="8">
        <v>16</v>
      </c>
      <c r="L36" s="13">
        <v>50</v>
      </c>
      <c r="M36" s="23"/>
      <c r="N36" s="28"/>
      <c r="O36" s="321"/>
    </row>
    <row r="37" spans="1:17" ht="30" customHeight="1">
      <c r="A37" s="13">
        <v>2018</v>
      </c>
      <c r="B37" s="13">
        <v>35</v>
      </c>
      <c r="C37" s="27" t="s">
        <v>1172</v>
      </c>
      <c r="D37" s="27" t="s">
        <v>1093</v>
      </c>
      <c r="E37" s="80" t="s">
        <v>1173</v>
      </c>
      <c r="F37" s="9">
        <v>43384</v>
      </c>
      <c r="G37" s="8">
        <v>7</v>
      </c>
      <c r="H37" s="64">
        <f t="shared" si="0"/>
        <v>45941</v>
      </c>
      <c r="I37" s="64" t="s">
        <v>20</v>
      </c>
      <c r="J37" s="64">
        <v>45941</v>
      </c>
      <c r="K37" s="8">
        <v>15</v>
      </c>
      <c r="L37" s="13">
        <v>60</v>
      </c>
      <c r="M37" s="23"/>
      <c r="N37" s="28">
        <v>247</v>
      </c>
      <c r="O37" s="321"/>
      <c r="P37" s="35">
        <v>0</v>
      </c>
      <c r="Q37" s="1" t="s">
        <v>1174</v>
      </c>
    </row>
    <row r="38" spans="1:17" ht="30" customHeight="1">
      <c r="A38" s="13">
        <v>2018</v>
      </c>
      <c r="B38" s="13">
        <v>36</v>
      </c>
      <c r="C38" s="27" t="s">
        <v>1175</v>
      </c>
      <c r="D38" s="27" t="s">
        <v>1097</v>
      </c>
      <c r="E38" s="80" t="s">
        <v>1176</v>
      </c>
      <c r="F38" s="9">
        <v>43419</v>
      </c>
      <c r="G38" s="8">
        <v>8</v>
      </c>
      <c r="H38" s="64">
        <f t="shared" si="0"/>
        <v>46341</v>
      </c>
      <c r="I38" s="64" t="s">
        <v>20</v>
      </c>
      <c r="J38" s="64">
        <v>46341</v>
      </c>
      <c r="K38" s="8" t="s">
        <v>1177</v>
      </c>
      <c r="L38" s="13">
        <v>40</v>
      </c>
      <c r="M38" s="23"/>
      <c r="N38" s="28">
        <v>261</v>
      </c>
      <c r="O38" s="321"/>
      <c r="Q38" s="1" t="s">
        <v>1174</v>
      </c>
    </row>
    <row r="39" spans="1:17" ht="30" customHeight="1">
      <c r="A39" s="13">
        <v>2018</v>
      </c>
      <c r="B39" s="13">
        <v>37</v>
      </c>
      <c r="C39" s="79" t="s">
        <v>1178</v>
      </c>
      <c r="D39" s="79" t="s">
        <v>1126</v>
      </c>
      <c r="E39" s="80" t="s">
        <v>1179</v>
      </c>
      <c r="F39" s="9">
        <v>43419</v>
      </c>
      <c r="G39" s="8">
        <v>4</v>
      </c>
      <c r="H39" s="64">
        <f t="shared" si="0"/>
        <v>44880</v>
      </c>
      <c r="I39" s="64" t="s">
        <v>20</v>
      </c>
      <c r="J39" s="64">
        <v>44880</v>
      </c>
      <c r="K39" s="8">
        <v>28</v>
      </c>
      <c r="L39" s="13">
        <v>80</v>
      </c>
      <c r="M39" s="23">
        <v>0</v>
      </c>
      <c r="N39" s="28">
        <v>262</v>
      </c>
      <c r="O39" s="321"/>
      <c r="P39" s="35">
        <v>0</v>
      </c>
    </row>
    <row r="40" spans="1:17" ht="30" customHeight="1">
      <c r="A40" s="13">
        <v>2019</v>
      </c>
      <c r="B40" s="13">
        <v>38</v>
      </c>
      <c r="C40" s="79" t="s">
        <v>1180</v>
      </c>
      <c r="D40" s="79" t="s">
        <v>1097</v>
      </c>
      <c r="E40" s="80" t="s">
        <v>1181</v>
      </c>
      <c r="F40" s="9">
        <v>43577</v>
      </c>
      <c r="G40" s="8" t="s">
        <v>1153</v>
      </c>
      <c r="H40" s="64" t="e">
        <f t="shared" si="0"/>
        <v>#VALUE!</v>
      </c>
      <c r="I40" s="64"/>
      <c r="J40" s="64"/>
      <c r="K40" s="8">
        <v>17</v>
      </c>
      <c r="L40" s="13"/>
      <c r="M40" s="23"/>
      <c r="N40" s="28">
        <v>4</v>
      </c>
      <c r="O40" s="321"/>
      <c r="Q40" s="1" t="s">
        <v>1182</v>
      </c>
    </row>
    <row r="41" spans="1:17" ht="30" customHeight="1">
      <c r="A41" s="13">
        <v>2019</v>
      </c>
      <c r="B41" s="13">
        <v>39</v>
      </c>
      <c r="C41" s="79" t="s">
        <v>1183</v>
      </c>
      <c r="D41" s="79" t="s">
        <v>1097</v>
      </c>
      <c r="E41" s="80" t="s">
        <v>1184</v>
      </c>
      <c r="F41" s="9">
        <v>43577</v>
      </c>
      <c r="G41" s="8">
        <v>3</v>
      </c>
      <c r="H41" s="64">
        <f t="shared" si="0"/>
        <v>44673</v>
      </c>
      <c r="I41" s="64" t="s">
        <v>20</v>
      </c>
      <c r="J41" s="64">
        <v>44673</v>
      </c>
      <c r="K41" s="8">
        <v>156</v>
      </c>
      <c r="L41" s="13">
        <v>90</v>
      </c>
      <c r="M41" s="23"/>
      <c r="N41" s="28">
        <v>5</v>
      </c>
      <c r="O41" s="321"/>
      <c r="Q41" s="1" t="s">
        <v>1174</v>
      </c>
    </row>
    <row r="42" spans="1:17" ht="30" customHeight="1">
      <c r="A42" s="13">
        <v>2019</v>
      </c>
      <c r="B42" s="13">
        <v>40</v>
      </c>
      <c r="C42" s="79" t="s">
        <v>1185</v>
      </c>
      <c r="D42" s="79" t="s">
        <v>1126</v>
      </c>
      <c r="E42" s="86" t="s">
        <v>1186</v>
      </c>
      <c r="F42" s="15">
        <v>43479</v>
      </c>
      <c r="G42" s="87">
        <v>8</v>
      </c>
      <c r="H42" s="64">
        <f t="shared" si="0"/>
        <v>46401</v>
      </c>
      <c r="I42" s="64" t="s">
        <v>20</v>
      </c>
      <c r="J42" s="64">
        <v>46401</v>
      </c>
      <c r="K42" s="8">
        <v>21</v>
      </c>
      <c r="L42" s="13">
        <v>40</v>
      </c>
      <c r="M42" s="23">
        <v>0</v>
      </c>
      <c r="N42" s="28">
        <v>279</v>
      </c>
      <c r="O42" s="321"/>
      <c r="P42" s="35">
        <v>0</v>
      </c>
    </row>
    <row r="43" spans="1:17" ht="30" customHeight="1">
      <c r="A43" s="13">
        <v>2019</v>
      </c>
      <c r="B43" s="13">
        <v>41</v>
      </c>
      <c r="C43" s="79" t="s">
        <v>1187</v>
      </c>
      <c r="D43" s="79" t="s">
        <v>1093</v>
      </c>
      <c r="E43" s="80" t="s">
        <v>1188</v>
      </c>
      <c r="F43" s="9">
        <v>43497</v>
      </c>
      <c r="G43" s="8" t="s">
        <v>1153</v>
      </c>
      <c r="H43" s="64" t="e">
        <f t="shared" si="0"/>
        <v>#VALUE!</v>
      </c>
      <c r="I43" s="64" t="s">
        <v>20</v>
      </c>
      <c r="J43" s="64"/>
      <c r="K43" s="8">
        <v>13</v>
      </c>
      <c r="L43" s="13">
        <v>90</v>
      </c>
      <c r="M43" s="23"/>
      <c r="N43" s="28">
        <v>293</v>
      </c>
      <c r="O43" s="321"/>
    </row>
    <row r="44" spans="1:17" ht="42.75" customHeight="1">
      <c r="A44" s="13">
        <v>2019</v>
      </c>
      <c r="B44" s="13">
        <v>42</v>
      </c>
      <c r="C44" s="79" t="s">
        <v>1189</v>
      </c>
      <c r="D44" s="79" t="s">
        <v>1093</v>
      </c>
      <c r="E44" s="80" t="s">
        <v>1190</v>
      </c>
      <c r="F44" s="9">
        <v>41500</v>
      </c>
      <c r="G44" s="8">
        <v>3</v>
      </c>
      <c r="H44" s="64">
        <f t="shared" si="0"/>
        <v>42596</v>
      </c>
      <c r="I44" s="64" t="s">
        <v>20</v>
      </c>
      <c r="J44" s="64">
        <v>42596</v>
      </c>
      <c r="K44" s="8">
        <v>24</v>
      </c>
      <c r="L44" s="13">
        <v>40</v>
      </c>
      <c r="M44" s="23"/>
      <c r="N44" s="28">
        <v>419</v>
      </c>
      <c r="O44" s="321"/>
      <c r="P44" s="323">
        <v>34018.74</v>
      </c>
    </row>
    <row r="45" spans="1:17" ht="30" customHeight="1">
      <c r="A45" s="13">
        <v>2019</v>
      </c>
      <c r="B45" s="13">
        <v>43</v>
      </c>
      <c r="C45" s="79" t="s">
        <v>1191</v>
      </c>
      <c r="D45" s="79" t="s">
        <v>1097</v>
      </c>
      <c r="E45" s="86" t="s">
        <v>1134</v>
      </c>
      <c r="F45" s="15">
        <v>43523</v>
      </c>
      <c r="G45" s="87">
        <v>5</v>
      </c>
      <c r="H45" s="64">
        <f t="shared" si="0"/>
        <v>45349</v>
      </c>
      <c r="I45" s="64" t="s">
        <v>20</v>
      </c>
      <c r="J45" s="64">
        <v>45349</v>
      </c>
      <c r="K45" s="8">
        <v>12</v>
      </c>
      <c r="L45" s="13">
        <v>40</v>
      </c>
      <c r="M45" s="23"/>
      <c r="N45" s="28">
        <v>312</v>
      </c>
      <c r="O45" s="321"/>
      <c r="P45" s="324"/>
      <c r="Q45" s="1" t="s">
        <v>1174</v>
      </c>
    </row>
    <row r="46" spans="1:17" ht="30" customHeight="1">
      <c r="A46" s="13">
        <v>2019</v>
      </c>
      <c r="B46" s="13">
        <v>44</v>
      </c>
      <c r="C46" s="79" t="s">
        <v>1192</v>
      </c>
      <c r="D46" s="79" t="s">
        <v>1131</v>
      </c>
      <c r="E46" s="80" t="s">
        <v>1193</v>
      </c>
      <c r="F46" s="9">
        <v>43619</v>
      </c>
      <c r="G46" s="8">
        <v>8</v>
      </c>
      <c r="H46" s="64">
        <f t="shared" si="0"/>
        <v>46541</v>
      </c>
      <c r="I46" s="64"/>
      <c r="J46" s="64"/>
      <c r="K46" s="8">
        <v>15</v>
      </c>
      <c r="L46" s="13"/>
      <c r="M46" s="23"/>
      <c r="N46" s="28"/>
      <c r="O46" s="321"/>
    </row>
    <row r="47" spans="1:17" ht="30" customHeight="1">
      <c r="A47" s="13">
        <v>2019</v>
      </c>
      <c r="B47" s="13">
        <v>45</v>
      </c>
      <c r="C47" s="79" t="s">
        <v>1194</v>
      </c>
      <c r="D47" s="79" t="s">
        <v>1131</v>
      </c>
      <c r="E47" s="80" t="s">
        <v>1195</v>
      </c>
      <c r="F47" s="9">
        <v>43706</v>
      </c>
      <c r="G47" s="8">
        <v>5</v>
      </c>
      <c r="H47" s="64">
        <f t="shared" si="0"/>
        <v>45533</v>
      </c>
      <c r="I47" s="64"/>
      <c r="J47" s="64"/>
      <c r="K47" s="8"/>
      <c r="L47" s="13"/>
      <c r="M47" s="23"/>
      <c r="N47" s="28"/>
      <c r="O47" s="321"/>
    </row>
    <row r="48" spans="1:17" ht="30" customHeight="1">
      <c r="A48" s="13">
        <v>2019</v>
      </c>
      <c r="B48" s="13">
        <v>46</v>
      </c>
      <c r="C48" s="79" t="s">
        <v>1196</v>
      </c>
      <c r="D48" s="79" t="s">
        <v>1131</v>
      </c>
      <c r="E48" s="80" t="s">
        <v>1197</v>
      </c>
      <c r="F48" s="9">
        <v>43741</v>
      </c>
      <c r="G48" s="8">
        <v>5</v>
      </c>
      <c r="H48" s="64">
        <f t="shared" si="0"/>
        <v>45568</v>
      </c>
      <c r="I48" s="64"/>
      <c r="J48" s="64"/>
      <c r="K48" s="8"/>
      <c r="L48" s="13"/>
      <c r="M48" s="23"/>
      <c r="N48" s="28"/>
      <c r="O48" s="321"/>
    </row>
    <row r="49" spans="1:17" ht="30" customHeight="1">
      <c r="A49" s="13">
        <v>2019</v>
      </c>
      <c r="B49" s="13">
        <v>47</v>
      </c>
      <c r="C49" s="79" t="s">
        <v>1198</v>
      </c>
      <c r="D49" s="79" t="s">
        <v>1093</v>
      </c>
      <c r="E49" s="86" t="s">
        <v>1199</v>
      </c>
      <c r="F49" s="15">
        <v>43804</v>
      </c>
      <c r="G49" s="87">
        <v>5</v>
      </c>
      <c r="H49" s="64">
        <f t="shared" si="0"/>
        <v>45631</v>
      </c>
      <c r="I49" s="64" t="s">
        <v>20</v>
      </c>
      <c r="J49" s="64">
        <v>45631</v>
      </c>
      <c r="K49" s="8">
        <v>11</v>
      </c>
      <c r="L49" s="13">
        <v>90</v>
      </c>
      <c r="M49" s="23"/>
      <c r="N49" s="28">
        <v>56</v>
      </c>
      <c r="O49" s="321"/>
      <c r="P49" s="35">
        <v>0</v>
      </c>
      <c r="Q49" s="1" t="s">
        <v>1174</v>
      </c>
    </row>
    <row r="50" spans="1:17" ht="30" customHeight="1">
      <c r="A50" s="13">
        <v>2020</v>
      </c>
      <c r="B50" s="13">
        <v>48</v>
      </c>
      <c r="C50" s="79" t="s">
        <v>1200</v>
      </c>
      <c r="D50" s="79" t="s">
        <v>1097</v>
      </c>
      <c r="E50" s="86" t="s">
        <v>1201</v>
      </c>
      <c r="F50" s="15">
        <v>43858</v>
      </c>
      <c r="G50" s="87">
        <v>5</v>
      </c>
      <c r="H50" s="64">
        <f t="shared" si="0"/>
        <v>45685</v>
      </c>
      <c r="I50" s="64" t="s">
        <v>20</v>
      </c>
      <c r="J50" s="64">
        <v>45685</v>
      </c>
      <c r="K50" s="8">
        <v>11</v>
      </c>
      <c r="L50" s="13">
        <v>40</v>
      </c>
      <c r="M50" s="23"/>
      <c r="N50" s="28">
        <v>75</v>
      </c>
      <c r="O50" s="321"/>
      <c r="P50" s="35">
        <v>0</v>
      </c>
      <c r="Q50" s="1" t="s">
        <v>1174</v>
      </c>
    </row>
    <row r="51" spans="1:17" ht="30" customHeight="1">
      <c r="A51" s="13">
        <v>2020</v>
      </c>
      <c r="B51" s="13">
        <v>49</v>
      </c>
      <c r="C51" s="79" t="s">
        <v>1202</v>
      </c>
      <c r="D51" s="79" t="s">
        <v>1097</v>
      </c>
      <c r="E51" s="86" t="s">
        <v>1203</v>
      </c>
      <c r="F51" s="15">
        <v>43858</v>
      </c>
      <c r="G51" s="87">
        <v>5</v>
      </c>
      <c r="H51" s="64">
        <f t="shared" si="0"/>
        <v>45685</v>
      </c>
      <c r="I51" s="64" t="s">
        <v>20</v>
      </c>
      <c r="J51" s="64">
        <v>45685</v>
      </c>
      <c r="K51" s="8">
        <v>14</v>
      </c>
      <c r="L51" s="13">
        <v>90</v>
      </c>
      <c r="M51" s="23"/>
      <c r="N51" s="28">
        <v>78</v>
      </c>
      <c r="O51" s="321"/>
      <c r="P51" s="35">
        <v>0</v>
      </c>
      <c r="Q51" s="1" t="s">
        <v>1174</v>
      </c>
    </row>
    <row r="52" spans="1:17" ht="30" customHeight="1">
      <c r="A52" s="13">
        <v>2020</v>
      </c>
      <c r="B52" s="13">
        <v>50</v>
      </c>
      <c r="C52" s="79" t="s">
        <v>1204</v>
      </c>
      <c r="D52" s="79" t="s">
        <v>1093</v>
      </c>
      <c r="E52" s="86" t="s">
        <v>1205</v>
      </c>
      <c r="F52" s="15">
        <v>43858</v>
      </c>
      <c r="G52" s="87">
        <v>5</v>
      </c>
      <c r="H52" s="64">
        <f t="shared" si="0"/>
        <v>45685</v>
      </c>
      <c r="I52" s="64" t="s">
        <v>20</v>
      </c>
      <c r="J52" s="64">
        <v>45685</v>
      </c>
      <c r="K52" s="8">
        <v>24</v>
      </c>
      <c r="L52" s="13">
        <v>60</v>
      </c>
      <c r="M52" s="23"/>
      <c r="N52" s="28">
        <v>80</v>
      </c>
      <c r="O52" s="321"/>
      <c r="P52" s="35">
        <v>0</v>
      </c>
      <c r="Q52" s="1" t="s">
        <v>1174</v>
      </c>
    </row>
    <row r="53" spans="1:17" ht="30" customHeight="1">
      <c r="A53" s="13">
        <v>2020</v>
      </c>
      <c r="B53" s="13">
        <v>51</v>
      </c>
      <c r="C53" s="79" t="s">
        <v>1206</v>
      </c>
      <c r="D53" s="79" t="s">
        <v>1093</v>
      </c>
      <c r="E53" s="86" t="s">
        <v>1207</v>
      </c>
      <c r="F53" s="15">
        <v>43858</v>
      </c>
      <c r="G53" s="87">
        <v>5</v>
      </c>
      <c r="H53" s="64">
        <f t="shared" si="0"/>
        <v>45685</v>
      </c>
      <c r="I53" s="64" t="s">
        <v>20</v>
      </c>
      <c r="J53" s="64">
        <v>45685</v>
      </c>
      <c r="K53" s="8">
        <v>14</v>
      </c>
      <c r="L53" s="13">
        <v>80</v>
      </c>
      <c r="M53" s="23"/>
      <c r="N53" s="28">
        <v>81</v>
      </c>
      <c r="O53" s="321"/>
      <c r="P53" s="35">
        <v>0</v>
      </c>
      <c r="Q53" s="1" t="s">
        <v>1174</v>
      </c>
    </row>
    <row r="54" spans="1:17" ht="30" customHeight="1">
      <c r="A54" s="13">
        <v>2020</v>
      </c>
      <c r="B54" s="13">
        <v>52</v>
      </c>
      <c r="C54" s="79" t="s">
        <v>1208</v>
      </c>
      <c r="D54" s="79" t="s">
        <v>1126</v>
      </c>
      <c r="E54" s="86" t="s">
        <v>1209</v>
      </c>
      <c r="F54" s="15">
        <v>43893</v>
      </c>
      <c r="G54" s="87">
        <v>5</v>
      </c>
      <c r="H54" s="64">
        <f t="shared" si="0"/>
        <v>45719</v>
      </c>
      <c r="I54" s="64" t="s">
        <v>20</v>
      </c>
      <c r="J54" s="64">
        <v>45719</v>
      </c>
      <c r="K54" s="8">
        <v>36</v>
      </c>
      <c r="L54" s="13">
        <v>60</v>
      </c>
      <c r="M54" s="23">
        <v>0</v>
      </c>
      <c r="N54" s="28">
        <v>85</v>
      </c>
      <c r="O54" s="321"/>
      <c r="P54" s="35">
        <v>0</v>
      </c>
      <c r="Q54" s="1" t="s">
        <v>1174</v>
      </c>
    </row>
    <row r="55" spans="1:17" ht="30" customHeight="1">
      <c r="A55" s="13">
        <v>2020</v>
      </c>
      <c r="B55" s="13">
        <v>53</v>
      </c>
      <c r="C55" s="79" t="s">
        <v>1210</v>
      </c>
      <c r="D55" s="79" t="s">
        <v>1097</v>
      </c>
      <c r="E55" s="80" t="s">
        <v>1211</v>
      </c>
      <c r="F55" s="9">
        <v>44007</v>
      </c>
      <c r="G55" s="8">
        <v>5</v>
      </c>
      <c r="H55" s="64">
        <f t="shared" si="0"/>
        <v>45833</v>
      </c>
      <c r="I55" s="64" t="s">
        <v>20</v>
      </c>
      <c r="J55" s="64">
        <v>45833</v>
      </c>
      <c r="K55" s="8">
        <v>14</v>
      </c>
      <c r="L55" s="13">
        <v>50</v>
      </c>
      <c r="M55" s="23"/>
      <c r="N55" s="28">
        <v>92</v>
      </c>
      <c r="O55" s="321"/>
      <c r="P55" s="35">
        <v>0</v>
      </c>
      <c r="Q55" s="1" t="s">
        <v>1174</v>
      </c>
    </row>
    <row r="56" spans="1:17" ht="30" customHeight="1">
      <c r="A56" s="13">
        <v>2020</v>
      </c>
      <c r="B56" s="13">
        <v>54</v>
      </c>
      <c r="C56" s="79" t="s">
        <v>1212</v>
      </c>
      <c r="D56" s="79" t="s">
        <v>1093</v>
      </c>
      <c r="E56" s="80" t="s">
        <v>1213</v>
      </c>
      <c r="F56" s="9">
        <v>44056</v>
      </c>
      <c r="G56" s="8">
        <v>5</v>
      </c>
      <c r="H56" s="64">
        <f t="shared" si="0"/>
        <v>45882</v>
      </c>
      <c r="I56" s="64"/>
      <c r="J56" s="64"/>
      <c r="K56" s="8"/>
      <c r="L56" s="13"/>
      <c r="M56" s="23"/>
      <c r="N56" s="28"/>
      <c r="O56" s="321"/>
    </row>
    <row r="57" spans="1:17" ht="30" customHeight="1">
      <c r="A57" s="325">
        <v>2020</v>
      </c>
      <c r="B57" s="325">
        <v>55</v>
      </c>
      <c r="C57" s="326" t="s">
        <v>1214</v>
      </c>
      <c r="D57" s="327" t="s">
        <v>1097</v>
      </c>
      <c r="E57" s="328" t="s">
        <v>1215</v>
      </c>
      <c r="F57" s="137">
        <v>44111</v>
      </c>
      <c r="G57" s="138">
        <v>5</v>
      </c>
      <c r="H57" s="84">
        <f t="shared" si="0"/>
        <v>45937</v>
      </c>
      <c r="I57" s="84" t="s">
        <v>20</v>
      </c>
      <c r="J57" s="84">
        <v>45937</v>
      </c>
      <c r="K57" s="138">
        <v>11</v>
      </c>
      <c r="L57" s="325">
        <v>40</v>
      </c>
      <c r="M57" s="329"/>
      <c r="N57" s="141">
        <v>101</v>
      </c>
      <c r="O57" s="142"/>
      <c r="P57" s="330">
        <v>0</v>
      </c>
      <c r="Q57" s="1" t="s">
        <v>1174</v>
      </c>
    </row>
    <row r="58" spans="1:17" s="3" customFormat="1" ht="30" customHeight="1">
      <c r="A58" s="13">
        <v>2021</v>
      </c>
      <c r="B58" s="13">
        <v>56</v>
      </c>
      <c r="C58" s="79" t="s">
        <v>1216</v>
      </c>
      <c r="D58" s="79" t="s">
        <v>1126</v>
      </c>
      <c r="E58" s="80" t="s">
        <v>1217</v>
      </c>
      <c r="F58" s="9">
        <v>44215</v>
      </c>
      <c r="G58" s="8">
        <v>5</v>
      </c>
      <c r="H58" s="64">
        <f t="shared" si="0"/>
        <v>46041</v>
      </c>
      <c r="I58" s="64" t="s">
        <v>20</v>
      </c>
      <c r="J58" s="64">
        <v>46041</v>
      </c>
      <c r="K58" s="8">
        <v>11</v>
      </c>
      <c r="L58" s="13"/>
      <c r="M58" s="13"/>
      <c r="N58" s="28">
        <v>110</v>
      </c>
      <c r="O58" s="35"/>
      <c r="P58" s="35">
        <v>0</v>
      </c>
      <c r="Q58" s="1" t="s">
        <v>1174</v>
      </c>
    </row>
    <row r="59" spans="1:17" ht="30" customHeight="1">
      <c r="A59" s="331"/>
      <c r="B59" s="331"/>
      <c r="C59" s="332"/>
      <c r="D59" s="332"/>
      <c r="E59" s="333"/>
      <c r="F59" s="334"/>
      <c r="G59" s="335"/>
      <c r="H59" s="336"/>
      <c r="I59" s="336"/>
      <c r="J59" s="336"/>
      <c r="K59" s="335"/>
      <c r="L59" s="331"/>
      <c r="M59" s="331"/>
      <c r="N59" s="337"/>
      <c r="O59" s="4"/>
      <c r="P59" s="4"/>
    </row>
    <row r="60" spans="1:17" s="3" customFormat="1" ht="30" customHeight="1">
      <c r="A60" s="331"/>
      <c r="B60" s="331"/>
      <c r="C60" s="332"/>
      <c r="D60" s="332"/>
      <c r="E60" s="333"/>
      <c r="F60" s="334"/>
      <c r="G60" s="335"/>
      <c r="H60" s="336"/>
      <c r="I60" s="336"/>
      <c r="J60" s="336"/>
      <c r="K60" s="335"/>
      <c r="L60" s="331"/>
      <c r="M60" s="331"/>
      <c r="N60" s="337"/>
      <c r="O60" s="4"/>
      <c r="P60" s="4"/>
    </row>
    <row r="61" spans="1:17" ht="30" customHeight="1">
      <c r="A61" s="331"/>
      <c r="B61" s="331"/>
      <c r="C61" s="332"/>
      <c r="D61" s="332"/>
      <c r="E61" s="333"/>
      <c r="F61" s="334"/>
      <c r="G61" s="335"/>
      <c r="H61" s="336"/>
      <c r="I61" s="336"/>
      <c r="J61" s="336"/>
      <c r="K61" s="335"/>
      <c r="L61" s="331"/>
      <c r="M61" s="331"/>
      <c r="N61" s="337"/>
      <c r="O61" s="4"/>
      <c r="P61" s="4"/>
    </row>
    <row r="62" spans="1:17" ht="30" customHeight="1">
      <c r="A62" s="331"/>
      <c r="B62" s="331"/>
      <c r="C62" s="332"/>
      <c r="D62" s="332"/>
      <c r="E62" s="333"/>
      <c r="F62" s="334"/>
      <c r="G62" s="335"/>
      <c r="H62" s="336"/>
      <c r="I62" s="336"/>
      <c r="J62" s="336"/>
      <c r="K62" s="335"/>
      <c r="L62" s="331"/>
      <c r="M62" s="331"/>
      <c r="N62" s="337"/>
      <c r="O62" s="4"/>
      <c r="P62" s="4"/>
    </row>
    <row r="63" spans="1:17" ht="30" customHeight="1">
      <c r="A63" s="331"/>
      <c r="B63" s="331"/>
      <c r="C63" s="332"/>
      <c r="D63" s="332"/>
      <c r="E63" s="333"/>
      <c r="F63" s="334"/>
      <c r="G63" s="335"/>
      <c r="H63" s="336"/>
      <c r="I63" s="336"/>
      <c r="J63" s="336"/>
      <c r="K63" s="335"/>
      <c r="L63" s="331"/>
      <c r="M63" s="331"/>
      <c r="N63" s="337"/>
      <c r="O63" s="4"/>
      <c r="P63" s="4"/>
    </row>
    <row r="64" spans="1:17" ht="30" customHeight="1">
      <c r="A64" s="331"/>
      <c r="B64" s="331"/>
      <c r="C64" s="332"/>
      <c r="D64" s="332"/>
      <c r="E64" s="333"/>
      <c r="F64" s="334"/>
      <c r="G64" s="335"/>
      <c r="H64" s="336"/>
      <c r="I64" s="336"/>
      <c r="J64" s="336"/>
      <c r="K64" s="335"/>
      <c r="L64" s="331"/>
      <c r="M64" s="331"/>
      <c r="N64" s="337"/>
      <c r="O64" s="4"/>
      <c r="P64" s="4"/>
    </row>
    <row r="65" spans="1:16" ht="30" customHeight="1">
      <c r="A65" s="4"/>
      <c r="B65" s="4"/>
      <c r="C65" s="338"/>
      <c r="D65" s="338"/>
      <c r="E65" s="339"/>
      <c r="F65" s="3"/>
      <c r="G65" s="4"/>
      <c r="N65" s="211"/>
      <c r="O65" s="4"/>
      <c r="P65" s="4"/>
    </row>
    <row r="66" spans="1:16" ht="30" customHeight="1">
      <c r="A66" s="4"/>
      <c r="B66" s="4"/>
      <c r="C66" s="338"/>
      <c r="D66" s="338"/>
      <c r="E66" s="339"/>
      <c r="F66" s="3"/>
      <c r="G66" s="4"/>
      <c r="N66" s="211"/>
      <c r="O66" s="4"/>
      <c r="P66" s="4"/>
    </row>
    <row r="67" spans="1:16" ht="30" customHeight="1">
      <c r="A67" s="4"/>
      <c r="B67" s="4"/>
      <c r="C67" s="338"/>
      <c r="D67" s="338"/>
      <c r="E67" s="339"/>
      <c r="F67" s="3"/>
      <c r="G67" s="4"/>
      <c r="N67" s="211"/>
      <c r="O67" s="4"/>
      <c r="P67" s="4"/>
    </row>
    <row r="68" spans="1:16" ht="30" customHeight="1">
      <c r="A68" s="4"/>
      <c r="B68" s="4"/>
      <c r="C68" s="338"/>
      <c r="D68" s="338"/>
      <c r="E68" s="339"/>
      <c r="F68" s="3"/>
      <c r="G68" s="4"/>
      <c r="N68" s="211"/>
      <c r="O68" s="4"/>
      <c r="P68" s="4"/>
    </row>
    <row r="69" spans="1:16" ht="30" customHeight="1">
      <c r="A69" s="4"/>
      <c r="B69" s="4"/>
      <c r="C69" s="338"/>
      <c r="D69" s="338"/>
      <c r="E69" s="339"/>
      <c r="F69" s="3"/>
      <c r="G69" s="4"/>
      <c r="N69" s="211"/>
      <c r="O69" s="4"/>
      <c r="P69" s="4"/>
    </row>
    <row r="70" spans="1:16" ht="30" customHeight="1">
      <c r="A70" s="4"/>
      <c r="B70" s="4"/>
      <c r="C70" s="338"/>
      <c r="D70" s="338"/>
      <c r="E70" s="339"/>
      <c r="F70" s="3"/>
      <c r="G70" s="4"/>
      <c r="N70" s="211"/>
      <c r="O70" s="4"/>
      <c r="P70" s="4"/>
    </row>
    <row r="71" spans="1:16" ht="30" customHeight="1">
      <c r="A71" s="4"/>
      <c r="B71" s="4"/>
      <c r="C71" s="338"/>
      <c r="D71" s="338"/>
      <c r="E71" s="339"/>
      <c r="F71" s="3"/>
      <c r="G71" s="4"/>
      <c r="N71" s="211"/>
      <c r="O71" s="4"/>
      <c r="P71" s="4"/>
    </row>
    <row r="72" spans="1:16" ht="30" customHeight="1">
      <c r="A72" s="4"/>
      <c r="B72" s="4"/>
      <c r="C72" s="338"/>
      <c r="D72" s="338"/>
      <c r="E72" s="339"/>
      <c r="F72" s="3"/>
      <c r="G72" s="4"/>
      <c r="N72" s="211"/>
      <c r="O72" s="4"/>
      <c r="P72" s="4"/>
    </row>
    <row r="73" spans="1:16" ht="30" customHeight="1">
      <c r="A73" s="4"/>
      <c r="B73" s="4"/>
      <c r="C73" s="338"/>
      <c r="D73" s="338"/>
      <c r="E73" s="339"/>
      <c r="F73" s="3"/>
      <c r="G73" s="4"/>
      <c r="N73" s="211"/>
      <c r="O73" s="4"/>
      <c r="P73" s="4"/>
    </row>
    <row r="74" spans="1:16" ht="30" customHeight="1">
      <c r="A74" s="4"/>
      <c r="B74" s="4"/>
      <c r="C74" s="338"/>
      <c r="D74" s="338"/>
      <c r="E74" s="339"/>
      <c r="F74" s="3"/>
      <c r="G74" s="4"/>
      <c r="N74" s="211"/>
      <c r="O74" s="4"/>
      <c r="P74" s="4"/>
    </row>
    <row r="75" spans="1:16" ht="30" customHeight="1">
      <c r="A75" s="4"/>
      <c r="B75" s="4"/>
      <c r="C75" s="338"/>
      <c r="D75" s="338"/>
      <c r="E75" s="339"/>
      <c r="F75" s="3"/>
      <c r="G75" s="4"/>
      <c r="N75" s="211"/>
      <c r="O75" s="4"/>
      <c r="P75" s="4"/>
    </row>
    <row r="76" spans="1:16" ht="30" customHeight="1">
      <c r="A76" s="4"/>
      <c r="B76" s="4"/>
      <c r="C76" s="338"/>
      <c r="D76" s="338"/>
      <c r="E76" s="339"/>
      <c r="F76" s="3"/>
      <c r="G76" s="4"/>
      <c r="N76" s="211"/>
      <c r="O76" s="4"/>
      <c r="P76" s="4"/>
    </row>
    <row r="77" spans="1:16" ht="30" customHeight="1">
      <c r="A77" s="4"/>
      <c r="B77" s="4"/>
      <c r="C77" s="338"/>
      <c r="D77" s="338"/>
      <c r="E77" s="339"/>
      <c r="F77" s="3"/>
      <c r="G77" s="4"/>
      <c r="N77" s="211"/>
      <c r="O77" s="4"/>
      <c r="P77" s="4"/>
    </row>
    <row r="78" spans="1:16" ht="30" customHeight="1">
      <c r="A78" s="4"/>
      <c r="B78" s="4"/>
      <c r="C78" s="338"/>
      <c r="D78" s="338"/>
      <c r="E78" s="339"/>
      <c r="F78" s="3"/>
      <c r="G78" s="4"/>
      <c r="N78" s="211"/>
      <c r="O78" s="4"/>
      <c r="P78" s="4"/>
    </row>
    <row r="79" spans="1:16" ht="30" customHeight="1">
      <c r="A79" s="4"/>
      <c r="B79" s="4"/>
      <c r="C79" s="338"/>
      <c r="D79" s="338"/>
      <c r="E79" s="339"/>
      <c r="F79" s="3"/>
      <c r="G79" s="4"/>
      <c r="N79" s="211"/>
      <c r="O79" s="4"/>
      <c r="P79" s="4"/>
    </row>
    <row r="80" spans="1:16" ht="30" customHeight="1">
      <c r="A80" s="4"/>
      <c r="B80" s="4"/>
      <c r="C80" s="338"/>
      <c r="D80" s="338"/>
      <c r="E80" s="339"/>
      <c r="F80" s="3"/>
      <c r="G80" s="4"/>
      <c r="N80" s="211"/>
      <c r="O80" s="4"/>
      <c r="P80" s="4"/>
    </row>
    <row r="81" spans="1:16" ht="30" customHeight="1">
      <c r="A81" s="4"/>
      <c r="B81" s="4"/>
      <c r="C81" s="338"/>
      <c r="D81" s="338"/>
      <c r="E81" s="339"/>
      <c r="F81" s="3"/>
      <c r="G81" s="4"/>
      <c r="N81" s="211"/>
      <c r="O81" s="4"/>
      <c r="P81" s="4"/>
    </row>
    <row r="82" spans="1:16" ht="30" customHeight="1">
      <c r="A82" s="4"/>
      <c r="B82" s="4"/>
      <c r="C82" s="338"/>
      <c r="D82" s="338"/>
      <c r="E82" s="339"/>
      <c r="F82" s="3"/>
      <c r="G82" s="4"/>
      <c r="N82" s="211"/>
      <c r="O82" s="4"/>
      <c r="P82" s="4"/>
    </row>
    <row r="83" spans="1:16" ht="30" customHeight="1">
      <c r="A83" s="4"/>
      <c r="B83" s="4"/>
      <c r="C83" s="338"/>
      <c r="D83" s="338"/>
      <c r="E83" s="339"/>
      <c r="F83" s="3"/>
      <c r="G83" s="4"/>
      <c r="N83" s="211"/>
      <c r="O83" s="4"/>
      <c r="P83" s="4"/>
    </row>
    <row r="84" spans="1:16" ht="30" customHeight="1">
      <c r="A84" s="4"/>
      <c r="B84" s="4"/>
      <c r="C84" s="338"/>
      <c r="D84" s="338"/>
      <c r="E84" s="339"/>
      <c r="F84" s="3"/>
      <c r="G84" s="4"/>
      <c r="N84" s="211"/>
      <c r="O84" s="4"/>
      <c r="P84" s="4"/>
    </row>
    <row r="85" spans="1:16" ht="30" customHeight="1">
      <c r="A85" s="4"/>
      <c r="B85" s="4"/>
      <c r="C85" s="338"/>
      <c r="D85" s="338"/>
      <c r="E85" s="339"/>
      <c r="F85" s="3"/>
      <c r="G85" s="4"/>
      <c r="N85" s="211"/>
      <c r="O85" s="4"/>
      <c r="P85" s="4"/>
    </row>
    <row r="86" spans="1:16" ht="30" customHeight="1">
      <c r="A86" s="4"/>
      <c r="B86" s="4"/>
      <c r="C86" s="338"/>
      <c r="D86" s="338"/>
      <c r="E86" s="339"/>
      <c r="F86" s="3"/>
      <c r="G86" s="4"/>
      <c r="N86" s="211"/>
      <c r="O86" s="4"/>
      <c r="P86" s="4"/>
    </row>
    <row r="87" spans="1:16" ht="30" customHeight="1">
      <c r="A87" s="4"/>
      <c r="B87" s="4"/>
      <c r="C87" s="338"/>
      <c r="D87" s="338"/>
      <c r="E87" s="339"/>
      <c r="F87" s="3"/>
      <c r="G87" s="4"/>
      <c r="N87" s="211"/>
      <c r="O87" s="4"/>
      <c r="P87" s="4"/>
    </row>
    <row r="88" spans="1:16" ht="30" customHeight="1">
      <c r="A88" s="4"/>
      <c r="B88" s="4"/>
      <c r="C88" s="338"/>
      <c r="D88" s="338"/>
      <c r="E88" s="339"/>
      <c r="F88" s="3"/>
      <c r="G88" s="4"/>
      <c r="N88" s="211"/>
      <c r="O88" s="4"/>
      <c r="P88" s="4"/>
    </row>
    <row r="89" spans="1:16" ht="30" customHeight="1">
      <c r="A89" s="4"/>
      <c r="B89" s="4"/>
      <c r="C89" s="338"/>
      <c r="D89" s="338"/>
      <c r="E89" s="339"/>
      <c r="F89" s="3"/>
      <c r="G89" s="4"/>
      <c r="N89" s="211"/>
      <c r="O89" s="4"/>
      <c r="P89" s="4"/>
    </row>
    <row r="90" spans="1:16" ht="30" customHeight="1">
      <c r="A90" s="4"/>
      <c r="B90" s="4"/>
      <c r="C90" s="338"/>
      <c r="D90" s="338"/>
      <c r="E90" s="339"/>
      <c r="F90" s="3"/>
      <c r="G90" s="4"/>
      <c r="N90" s="211"/>
      <c r="O90" s="4"/>
      <c r="P90" s="4"/>
    </row>
    <row r="91" spans="1:16" ht="30" customHeight="1">
      <c r="A91" s="4"/>
      <c r="B91" s="4"/>
      <c r="C91" s="338"/>
      <c r="D91" s="338"/>
      <c r="E91" s="339"/>
      <c r="F91" s="3"/>
      <c r="G91" s="4"/>
      <c r="N91" s="211"/>
      <c r="O91" s="4"/>
      <c r="P91" s="4"/>
    </row>
    <row r="92" spans="1:16" ht="30" customHeight="1">
      <c r="A92" s="4"/>
      <c r="B92" s="4"/>
      <c r="C92" s="338"/>
      <c r="D92" s="338"/>
      <c r="E92" s="339"/>
      <c r="F92" s="3"/>
      <c r="G92" s="4"/>
      <c r="N92" s="211"/>
      <c r="O92" s="4"/>
      <c r="P92" s="4"/>
    </row>
    <row r="93" spans="1:16" ht="30" customHeight="1">
      <c r="A93" s="4"/>
      <c r="B93" s="4"/>
      <c r="C93" s="338"/>
      <c r="D93" s="338"/>
      <c r="E93" s="339"/>
      <c r="F93" s="3"/>
      <c r="G93" s="4"/>
      <c r="N93" s="211"/>
      <c r="O93" s="4"/>
      <c r="P93" s="4"/>
    </row>
    <row r="94" spans="1:16" ht="30" customHeight="1">
      <c r="A94" s="4"/>
      <c r="B94" s="4"/>
      <c r="C94" s="338"/>
      <c r="D94" s="338"/>
      <c r="E94" s="339"/>
      <c r="F94" s="3"/>
      <c r="G94" s="4"/>
      <c r="N94" s="211"/>
      <c r="O94" s="4"/>
      <c r="P94" s="4"/>
    </row>
    <row r="95" spans="1:16" ht="30" customHeight="1">
      <c r="A95" s="4"/>
      <c r="B95" s="4"/>
      <c r="C95" s="338"/>
      <c r="D95" s="338"/>
      <c r="E95" s="339"/>
      <c r="F95" s="3"/>
      <c r="G95" s="4"/>
      <c r="N95" s="211"/>
      <c r="O95" s="4"/>
      <c r="P95" s="4"/>
    </row>
    <row r="96" spans="1:16" ht="30" customHeight="1">
      <c r="A96" s="4"/>
      <c r="B96" s="4"/>
      <c r="C96" s="338"/>
      <c r="D96" s="338"/>
      <c r="E96" s="339"/>
      <c r="F96" s="3"/>
      <c r="G96" s="4"/>
      <c r="N96" s="211"/>
      <c r="O96" s="4"/>
      <c r="P96" s="4"/>
    </row>
    <row r="97" spans="1:16" ht="30" customHeight="1">
      <c r="A97" s="4"/>
      <c r="B97" s="4"/>
      <c r="C97" s="338"/>
      <c r="D97" s="338"/>
      <c r="E97" s="339"/>
      <c r="F97" s="3"/>
      <c r="G97" s="4"/>
      <c r="N97" s="211"/>
      <c r="O97" s="4"/>
      <c r="P97" s="4"/>
    </row>
    <row r="98" spans="1:16" ht="30" customHeight="1">
      <c r="A98" s="4"/>
      <c r="B98" s="4"/>
      <c r="C98" s="338"/>
      <c r="D98" s="338"/>
      <c r="E98" s="339"/>
      <c r="F98" s="3"/>
      <c r="G98" s="4"/>
      <c r="N98" s="211"/>
      <c r="O98" s="4"/>
      <c r="P98" s="4"/>
    </row>
    <row r="99" spans="1:16" ht="30" customHeight="1">
      <c r="A99" s="4"/>
      <c r="B99" s="4"/>
      <c r="C99" s="338"/>
      <c r="D99" s="338"/>
      <c r="E99" s="339"/>
      <c r="F99" s="3"/>
      <c r="G99" s="4"/>
      <c r="N99" s="211"/>
      <c r="O99" s="4"/>
      <c r="P99" s="4"/>
    </row>
    <row r="100" spans="1:16" ht="30" customHeight="1">
      <c r="A100" s="4"/>
      <c r="B100" s="4"/>
      <c r="C100" s="338"/>
      <c r="D100" s="338"/>
      <c r="E100" s="339"/>
      <c r="F100" s="3"/>
      <c r="G100" s="4"/>
      <c r="N100" s="211"/>
      <c r="O100" s="4"/>
      <c r="P100" s="4"/>
    </row>
    <row r="101" spans="1:16" ht="30" customHeight="1">
      <c r="A101" s="4"/>
      <c r="B101" s="4"/>
      <c r="C101" s="338"/>
      <c r="D101" s="338"/>
      <c r="E101" s="339"/>
      <c r="F101" s="3"/>
      <c r="G101" s="4"/>
      <c r="N101" s="211"/>
      <c r="O101" s="4"/>
      <c r="P101" s="4"/>
    </row>
    <row r="102" spans="1:16" ht="30" customHeight="1">
      <c r="A102" s="4"/>
      <c r="B102" s="4"/>
      <c r="C102" s="338"/>
      <c r="D102" s="338"/>
      <c r="E102" s="339"/>
      <c r="F102" s="3"/>
      <c r="G102" s="4"/>
      <c r="N102" s="211"/>
      <c r="O102" s="4"/>
      <c r="P102" s="4"/>
    </row>
    <row r="103" spans="1:16" ht="30" customHeight="1">
      <c r="A103" s="4"/>
      <c r="B103" s="4"/>
      <c r="C103" s="338"/>
      <c r="D103" s="338"/>
      <c r="E103" s="339"/>
      <c r="F103" s="3"/>
      <c r="G103" s="4"/>
      <c r="N103" s="211"/>
      <c r="O103" s="4"/>
      <c r="P103" s="4"/>
    </row>
    <row r="104" spans="1:16" ht="30" customHeight="1">
      <c r="A104" s="4"/>
      <c r="B104" s="4"/>
      <c r="C104" s="338"/>
      <c r="D104" s="338"/>
      <c r="E104" s="339"/>
      <c r="F104" s="3"/>
      <c r="G104" s="4"/>
      <c r="N104" s="211"/>
      <c r="O104" s="4"/>
      <c r="P104" s="4"/>
    </row>
    <row r="105" spans="1:16" ht="30" customHeight="1">
      <c r="A105" s="4"/>
      <c r="B105" s="4"/>
      <c r="C105" s="338"/>
      <c r="D105" s="338"/>
      <c r="E105" s="339"/>
      <c r="F105" s="3"/>
      <c r="G105" s="4"/>
      <c r="N105" s="211"/>
      <c r="O105" s="4"/>
      <c r="P105" s="4"/>
    </row>
    <row r="106" spans="1:16" ht="30" customHeight="1">
      <c r="A106" s="4"/>
      <c r="B106" s="4"/>
      <c r="C106" s="338"/>
      <c r="D106" s="338"/>
      <c r="E106" s="339"/>
      <c r="F106" s="3"/>
      <c r="G106" s="4"/>
      <c r="N106" s="211"/>
      <c r="O106" s="4"/>
      <c r="P106" s="4"/>
    </row>
    <row r="107" spans="1:16" ht="30" customHeight="1">
      <c r="A107" s="4"/>
      <c r="B107" s="4"/>
      <c r="C107" s="338"/>
      <c r="D107" s="338"/>
      <c r="E107" s="339"/>
      <c r="F107" s="3"/>
      <c r="G107" s="4"/>
      <c r="N107" s="211"/>
      <c r="O107" s="4"/>
      <c r="P107" s="4"/>
    </row>
    <row r="108" spans="1:16" ht="30" customHeight="1">
      <c r="A108" s="4"/>
      <c r="B108" s="4"/>
      <c r="C108" s="338"/>
      <c r="D108" s="338"/>
      <c r="E108" s="339"/>
      <c r="F108" s="3"/>
      <c r="G108" s="4"/>
      <c r="N108" s="211"/>
      <c r="O108" s="4"/>
      <c r="P108" s="4"/>
    </row>
    <row r="109" spans="1:16" ht="30" customHeight="1">
      <c r="A109" s="4"/>
      <c r="B109" s="4"/>
      <c r="C109" s="338"/>
      <c r="D109" s="338"/>
      <c r="E109" s="339"/>
      <c r="F109" s="3"/>
      <c r="G109" s="4"/>
      <c r="N109" s="211"/>
      <c r="O109" s="4"/>
      <c r="P109" s="4"/>
    </row>
    <row r="110" spans="1:16" ht="30" customHeight="1">
      <c r="A110" s="4"/>
      <c r="B110" s="4"/>
      <c r="C110" s="338"/>
      <c r="D110" s="338"/>
      <c r="E110" s="339"/>
      <c r="F110" s="3"/>
      <c r="G110" s="4"/>
      <c r="N110" s="211"/>
      <c r="O110" s="4"/>
      <c r="P110" s="4"/>
    </row>
    <row r="111" spans="1:16" ht="30" customHeight="1">
      <c r="A111" s="4"/>
      <c r="B111" s="4"/>
      <c r="C111" s="338"/>
      <c r="D111" s="338"/>
      <c r="E111" s="339"/>
      <c r="F111" s="3"/>
      <c r="G111" s="4"/>
      <c r="N111" s="211"/>
      <c r="O111" s="4"/>
      <c r="P111" s="4"/>
    </row>
    <row r="112" spans="1:16" ht="30" customHeight="1">
      <c r="A112" s="4"/>
      <c r="B112" s="4"/>
      <c r="C112" s="338"/>
      <c r="D112" s="338"/>
      <c r="E112" s="339"/>
      <c r="F112" s="3"/>
      <c r="G112" s="4"/>
      <c r="N112" s="211"/>
      <c r="O112" s="4"/>
      <c r="P112" s="4"/>
    </row>
    <row r="113" spans="1:16" ht="30" customHeight="1">
      <c r="A113" s="4"/>
      <c r="B113" s="4"/>
      <c r="C113" s="338"/>
      <c r="D113" s="338"/>
      <c r="E113" s="339"/>
      <c r="F113" s="3"/>
      <c r="G113" s="4"/>
      <c r="N113" s="211"/>
      <c r="O113" s="4"/>
      <c r="P113" s="4"/>
    </row>
    <row r="114" spans="1:16" ht="30" customHeight="1">
      <c r="A114" s="4"/>
      <c r="B114" s="4"/>
      <c r="C114" s="338"/>
      <c r="D114" s="338"/>
      <c r="E114" s="339"/>
      <c r="F114" s="3"/>
      <c r="G114" s="4"/>
      <c r="N114" s="211"/>
      <c r="O114" s="4"/>
      <c r="P114" s="4"/>
    </row>
    <row r="115" spans="1:16" ht="30" customHeight="1">
      <c r="A115" s="4"/>
      <c r="B115" s="4"/>
      <c r="C115" s="338"/>
      <c r="D115" s="338"/>
      <c r="E115" s="339"/>
      <c r="F115" s="3"/>
      <c r="G115" s="4"/>
      <c r="N115" s="211"/>
      <c r="O115" s="4"/>
      <c r="P115" s="4"/>
    </row>
    <row r="116" spans="1:16" ht="30" customHeight="1">
      <c r="A116" s="4"/>
      <c r="B116" s="4"/>
      <c r="C116" s="338"/>
      <c r="D116" s="338"/>
      <c r="E116" s="339"/>
      <c r="F116" s="3"/>
      <c r="G116" s="4"/>
      <c r="N116" s="211"/>
      <c r="O116" s="4"/>
      <c r="P116" s="4"/>
    </row>
    <row r="117" spans="1:16" ht="30" customHeight="1">
      <c r="A117" s="4"/>
      <c r="B117" s="4"/>
      <c r="C117" s="338"/>
      <c r="D117" s="338"/>
      <c r="E117" s="339"/>
      <c r="F117" s="3"/>
      <c r="G117" s="4"/>
      <c r="N117" s="211"/>
      <c r="O117" s="4"/>
      <c r="P117" s="4"/>
    </row>
    <row r="118" spans="1:16" ht="30" customHeight="1">
      <c r="A118" s="4"/>
      <c r="B118" s="4"/>
      <c r="C118" s="338"/>
      <c r="D118" s="338"/>
      <c r="E118" s="339"/>
      <c r="F118" s="3"/>
      <c r="G118" s="4"/>
      <c r="N118" s="211"/>
      <c r="O118" s="4"/>
      <c r="P118" s="4"/>
    </row>
    <row r="119" spans="1:16" ht="30" customHeight="1">
      <c r="A119" s="4"/>
      <c r="B119" s="4"/>
      <c r="C119" s="338"/>
      <c r="D119" s="338"/>
      <c r="E119" s="339"/>
      <c r="F119" s="3"/>
      <c r="G119" s="4"/>
      <c r="N119" s="211"/>
      <c r="O119" s="4"/>
      <c r="P119" s="4"/>
    </row>
    <row r="120" spans="1:16" ht="30" customHeight="1">
      <c r="A120" s="4"/>
      <c r="B120" s="4"/>
      <c r="C120" s="338"/>
      <c r="D120" s="338"/>
      <c r="E120" s="339"/>
      <c r="F120" s="3"/>
      <c r="G120" s="4"/>
      <c r="N120" s="211"/>
      <c r="O120" s="4"/>
      <c r="P120" s="4"/>
    </row>
    <row r="121" spans="1:16" ht="30" customHeight="1">
      <c r="A121" s="4"/>
      <c r="B121" s="4"/>
      <c r="C121" s="338"/>
      <c r="D121" s="338"/>
      <c r="E121" s="339"/>
      <c r="F121" s="3"/>
      <c r="G121" s="4"/>
      <c r="N121" s="211"/>
      <c r="O121" s="4"/>
      <c r="P121" s="4"/>
    </row>
    <row r="122" spans="1:16" ht="30" customHeight="1">
      <c r="A122" s="4"/>
      <c r="B122" s="4"/>
      <c r="C122" s="338"/>
      <c r="D122" s="338"/>
      <c r="E122" s="339"/>
      <c r="F122" s="3"/>
      <c r="G122" s="4"/>
      <c r="N122" s="211"/>
      <c r="O122" s="4"/>
      <c r="P122" s="4"/>
    </row>
    <row r="123" spans="1:16" ht="30" customHeight="1">
      <c r="A123" s="4"/>
      <c r="B123" s="4"/>
      <c r="C123" s="338"/>
      <c r="D123" s="338"/>
      <c r="E123" s="339"/>
      <c r="F123" s="3"/>
      <c r="G123" s="4"/>
      <c r="N123" s="211"/>
      <c r="O123" s="4"/>
      <c r="P123" s="4"/>
    </row>
    <row r="124" spans="1:16" ht="30" customHeight="1">
      <c r="A124" s="4"/>
      <c r="B124" s="4"/>
      <c r="C124" s="338"/>
      <c r="D124" s="338"/>
      <c r="E124" s="339"/>
      <c r="F124" s="3"/>
      <c r="G124" s="4"/>
      <c r="N124" s="211"/>
      <c r="O124" s="4"/>
      <c r="P124" s="4"/>
    </row>
    <row r="125" spans="1:16" ht="30" customHeight="1">
      <c r="A125" s="4"/>
      <c r="B125" s="4"/>
      <c r="C125" s="338"/>
      <c r="D125" s="338"/>
      <c r="E125" s="339"/>
      <c r="F125" s="3"/>
      <c r="G125" s="4"/>
      <c r="N125" s="211"/>
      <c r="O125" s="4"/>
      <c r="P125" s="4"/>
    </row>
    <row r="126" spans="1:16" ht="30" customHeight="1">
      <c r="A126" s="4"/>
      <c r="B126" s="4"/>
      <c r="C126" s="338"/>
      <c r="D126" s="338"/>
      <c r="E126" s="339"/>
      <c r="F126" s="3"/>
      <c r="G126" s="4"/>
      <c r="N126" s="211"/>
      <c r="O126" s="4"/>
      <c r="P126" s="4"/>
    </row>
    <row r="127" spans="1:16" ht="30" customHeight="1">
      <c r="A127" s="4"/>
      <c r="B127" s="4"/>
      <c r="C127" s="338"/>
      <c r="D127" s="338"/>
      <c r="E127" s="339"/>
      <c r="F127" s="3"/>
      <c r="G127" s="4"/>
      <c r="N127" s="211"/>
      <c r="O127" s="4"/>
      <c r="P127" s="4"/>
    </row>
    <row r="128" spans="1:16" ht="30" customHeight="1">
      <c r="A128" s="4"/>
      <c r="B128" s="4"/>
      <c r="C128" s="338"/>
      <c r="D128" s="338"/>
      <c r="E128" s="339"/>
      <c r="F128" s="3"/>
      <c r="G128" s="4"/>
      <c r="N128" s="211"/>
      <c r="O128" s="4"/>
      <c r="P128" s="4"/>
    </row>
    <row r="129" spans="1:16" ht="30" customHeight="1">
      <c r="A129" s="4"/>
      <c r="B129" s="4"/>
      <c r="C129" s="338"/>
      <c r="D129" s="338"/>
      <c r="E129" s="339"/>
      <c r="F129" s="3"/>
      <c r="G129" s="4"/>
      <c r="N129" s="211"/>
      <c r="O129" s="4"/>
      <c r="P129" s="4"/>
    </row>
    <row r="130" spans="1:16" ht="30" customHeight="1">
      <c r="A130" s="4"/>
      <c r="B130" s="4"/>
      <c r="C130" s="338"/>
      <c r="D130" s="338"/>
      <c r="E130" s="339"/>
      <c r="F130" s="3"/>
      <c r="G130" s="4"/>
      <c r="N130" s="211"/>
      <c r="O130" s="4"/>
      <c r="P130" s="4"/>
    </row>
    <row r="131" spans="1:16" ht="30" customHeight="1">
      <c r="A131" s="4"/>
      <c r="B131" s="4"/>
      <c r="C131" s="338"/>
      <c r="D131" s="338"/>
      <c r="E131" s="339"/>
      <c r="F131" s="3"/>
      <c r="G131" s="4"/>
      <c r="N131" s="211"/>
      <c r="O131" s="4"/>
      <c r="P131" s="4"/>
    </row>
    <row r="132" spans="1:16" ht="30" customHeight="1">
      <c r="A132" s="4"/>
      <c r="B132" s="4"/>
      <c r="C132" s="338"/>
      <c r="D132" s="338"/>
      <c r="E132" s="339"/>
      <c r="F132" s="3"/>
      <c r="G132" s="4"/>
      <c r="N132" s="211"/>
      <c r="O132" s="4"/>
      <c r="P132" s="4"/>
    </row>
    <row r="133" spans="1:16" ht="30" customHeight="1">
      <c r="A133" s="4"/>
      <c r="B133" s="4"/>
      <c r="C133" s="338"/>
      <c r="D133" s="338"/>
      <c r="E133" s="339"/>
      <c r="F133" s="3"/>
      <c r="G133" s="4"/>
      <c r="N133" s="211"/>
      <c r="O133" s="4"/>
      <c r="P133" s="4"/>
    </row>
    <row r="134" spans="1:16" ht="30" customHeight="1">
      <c r="A134" s="4"/>
      <c r="B134" s="4"/>
      <c r="C134" s="338"/>
      <c r="D134" s="338"/>
      <c r="E134" s="339"/>
      <c r="F134" s="3"/>
      <c r="G134" s="4"/>
      <c r="N134" s="211"/>
      <c r="O134" s="4"/>
      <c r="P134" s="4"/>
    </row>
    <row r="135" spans="1:16" ht="30" customHeight="1">
      <c r="A135" s="4"/>
      <c r="B135" s="4"/>
      <c r="C135" s="338"/>
      <c r="D135" s="338"/>
      <c r="E135" s="339"/>
      <c r="F135" s="3"/>
      <c r="G135" s="4"/>
      <c r="N135" s="211"/>
      <c r="O135" s="4"/>
      <c r="P135" s="4"/>
    </row>
    <row r="136" spans="1:16" ht="30" customHeight="1">
      <c r="A136" s="4"/>
      <c r="B136" s="4"/>
      <c r="C136" s="338"/>
      <c r="D136" s="338"/>
      <c r="E136" s="339"/>
      <c r="F136" s="3"/>
      <c r="G136" s="4"/>
      <c r="N136" s="211"/>
      <c r="O136" s="4"/>
      <c r="P136" s="4"/>
    </row>
    <row r="137" spans="1:16" ht="30" customHeight="1">
      <c r="A137" s="4"/>
      <c r="B137" s="4"/>
      <c r="C137" s="338"/>
      <c r="D137" s="338"/>
      <c r="E137" s="339"/>
      <c r="F137" s="3"/>
      <c r="G137" s="4"/>
      <c r="N137" s="211"/>
      <c r="O137" s="4"/>
      <c r="P137" s="4"/>
    </row>
    <row r="138" spans="1:16" ht="30" customHeight="1">
      <c r="A138" s="4"/>
      <c r="B138" s="4"/>
      <c r="C138" s="338"/>
      <c r="D138" s="338"/>
      <c r="E138" s="339"/>
      <c r="F138" s="3"/>
      <c r="G138" s="4"/>
      <c r="N138" s="211"/>
      <c r="O138" s="4"/>
      <c r="P138" s="4"/>
    </row>
    <row r="139" spans="1:16" ht="30" customHeight="1">
      <c r="A139" s="4"/>
      <c r="B139" s="4"/>
      <c r="C139" s="338"/>
      <c r="D139" s="338"/>
      <c r="E139" s="339"/>
      <c r="F139" s="3"/>
      <c r="G139" s="4"/>
      <c r="N139" s="211"/>
      <c r="O139" s="4"/>
      <c r="P139" s="4"/>
    </row>
    <row r="140" spans="1:16" ht="30" customHeight="1">
      <c r="A140" s="4"/>
      <c r="B140" s="4"/>
      <c r="C140" s="338"/>
      <c r="D140" s="338"/>
      <c r="E140" s="339"/>
      <c r="F140" s="3"/>
      <c r="G140" s="4"/>
      <c r="N140" s="211"/>
      <c r="O140" s="4"/>
      <c r="P140" s="4"/>
    </row>
    <row r="141" spans="1:16" ht="30" customHeight="1">
      <c r="A141" s="4"/>
      <c r="B141" s="4"/>
      <c r="C141" s="338"/>
      <c r="D141" s="338"/>
      <c r="E141" s="339"/>
      <c r="F141" s="3"/>
      <c r="G141" s="4"/>
      <c r="N141" s="211"/>
      <c r="O141" s="4"/>
      <c r="P141" s="4"/>
    </row>
    <row r="142" spans="1:16" ht="30" customHeight="1">
      <c r="A142" s="4"/>
      <c r="B142" s="4"/>
      <c r="C142" s="338"/>
      <c r="D142" s="338"/>
      <c r="E142" s="339"/>
      <c r="F142" s="3"/>
      <c r="G142" s="4"/>
      <c r="N142" s="211"/>
      <c r="O142" s="4"/>
      <c r="P142" s="4"/>
    </row>
    <row r="143" spans="1:16" ht="30" customHeight="1">
      <c r="A143" s="4"/>
      <c r="B143" s="4"/>
      <c r="C143" s="338"/>
      <c r="D143" s="338"/>
      <c r="E143" s="339"/>
      <c r="F143" s="3"/>
      <c r="G143" s="4"/>
      <c r="N143" s="211"/>
      <c r="O143" s="4"/>
      <c r="P143" s="4"/>
    </row>
    <row r="144" spans="1:16" ht="30" customHeight="1">
      <c r="A144" s="4"/>
      <c r="B144" s="4"/>
      <c r="C144" s="338"/>
      <c r="D144" s="338"/>
      <c r="E144" s="339"/>
      <c r="F144" s="3"/>
      <c r="G144" s="4"/>
      <c r="N144" s="211"/>
      <c r="O144" s="4"/>
      <c r="P144" s="4"/>
    </row>
    <row r="145" spans="1:16" ht="30" customHeight="1">
      <c r="A145" s="4"/>
      <c r="B145" s="4"/>
      <c r="C145" s="338"/>
      <c r="D145" s="338"/>
      <c r="E145" s="339"/>
      <c r="F145" s="3"/>
      <c r="G145" s="4"/>
      <c r="N145" s="211"/>
      <c r="O145" s="4"/>
      <c r="P145" s="4"/>
    </row>
    <row r="146" spans="1:16" ht="30" customHeight="1">
      <c r="A146" s="4"/>
      <c r="B146" s="4"/>
      <c r="C146" s="338"/>
      <c r="D146" s="338"/>
      <c r="E146" s="339"/>
      <c r="F146" s="3"/>
      <c r="G146" s="4"/>
      <c r="N146" s="211"/>
      <c r="O146" s="4"/>
      <c r="P146" s="4"/>
    </row>
    <row r="147" spans="1:16" ht="30" customHeight="1">
      <c r="A147" s="4"/>
      <c r="B147" s="4"/>
      <c r="C147" s="338"/>
      <c r="D147" s="338"/>
      <c r="E147" s="339"/>
      <c r="F147" s="3"/>
      <c r="G147" s="4"/>
      <c r="N147" s="211"/>
      <c r="O147" s="4"/>
      <c r="P147" s="4"/>
    </row>
    <row r="148" spans="1:16" ht="30" customHeight="1">
      <c r="A148" s="4"/>
      <c r="B148" s="4"/>
      <c r="C148" s="338"/>
      <c r="D148" s="338"/>
      <c r="E148" s="339"/>
      <c r="F148" s="3"/>
      <c r="G148" s="4"/>
      <c r="N148" s="211"/>
      <c r="O148" s="4"/>
      <c r="P148" s="4"/>
    </row>
    <row r="149" spans="1:16" ht="30" customHeight="1">
      <c r="A149" s="4"/>
      <c r="B149" s="4"/>
      <c r="C149" s="338"/>
      <c r="D149" s="338"/>
      <c r="E149" s="339"/>
      <c r="F149" s="3"/>
      <c r="G149" s="4"/>
      <c r="N149" s="211"/>
      <c r="O149" s="4"/>
      <c r="P149" s="4"/>
    </row>
    <row r="150" spans="1:16" ht="30" customHeight="1">
      <c r="A150" s="4"/>
      <c r="B150" s="4"/>
      <c r="C150" s="338"/>
      <c r="D150" s="338"/>
      <c r="E150" s="339"/>
      <c r="F150" s="3"/>
      <c r="G150" s="4"/>
      <c r="N150" s="211"/>
      <c r="O150" s="4"/>
      <c r="P150" s="4"/>
    </row>
    <row r="151" spans="1:16" ht="30" customHeight="1">
      <c r="A151" s="4"/>
      <c r="B151" s="4"/>
      <c r="C151" s="338"/>
      <c r="D151" s="338"/>
      <c r="E151" s="339"/>
      <c r="F151" s="3"/>
      <c r="G151" s="4"/>
      <c r="N151" s="211"/>
      <c r="O151" s="4"/>
      <c r="P151" s="4"/>
    </row>
    <row r="152" spans="1:16" ht="30" customHeight="1">
      <c r="A152" s="4"/>
      <c r="B152" s="4"/>
      <c r="C152" s="338"/>
      <c r="D152" s="338"/>
      <c r="E152" s="339"/>
      <c r="F152" s="3"/>
      <c r="G152" s="4"/>
      <c r="N152" s="211"/>
      <c r="O152" s="4"/>
      <c r="P152" s="4"/>
    </row>
    <row r="153" spans="1:16" ht="30" customHeight="1">
      <c r="A153" s="4"/>
      <c r="B153" s="4"/>
      <c r="C153" s="338"/>
      <c r="D153" s="338"/>
      <c r="E153" s="339"/>
      <c r="F153" s="3"/>
      <c r="G153" s="4"/>
      <c r="N153" s="211"/>
      <c r="O153" s="4"/>
      <c r="P153" s="4"/>
    </row>
  </sheetData>
  <mergeCells count="12">
    <mergeCell ref="P1:P2"/>
    <mergeCell ref="A1:A2"/>
    <mergeCell ref="B1:B2"/>
    <mergeCell ref="C1:C2"/>
    <mergeCell ref="D1:D2"/>
    <mergeCell ref="E1:E2"/>
    <mergeCell ref="F1:F2"/>
    <mergeCell ref="G1:G2"/>
    <mergeCell ref="H1:H2"/>
    <mergeCell ref="J1:J2"/>
    <mergeCell ref="K1:K2"/>
    <mergeCell ref="N1:N2"/>
  </mergeCells>
  <conditionalFormatting sqref="H2 H3:J13 H15:J16 H18:J21 H23:J24 H26:J28 H30:J38 H40:J41 H55:J64 I49:J53 H43:J48">
    <cfRule type="expression" dxfId="57" priority="53" stopIfTrue="1">
      <formula>$H2&gt;=TODAY()</formula>
    </cfRule>
    <cfRule type="expression" dxfId="56" priority="58" stopIfTrue="1">
      <formula>$H2&lt;=TODAY()</formula>
    </cfRule>
  </conditionalFormatting>
  <conditionalFormatting sqref="G1:G13 G30:G33 G35:G38 G15:G16 G18:G21 G23:G24 G26:G28 G40:G41 G55:G65536 G43:G53">
    <cfRule type="cellIs" dxfId="55" priority="57" stopIfTrue="1" operator="equal">
      <formula>"-"</formula>
    </cfRule>
  </conditionalFormatting>
  <conditionalFormatting sqref="M3 L3:L13 L15:L16 L18:L21 L23:L24 L26:L28 L30:L38 L40:L41 L43:L53 L55:L64">
    <cfRule type="cellIs" dxfId="54" priority="56" stopIfTrue="1" operator="equal">
      <formula>100</formula>
    </cfRule>
  </conditionalFormatting>
  <conditionalFormatting sqref="G34">
    <cfRule type="cellIs" dxfId="53" priority="54" stopIfTrue="1" operator="equal">
      <formula>"-"</formula>
    </cfRule>
  </conditionalFormatting>
  <conditionalFormatting sqref="A3418 I6:J13 I15:J16 I18:J21 I23:J24 I26:J28 I30:J38 I40:J41 I43:J53 I55:J64">
    <cfRule type="expression" dxfId="52" priority="55" stopIfTrue="1">
      <formula>$L6=100</formula>
    </cfRule>
  </conditionalFormatting>
  <conditionalFormatting sqref="H3:J3 I4:J5 H4:H13 H15:H16 H18:H21 H23:H24 H26:H28 H30:H38 H40:H41 H55:H64 H43:H48">
    <cfRule type="expression" dxfId="51" priority="52" stopIfTrue="1">
      <formula>$L3=100</formula>
    </cfRule>
  </conditionalFormatting>
  <conditionalFormatting sqref="I1:I2">
    <cfRule type="cellIs" dxfId="50" priority="51" stopIfTrue="1" operator="equal">
      <formula>"-"</formula>
    </cfRule>
  </conditionalFormatting>
  <conditionalFormatting sqref="H14:J14">
    <cfRule type="expression" dxfId="49" priority="46" stopIfTrue="1">
      <formula>$H14&gt;=TODAY()</formula>
    </cfRule>
    <cfRule type="expression" dxfId="48" priority="50" stopIfTrue="1">
      <formula>$H14&lt;=TODAY()</formula>
    </cfRule>
  </conditionalFormatting>
  <conditionalFormatting sqref="G14">
    <cfRule type="cellIs" dxfId="47" priority="49" stopIfTrue="1" operator="equal">
      <formula>"-"</formula>
    </cfRule>
  </conditionalFormatting>
  <conditionalFormatting sqref="L14">
    <cfRule type="cellIs" dxfId="46" priority="48" stopIfTrue="1" operator="equal">
      <formula>100</formula>
    </cfRule>
  </conditionalFormatting>
  <conditionalFormatting sqref="I14:J14">
    <cfRule type="expression" dxfId="45" priority="47" stopIfTrue="1">
      <formula>$L14=100</formula>
    </cfRule>
  </conditionalFormatting>
  <conditionalFormatting sqref="H14">
    <cfRule type="expression" dxfId="44" priority="45" stopIfTrue="1">
      <formula>$L14=100</formula>
    </cfRule>
  </conditionalFormatting>
  <conditionalFormatting sqref="H17:J17">
    <cfRule type="expression" dxfId="43" priority="40" stopIfTrue="1">
      <formula>$H17&gt;=TODAY()</formula>
    </cfRule>
    <cfRule type="expression" dxfId="42" priority="44" stopIfTrue="1">
      <formula>$H17&lt;=TODAY()</formula>
    </cfRule>
  </conditionalFormatting>
  <conditionalFormatting sqref="G17">
    <cfRule type="cellIs" dxfId="41" priority="43" stopIfTrue="1" operator="equal">
      <formula>"-"</formula>
    </cfRule>
  </conditionalFormatting>
  <conditionalFormatting sqref="L17">
    <cfRule type="cellIs" dxfId="40" priority="42" stopIfTrue="1" operator="equal">
      <formula>100</formula>
    </cfRule>
  </conditionalFormatting>
  <conditionalFormatting sqref="I17:J17">
    <cfRule type="expression" dxfId="39" priority="41" stopIfTrue="1">
      <formula>$L17=100</formula>
    </cfRule>
  </conditionalFormatting>
  <conditionalFormatting sqref="H17">
    <cfRule type="expression" dxfId="38" priority="39" stopIfTrue="1">
      <formula>$L17=100</formula>
    </cfRule>
  </conditionalFormatting>
  <conditionalFormatting sqref="H22:J22">
    <cfRule type="expression" dxfId="37" priority="34" stopIfTrue="1">
      <formula>$H22&gt;=TODAY()</formula>
    </cfRule>
    <cfRule type="expression" dxfId="36" priority="38" stopIfTrue="1">
      <formula>$H22&lt;=TODAY()</formula>
    </cfRule>
  </conditionalFormatting>
  <conditionalFormatting sqref="G22">
    <cfRule type="cellIs" dxfId="35" priority="37" stopIfTrue="1" operator="equal">
      <formula>"-"</formula>
    </cfRule>
  </conditionalFormatting>
  <conditionalFormatting sqref="L22">
    <cfRule type="cellIs" dxfId="34" priority="36" stopIfTrue="1" operator="equal">
      <formula>100</formula>
    </cfRule>
  </conditionalFormatting>
  <conditionalFormatting sqref="I22:J22">
    <cfRule type="expression" dxfId="33" priority="35" stopIfTrue="1">
      <formula>$L22=100</formula>
    </cfRule>
  </conditionalFormatting>
  <conditionalFormatting sqref="H22">
    <cfRule type="expression" dxfId="32" priority="33" stopIfTrue="1">
      <formula>$L22=100</formula>
    </cfRule>
  </conditionalFormatting>
  <conditionalFormatting sqref="H25:J25">
    <cfRule type="expression" dxfId="31" priority="28" stopIfTrue="1">
      <formula>$H25&gt;=TODAY()</formula>
    </cfRule>
    <cfRule type="expression" dxfId="30" priority="32" stopIfTrue="1">
      <formula>$H25&lt;=TODAY()</formula>
    </cfRule>
  </conditionalFormatting>
  <conditionalFormatting sqref="G25">
    <cfRule type="cellIs" dxfId="29" priority="31" stopIfTrue="1" operator="equal">
      <formula>"-"</formula>
    </cfRule>
  </conditionalFormatting>
  <conditionalFormatting sqref="L25">
    <cfRule type="cellIs" dxfId="28" priority="30" stopIfTrue="1" operator="equal">
      <formula>100</formula>
    </cfRule>
  </conditionalFormatting>
  <conditionalFormatting sqref="I25:J25">
    <cfRule type="expression" dxfId="27" priority="29" stopIfTrue="1">
      <formula>$L25=100</formula>
    </cfRule>
  </conditionalFormatting>
  <conditionalFormatting sqref="H25">
    <cfRule type="expression" dxfId="26" priority="27" stopIfTrue="1">
      <formula>$L25=100</formula>
    </cfRule>
  </conditionalFormatting>
  <conditionalFormatting sqref="H29:J29">
    <cfRule type="expression" dxfId="25" priority="22" stopIfTrue="1">
      <formula>$H29&gt;=TODAY()</formula>
    </cfRule>
    <cfRule type="expression" dxfId="24" priority="26" stopIfTrue="1">
      <formula>$H29&lt;=TODAY()</formula>
    </cfRule>
  </conditionalFormatting>
  <conditionalFormatting sqref="L29">
    <cfRule type="cellIs" dxfId="23" priority="25" stopIfTrue="1" operator="equal">
      <formula>100</formula>
    </cfRule>
  </conditionalFormatting>
  <conditionalFormatting sqref="G29">
    <cfRule type="cellIs" dxfId="22" priority="24" stopIfTrue="1" operator="equal">
      <formula>"-"</formula>
    </cfRule>
  </conditionalFormatting>
  <conditionalFormatting sqref="I29:J29">
    <cfRule type="expression" dxfId="21" priority="23" stopIfTrue="1">
      <formula>$L29=100</formula>
    </cfRule>
  </conditionalFormatting>
  <conditionalFormatting sqref="H29">
    <cfRule type="expression" dxfId="20" priority="21" stopIfTrue="1">
      <formula>$L29=100</formula>
    </cfRule>
  </conditionalFormatting>
  <conditionalFormatting sqref="H39:J39">
    <cfRule type="expression" dxfId="19" priority="16" stopIfTrue="1">
      <formula>$H39&gt;=TODAY()</formula>
    </cfRule>
    <cfRule type="expression" dxfId="18" priority="20" stopIfTrue="1">
      <formula>$H39&lt;=TODAY()</formula>
    </cfRule>
  </conditionalFormatting>
  <conditionalFormatting sqref="G39">
    <cfRule type="cellIs" dxfId="17" priority="19" stopIfTrue="1" operator="equal">
      <formula>"-"</formula>
    </cfRule>
  </conditionalFormatting>
  <conditionalFormatting sqref="L39">
    <cfRule type="cellIs" dxfId="16" priority="18" stopIfTrue="1" operator="equal">
      <formula>100</formula>
    </cfRule>
  </conditionalFormatting>
  <conditionalFormatting sqref="I39:J39">
    <cfRule type="expression" dxfId="15" priority="17" stopIfTrue="1">
      <formula>$L39=100</formula>
    </cfRule>
  </conditionalFormatting>
  <conditionalFormatting sqref="H39">
    <cfRule type="expression" dxfId="14" priority="15" stopIfTrue="1">
      <formula>$L39=100</formula>
    </cfRule>
  </conditionalFormatting>
  <conditionalFormatting sqref="H42:J42">
    <cfRule type="expression" dxfId="13" priority="10" stopIfTrue="1">
      <formula>$H42&gt;=TODAY()</formula>
    </cfRule>
    <cfRule type="expression" dxfId="12" priority="14" stopIfTrue="1">
      <formula>$H42&lt;=TODAY()</formula>
    </cfRule>
  </conditionalFormatting>
  <conditionalFormatting sqref="G42">
    <cfRule type="cellIs" dxfId="11" priority="13" stopIfTrue="1" operator="equal">
      <formula>"-"</formula>
    </cfRule>
  </conditionalFormatting>
  <conditionalFormatting sqref="L42">
    <cfRule type="cellIs" dxfId="10" priority="12" stopIfTrue="1" operator="equal">
      <formula>100</formula>
    </cfRule>
  </conditionalFormatting>
  <conditionalFormatting sqref="I42:J42">
    <cfRule type="expression" dxfId="9" priority="11" stopIfTrue="1">
      <formula>$L42=100</formula>
    </cfRule>
  </conditionalFormatting>
  <conditionalFormatting sqref="H42">
    <cfRule type="expression" dxfId="8" priority="9" stopIfTrue="1">
      <formula>$L42=100</formula>
    </cfRule>
  </conditionalFormatting>
  <conditionalFormatting sqref="I54:J54">
    <cfRule type="expression" dxfId="7" priority="4" stopIfTrue="1">
      <formula>$H54&gt;=TODAY()</formula>
    </cfRule>
    <cfRule type="expression" dxfId="6" priority="8" stopIfTrue="1">
      <formula>$H54&lt;=TODAY()</formula>
    </cfRule>
  </conditionalFormatting>
  <conditionalFormatting sqref="G54">
    <cfRule type="cellIs" dxfId="5" priority="7" stopIfTrue="1" operator="equal">
      <formula>"-"</formula>
    </cfRule>
  </conditionalFormatting>
  <conditionalFormatting sqref="L54">
    <cfRule type="cellIs" dxfId="4" priority="6" stopIfTrue="1" operator="equal">
      <formula>100</formula>
    </cfRule>
  </conditionalFormatting>
  <conditionalFormatting sqref="I54:J54">
    <cfRule type="expression" dxfId="3" priority="5" stopIfTrue="1">
      <formula>$L54=100</formula>
    </cfRule>
  </conditionalFormatting>
  <conditionalFormatting sqref="H49:H54">
    <cfRule type="expression" dxfId="2" priority="2" stopIfTrue="1">
      <formula>$H49&gt;=TODAY()</formula>
    </cfRule>
    <cfRule type="expression" dxfId="1" priority="3" stopIfTrue="1">
      <formula>$H49&lt;=TODAY()</formula>
    </cfRule>
  </conditionalFormatting>
  <conditionalFormatting sqref="H49:H54">
    <cfRule type="expression" dxfId="0" priority="1" stopIfTrue="1">
      <formula>$L49=100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E3" sqref="E3"/>
    </sheetView>
  </sheetViews>
  <sheetFormatPr baseColWidth="10" defaultColWidth="10.85546875" defaultRowHeight="15.75"/>
  <cols>
    <col min="1" max="1" width="3.42578125" style="341" customWidth="1"/>
    <col min="2" max="2" width="3.42578125" style="341" bestFit="1" customWidth="1"/>
    <col min="3" max="3" width="32" style="341" customWidth="1"/>
    <col min="4" max="4" width="14" style="341" customWidth="1"/>
    <col min="5" max="5" width="14.85546875" style="341" customWidth="1"/>
    <col min="6" max="6" width="17.28515625" style="341" customWidth="1"/>
    <col min="7" max="7" width="16.5703125" style="341" customWidth="1"/>
    <col min="8" max="8" width="18.85546875" style="341" customWidth="1"/>
    <col min="9" max="9" width="17.42578125" style="341" customWidth="1"/>
    <col min="10" max="10" width="17.85546875" style="341" customWidth="1"/>
    <col min="11" max="11" width="10.85546875" style="341"/>
    <col min="12" max="12" width="10.42578125" style="341" customWidth="1"/>
    <col min="13" max="13" width="10.85546875" style="341"/>
    <col min="14" max="14" width="13.5703125" style="341" customWidth="1"/>
    <col min="15" max="15" width="24" style="341" customWidth="1"/>
    <col min="16" max="16384" width="10.85546875" style="341"/>
  </cols>
  <sheetData>
    <row r="1" spans="1:15" ht="47.25">
      <c r="A1" s="429"/>
      <c r="B1" s="429" t="s">
        <v>8</v>
      </c>
      <c r="C1" s="429" t="s">
        <v>1218</v>
      </c>
      <c r="D1" s="429" t="s">
        <v>983</v>
      </c>
      <c r="E1" s="429" t="s">
        <v>1</v>
      </c>
      <c r="F1" s="429" t="s">
        <v>5</v>
      </c>
      <c r="G1" s="429" t="s">
        <v>1219</v>
      </c>
      <c r="H1" s="429" t="s">
        <v>10</v>
      </c>
      <c r="I1" s="340" t="s">
        <v>1220</v>
      </c>
      <c r="J1" s="429" t="s">
        <v>986</v>
      </c>
      <c r="K1" s="429" t="s">
        <v>1221</v>
      </c>
      <c r="L1" s="340" t="s">
        <v>1222</v>
      </c>
      <c r="M1" s="340" t="s">
        <v>11</v>
      </c>
      <c r="N1" s="429" t="s">
        <v>1</v>
      </c>
      <c r="O1" s="340" t="s">
        <v>1223</v>
      </c>
    </row>
    <row r="2" spans="1:15">
      <c r="A2" s="429"/>
      <c r="B2" s="429"/>
      <c r="C2" s="429"/>
      <c r="D2" s="429"/>
      <c r="E2" s="429"/>
      <c r="F2" s="429"/>
      <c r="G2" s="429"/>
      <c r="H2" s="429"/>
      <c r="I2" s="340" t="s">
        <v>1224</v>
      </c>
      <c r="J2" s="429"/>
      <c r="K2" s="429"/>
      <c r="L2" s="340" t="s">
        <v>7</v>
      </c>
      <c r="M2" s="340" t="s">
        <v>7</v>
      </c>
      <c r="N2" s="429"/>
      <c r="O2" s="340" t="s">
        <v>1225</v>
      </c>
    </row>
    <row r="3" spans="1:15">
      <c r="A3" s="342"/>
      <c r="B3" s="343">
        <v>1</v>
      </c>
      <c r="C3" s="344" t="s">
        <v>1226</v>
      </c>
      <c r="D3" s="343" t="s">
        <v>1227</v>
      </c>
      <c r="E3" s="345">
        <v>3849</v>
      </c>
      <c r="F3" s="346">
        <v>2010</v>
      </c>
      <c r="G3" s="343" t="s">
        <v>1228</v>
      </c>
      <c r="H3" s="346"/>
      <c r="I3" s="343" t="s">
        <v>20</v>
      </c>
      <c r="J3" s="343" t="s">
        <v>1228</v>
      </c>
      <c r="K3" s="343"/>
      <c r="L3" s="343">
        <v>100</v>
      </c>
      <c r="M3" s="343">
        <v>100</v>
      </c>
      <c r="N3" s="343"/>
      <c r="O3" s="343" t="s">
        <v>20</v>
      </c>
    </row>
    <row r="4" spans="1:15">
      <c r="A4" s="342"/>
      <c r="B4" s="343">
        <v>2</v>
      </c>
      <c r="C4" s="344" t="s">
        <v>1229</v>
      </c>
      <c r="D4" s="345" t="s">
        <v>1230</v>
      </c>
      <c r="E4" s="345">
        <v>23</v>
      </c>
      <c r="F4" s="346">
        <v>40604</v>
      </c>
      <c r="G4" s="347" t="s">
        <v>1231</v>
      </c>
      <c r="H4" s="346"/>
      <c r="I4" s="343" t="s">
        <v>20</v>
      </c>
      <c r="J4" s="343" t="s">
        <v>1228</v>
      </c>
      <c r="K4" s="343">
        <v>20</v>
      </c>
      <c r="L4" s="343">
        <v>100</v>
      </c>
      <c r="M4" s="343" t="s">
        <v>1228</v>
      </c>
      <c r="N4" s="343"/>
      <c r="O4" s="343" t="s">
        <v>20</v>
      </c>
    </row>
    <row r="5" spans="1:15">
      <c r="A5" s="342"/>
      <c r="B5" s="343">
        <v>3</v>
      </c>
      <c r="C5" s="344" t="s">
        <v>1232</v>
      </c>
      <c r="D5" s="345" t="s">
        <v>1227</v>
      </c>
      <c r="E5" s="345">
        <v>16</v>
      </c>
      <c r="F5" s="346">
        <v>40568</v>
      </c>
      <c r="G5" s="347" t="s">
        <v>1231</v>
      </c>
      <c r="H5" s="346"/>
      <c r="I5" s="343" t="s">
        <v>20</v>
      </c>
      <c r="J5" s="343" t="s">
        <v>1228</v>
      </c>
      <c r="K5" s="343"/>
      <c r="L5" s="343">
        <v>100</v>
      </c>
      <c r="M5" s="343">
        <v>100</v>
      </c>
      <c r="N5" s="343"/>
      <c r="O5" s="343" t="s">
        <v>20</v>
      </c>
    </row>
    <row r="6" spans="1:15">
      <c r="A6" s="342"/>
      <c r="B6" s="343">
        <v>4</v>
      </c>
      <c r="C6" s="344" t="s">
        <v>1233</v>
      </c>
      <c r="D6" s="345" t="s">
        <v>1227</v>
      </c>
      <c r="E6" s="345">
        <v>37</v>
      </c>
      <c r="F6" s="346">
        <v>40627</v>
      </c>
      <c r="G6" s="348">
        <v>8</v>
      </c>
      <c r="H6" s="346">
        <v>43547</v>
      </c>
      <c r="I6" s="343" t="s">
        <v>20</v>
      </c>
      <c r="J6" s="343" t="s">
        <v>1228</v>
      </c>
      <c r="K6" s="343">
        <v>37</v>
      </c>
      <c r="L6" s="343">
        <v>100</v>
      </c>
      <c r="M6" s="343">
        <v>100</v>
      </c>
      <c r="N6" s="343"/>
      <c r="O6" s="343" t="s">
        <v>20</v>
      </c>
    </row>
    <row r="7" spans="1:15">
      <c r="A7" s="342"/>
      <c r="B7" s="343">
        <v>5</v>
      </c>
      <c r="C7" s="344" t="s">
        <v>1234</v>
      </c>
      <c r="D7" s="345" t="s">
        <v>1235</v>
      </c>
      <c r="E7" s="349" t="s">
        <v>1236</v>
      </c>
      <c r="F7" s="346">
        <v>40861</v>
      </c>
      <c r="G7" s="348">
        <v>3</v>
      </c>
      <c r="H7" s="350">
        <v>41956</v>
      </c>
      <c r="I7" s="343" t="s">
        <v>20</v>
      </c>
      <c r="J7" s="343" t="s">
        <v>1228</v>
      </c>
      <c r="K7" s="351">
        <v>112</v>
      </c>
      <c r="L7" s="343">
        <v>60</v>
      </c>
      <c r="M7" s="343"/>
      <c r="N7" s="343"/>
      <c r="O7" s="343" t="s">
        <v>20</v>
      </c>
    </row>
    <row r="8" spans="1:15">
      <c r="A8" s="342"/>
      <c r="B8" s="343">
        <v>6</v>
      </c>
      <c r="C8" s="344" t="s">
        <v>1237</v>
      </c>
      <c r="D8" s="345" t="s">
        <v>1227</v>
      </c>
      <c r="E8" s="345">
        <v>25</v>
      </c>
      <c r="F8" s="346">
        <v>40604</v>
      </c>
      <c r="G8" s="348">
        <v>1</v>
      </c>
      <c r="H8" s="346">
        <v>40969</v>
      </c>
      <c r="I8" s="343" t="s">
        <v>20</v>
      </c>
      <c r="J8" s="343" t="s">
        <v>1228</v>
      </c>
      <c r="K8" s="343">
        <v>45</v>
      </c>
      <c r="L8" s="343">
        <v>100</v>
      </c>
      <c r="M8" s="343">
        <v>100</v>
      </c>
      <c r="N8" s="343"/>
      <c r="O8" s="343" t="s">
        <v>20</v>
      </c>
    </row>
    <row r="9" spans="1:15">
      <c r="A9" s="342"/>
      <c r="B9" s="343">
        <v>7</v>
      </c>
      <c r="C9" s="344" t="s">
        <v>1238</v>
      </c>
      <c r="D9" s="345" t="s">
        <v>1230</v>
      </c>
      <c r="E9" s="345">
        <v>335</v>
      </c>
      <c r="F9" s="346">
        <v>41248</v>
      </c>
      <c r="G9" s="348">
        <v>2</v>
      </c>
      <c r="H9" s="346">
        <v>41978</v>
      </c>
      <c r="I9" s="343" t="s">
        <v>20</v>
      </c>
      <c r="J9" s="343" t="s">
        <v>1228</v>
      </c>
      <c r="K9" s="343">
        <v>45</v>
      </c>
      <c r="L9" s="343">
        <v>100</v>
      </c>
      <c r="M9" s="343">
        <v>100</v>
      </c>
      <c r="N9" s="343"/>
      <c r="O9" s="343" t="s">
        <v>20</v>
      </c>
    </row>
    <row r="10" spans="1:15">
      <c r="A10" s="342"/>
      <c r="B10" s="343">
        <v>8</v>
      </c>
      <c r="C10" s="344" t="s">
        <v>1239</v>
      </c>
      <c r="D10" s="345" t="s">
        <v>1227</v>
      </c>
      <c r="E10" s="345">
        <v>284</v>
      </c>
      <c r="F10" s="346">
        <v>41176</v>
      </c>
      <c r="G10" s="347" t="s">
        <v>1231</v>
      </c>
      <c r="H10" s="346"/>
      <c r="I10" s="343" t="s">
        <v>20</v>
      </c>
      <c r="J10" s="343" t="s">
        <v>1228</v>
      </c>
      <c r="K10" s="343">
        <v>16</v>
      </c>
      <c r="L10" s="343">
        <v>100</v>
      </c>
      <c r="M10" s="343">
        <v>100</v>
      </c>
      <c r="N10" s="343"/>
      <c r="O10" s="343" t="s">
        <v>20</v>
      </c>
    </row>
    <row r="11" spans="1:15" ht="25.5">
      <c r="A11" s="342"/>
      <c r="B11" s="343">
        <v>9</v>
      </c>
      <c r="C11" s="344" t="s">
        <v>1240</v>
      </c>
      <c r="D11" s="345" t="s">
        <v>1230</v>
      </c>
      <c r="E11" s="345">
        <v>175</v>
      </c>
      <c r="F11" s="346">
        <v>40945</v>
      </c>
      <c r="G11" s="352" t="s">
        <v>1231</v>
      </c>
      <c r="H11" s="346"/>
      <c r="I11" s="343" t="s">
        <v>20</v>
      </c>
      <c r="J11" s="343" t="s">
        <v>1228</v>
      </c>
      <c r="K11" s="343">
        <v>83</v>
      </c>
      <c r="L11" s="343">
        <v>100</v>
      </c>
      <c r="M11" s="343" t="s">
        <v>1228</v>
      </c>
      <c r="N11" s="343"/>
      <c r="O11" s="343" t="s">
        <v>20</v>
      </c>
    </row>
    <row r="12" spans="1:15">
      <c r="A12" s="342"/>
      <c r="B12" s="343">
        <v>10</v>
      </c>
      <c r="C12" s="344" t="s">
        <v>1241</v>
      </c>
      <c r="D12" s="345" t="s">
        <v>1242</v>
      </c>
      <c r="E12" s="345">
        <v>395</v>
      </c>
      <c r="F12" s="346">
        <v>41278</v>
      </c>
      <c r="G12" s="348">
        <v>2</v>
      </c>
      <c r="H12" s="346">
        <v>42008</v>
      </c>
      <c r="I12" s="343" t="s">
        <v>20</v>
      </c>
      <c r="J12" s="343" t="s">
        <v>1228</v>
      </c>
      <c r="K12" s="343">
        <v>35</v>
      </c>
      <c r="L12" s="343">
        <v>100</v>
      </c>
      <c r="M12" s="343">
        <v>100</v>
      </c>
      <c r="N12" s="343"/>
      <c r="O12" s="343" t="s">
        <v>20</v>
      </c>
    </row>
    <row r="13" spans="1:15">
      <c r="A13" s="342"/>
      <c r="B13" s="343">
        <v>11</v>
      </c>
      <c r="C13" s="344" t="s">
        <v>1243</v>
      </c>
      <c r="D13" s="345" t="s">
        <v>1244</v>
      </c>
      <c r="E13" s="349" t="s">
        <v>1245</v>
      </c>
      <c r="F13" s="346">
        <v>41634</v>
      </c>
      <c r="G13" s="348">
        <v>5</v>
      </c>
      <c r="H13" s="350">
        <v>43459</v>
      </c>
      <c r="I13" s="343" t="s">
        <v>44</v>
      </c>
      <c r="J13" s="343" t="s">
        <v>263</v>
      </c>
      <c r="K13" s="351">
        <v>156</v>
      </c>
      <c r="L13" s="343"/>
      <c r="M13" s="343"/>
      <c r="N13" s="343"/>
      <c r="O13" s="343" t="s">
        <v>20</v>
      </c>
    </row>
    <row r="14" spans="1:15">
      <c r="A14" s="342"/>
      <c r="B14" s="343">
        <v>12</v>
      </c>
      <c r="C14" s="344" t="s">
        <v>1246</v>
      </c>
      <c r="D14" s="345" t="s">
        <v>1227</v>
      </c>
      <c r="E14" s="345">
        <v>360</v>
      </c>
      <c r="F14" s="346">
        <v>41325</v>
      </c>
      <c r="G14" s="347" t="s">
        <v>1231</v>
      </c>
      <c r="H14" s="346"/>
      <c r="I14" s="343" t="s">
        <v>20</v>
      </c>
      <c r="J14" s="343" t="s">
        <v>1228</v>
      </c>
      <c r="K14" s="343">
        <v>13</v>
      </c>
      <c r="L14" s="343">
        <v>100</v>
      </c>
      <c r="M14" s="343" t="s">
        <v>1228</v>
      </c>
      <c r="N14" s="343"/>
      <c r="O14" s="343" t="s">
        <v>20</v>
      </c>
    </row>
    <row r="15" spans="1:15" ht="25.5">
      <c r="A15" s="342"/>
      <c r="B15" s="343">
        <v>13</v>
      </c>
      <c r="C15" s="344" t="s">
        <v>1247</v>
      </c>
      <c r="D15" s="345" t="s">
        <v>1248</v>
      </c>
      <c r="E15" s="345" t="s">
        <v>1249</v>
      </c>
      <c r="F15" s="346">
        <v>40945</v>
      </c>
      <c r="G15" s="347" t="s">
        <v>1231</v>
      </c>
      <c r="H15" s="346"/>
      <c r="I15" s="343" t="s">
        <v>20</v>
      </c>
      <c r="J15" s="343" t="s">
        <v>1228</v>
      </c>
      <c r="K15" s="343">
        <v>266</v>
      </c>
      <c r="L15" s="343">
        <v>100</v>
      </c>
      <c r="M15" s="343" t="s">
        <v>1228</v>
      </c>
      <c r="N15" s="343"/>
      <c r="O15" s="343" t="s">
        <v>20</v>
      </c>
    </row>
    <row r="16" spans="1:15">
      <c r="A16" s="342"/>
      <c r="B16" s="343">
        <v>14</v>
      </c>
      <c r="C16" s="344" t="s">
        <v>1250</v>
      </c>
      <c r="D16" s="345" t="s">
        <v>1227</v>
      </c>
      <c r="E16" s="349" t="s">
        <v>1251</v>
      </c>
      <c r="F16" s="346">
        <v>41852</v>
      </c>
      <c r="G16" s="348">
        <v>4</v>
      </c>
      <c r="H16" s="350">
        <v>43312</v>
      </c>
      <c r="I16" s="343" t="s">
        <v>20</v>
      </c>
      <c r="J16" s="343" t="s">
        <v>1228</v>
      </c>
      <c r="K16" s="343">
        <v>26</v>
      </c>
      <c r="L16" s="343"/>
      <c r="M16" s="343">
        <v>0</v>
      </c>
      <c r="N16" s="343"/>
      <c r="O16" s="343" t="s">
        <v>20</v>
      </c>
    </row>
    <row r="17" spans="1:15">
      <c r="A17" s="342"/>
      <c r="B17" s="343">
        <v>15</v>
      </c>
      <c r="C17" s="344" t="s">
        <v>1252</v>
      </c>
      <c r="D17" s="345" t="s">
        <v>1253</v>
      </c>
      <c r="E17" s="345">
        <v>537</v>
      </c>
      <c r="F17" s="346">
        <v>41590</v>
      </c>
      <c r="G17" s="347" t="s">
        <v>1231</v>
      </c>
      <c r="H17" s="346"/>
      <c r="I17" s="343" t="s">
        <v>20</v>
      </c>
      <c r="J17" s="343" t="s">
        <v>1228</v>
      </c>
      <c r="K17" s="343">
        <v>36</v>
      </c>
      <c r="L17" s="343">
        <v>100</v>
      </c>
      <c r="M17" s="343" t="s">
        <v>1228</v>
      </c>
      <c r="N17" s="343"/>
      <c r="O17" s="343" t="s">
        <v>20</v>
      </c>
    </row>
    <row r="18" spans="1:15">
      <c r="A18" s="342"/>
      <c r="B18" s="343">
        <v>16</v>
      </c>
      <c r="C18" s="344" t="s">
        <v>1254</v>
      </c>
      <c r="D18" s="345" t="s">
        <v>1227</v>
      </c>
      <c r="E18" s="349" t="s">
        <v>1255</v>
      </c>
      <c r="F18" s="346">
        <v>42062</v>
      </c>
      <c r="G18" s="348">
        <v>8</v>
      </c>
      <c r="H18" s="350">
        <v>44982</v>
      </c>
      <c r="I18" s="343" t="s">
        <v>20</v>
      </c>
      <c r="J18" s="343" t="s">
        <v>1228</v>
      </c>
      <c r="K18" s="343">
        <v>107</v>
      </c>
      <c r="L18" s="343"/>
      <c r="M18" s="343">
        <v>0</v>
      </c>
      <c r="N18" s="343"/>
      <c r="O18" s="343" t="s">
        <v>44</v>
      </c>
    </row>
    <row r="19" spans="1:15" ht="25.5">
      <c r="A19" s="342"/>
      <c r="B19" s="343">
        <v>17</v>
      </c>
      <c r="C19" s="344" t="s">
        <v>1256</v>
      </c>
      <c r="D19" s="345" t="s">
        <v>1253</v>
      </c>
      <c r="E19" s="349" t="s">
        <v>1257</v>
      </c>
      <c r="F19" s="346">
        <v>42249</v>
      </c>
      <c r="G19" s="348">
        <v>6</v>
      </c>
      <c r="H19" s="350">
        <v>44439</v>
      </c>
      <c r="I19" s="343" t="s">
        <v>20</v>
      </c>
      <c r="J19" s="343" t="s">
        <v>1228</v>
      </c>
      <c r="K19" s="343">
        <v>55</v>
      </c>
      <c r="L19" s="343">
        <v>60</v>
      </c>
      <c r="M19" s="343">
        <v>0</v>
      </c>
      <c r="N19" s="343"/>
      <c r="O19" s="343" t="s">
        <v>44</v>
      </c>
    </row>
    <row r="20" spans="1:15" ht="25.5">
      <c r="A20" s="342"/>
      <c r="B20" s="343">
        <v>18</v>
      </c>
      <c r="C20" s="344" t="s">
        <v>1258</v>
      </c>
      <c r="D20" s="345" t="s">
        <v>1235</v>
      </c>
      <c r="E20" s="349" t="s">
        <v>1259</v>
      </c>
      <c r="F20" s="346">
        <v>42584</v>
      </c>
      <c r="G20" s="348">
        <v>8</v>
      </c>
      <c r="H20" s="350">
        <v>45504</v>
      </c>
      <c r="I20" s="343" t="s">
        <v>20</v>
      </c>
      <c r="J20" s="343" t="s">
        <v>1228</v>
      </c>
      <c r="K20" s="343">
        <v>367</v>
      </c>
      <c r="L20" s="343">
        <v>75</v>
      </c>
      <c r="M20" s="343">
        <v>0</v>
      </c>
      <c r="N20" s="343"/>
      <c r="O20" s="343" t="s">
        <v>44</v>
      </c>
    </row>
    <row r="21" spans="1:15">
      <c r="A21" s="342"/>
      <c r="B21" s="343">
        <v>19</v>
      </c>
      <c r="C21" s="344" t="s">
        <v>1260</v>
      </c>
      <c r="D21" s="345" t="s">
        <v>1261</v>
      </c>
      <c r="E21" s="349" t="s">
        <v>1262</v>
      </c>
      <c r="F21" s="346">
        <v>42460</v>
      </c>
      <c r="G21" s="348">
        <v>4</v>
      </c>
      <c r="H21" s="346">
        <v>43920</v>
      </c>
      <c r="I21" s="343" t="s">
        <v>20</v>
      </c>
      <c r="J21" s="343" t="s">
        <v>1228</v>
      </c>
      <c r="K21" s="343">
        <v>14</v>
      </c>
      <c r="L21" s="343">
        <v>100</v>
      </c>
      <c r="M21" s="343">
        <v>0</v>
      </c>
      <c r="N21" s="343"/>
      <c r="O21" s="343" t="s">
        <v>20</v>
      </c>
    </row>
    <row r="22" spans="1:15">
      <c r="A22" s="342"/>
      <c r="B22" s="343">
        <v>20</v>
      </c>
      <c r="C22" s="353" t="s">
        <v>1263</v>
      </c>
      <c r="D22" s="354" t="s">
        <v>1242</v>
      </c>
      <c r="E22" s="354">
        <v>223</v>
      </c>
      <c r="F22" s="346">
        <v>43314</v>
      </c>
      <c r="G22" s="347" t="s">
        <v>1231</v>
      </c>
      <c r="H22" s="346"/>
      <c r="I22" s="343" t="s">
        <v>20</v>
      </c>
      <c r="J22" s="343" t="s">
        <v>1228</v>
      </c>
      <c r="K22" s="343">
        <v>23</v>
      </c>
      <c r="L22" s="343">
        <v>100</v>
      </c>
      <c r="M22" s="343" t="s">
        <v>1228</v>
      </c>
      <c r="N22" s="343"/>
      <c r="O22" s="343" t="s">
        <v>20</v>
      </c>
    </row>
    <row r="23" spans="1:15">
      <c r="A23" s="342"/>
      <c r="B23" s="343">
        <v>21</v>
      </c>
      <c r="C23" s="344" t="s">
        <v>1227</v>
      </c>
      <c r="D23" s="345" t="s">
        <v>1227</v>
      </c>
      <c r="E23" s="354">
        <v>252</v>
      </c>
      <c r="F23" s="346">
        <v>43384</v>
      </c>
      <c r="G23" s="348">
        <v>5</v>
      </c>
      <c r="H23" s="350">
        <v>45209</v>
      </c>
      <c r="I23" s="343" t="s">
        <v>20</v>
      </c>
      <c r="J23" s="343" t="s">
        <v>1228</v>
      </c>
      <c r="K23" s="343">
        <v>13</v>
      </c>
      <c r="L23" s="343">
        <v>55</v>
      </c>
      <c r="M23" s="343">
        <v>0</v>
      </c>
      <c r="N23" s="343"/>
      <c r="O23" s="343" t="s">
        <v>44</v>
      </c>
    </row>
    <row r="24" spans="1:15">
      <c r="A24" s="342"/>
      <c r="B24" s="343">
        <v>22</v>
      </c>
      <c r="C24" s="344" t="s">
        <v>1250</v>
      </c>
      <c r="D24" s="345" t="s">
        <v>1264</v>
      </c>
      <c r="E24" s="354">
        <v>255</v>
      </c>
      <c r="F24" s="346">
        <v>43385</v>
      </c>
      <c r="G24" s="347" t="s">
        <v>1231</v>
      </c>
      <c r="H24" s="346"/>
      <c r="I24" s="343" t="s">
        <v>20</v>
      </c>
      <c r="J24" s="343" t="s">
        <v>1228</v>
      </c>
      <c r="K24" s="343">
        <v>11</v>
      </c>
      <c r="L24" s="343">
        <v>100</v>
      </c>
      <c r="M24" s="343" t="s">
        <v>1228</v>
      </c>
      <c r="N24" s="343"/>
      <c r="O24" s="343" t="s">
        <v>20</v>
      </c>
    </row>
    <row r="25" spans="1:15">
      <c r="A25" s="342"/>
      <c r="B25" s="343">
        <v>23</v>
      </c>
      <c r="C25" s="344" t="s">
        <v>1265</v>
      </c>
      <c r="D25" s="345" t="s">
        <v>1266</v>
      </c>
      <c r="E25" s="354">
        <v>250</v>
      </c>
      <c r="F25" s="346">
        <v>43385</v>
      </c>
      <c r="G25" s="348">
        <v>8</v>
      </c>
      <c r="H25" s="350">
        <v>46305</v>
      </c>
      <c r="I25" s="343" t="s">
        <v>20</v>
      </c>
      <c r="J25" s="343" t="s">
        <v>1228</v>
      </c>
      <c r="K25" s="343">
        <v>35</v>
      </c>
      <c r="L25" s="343">
        <v>50</v>
      </c>
      <c r="M25" s="343">
        <v>0</v>
      </c>
      <c r="N25" s="343"/>
      <c r="O25" s="343" t="s">
        <v>44</v>
      </c>
    </row>
    <row r="26" spans="1:15">
      <c r="A26" s="342"/>
      <c r="B26" s="343">
        <v>24</v>
      </c>
      <c r="C26" s="344" t="s">
        <v>1267</v>
      </c>
      <c r="D26" s="345" t="s">
        <v>1227</v>
      </c>
      <c r="E26" s="354">
        <v>242</v>
      </c>
      <c r="F26" s="346">
        <v>43364</v>
      </c>
      <c r="G26" s="348">
        <v>5</v>
      </c>
      <c r="H26" s="350">
        <v>45189</v>
      </c>
      <c r="I26" s="343" t="s">
        <v>20</v>
      </c>
      <c r="J26" s="343" t="s">
        <v>1228</v>
      </c>
      <c r="K26" s="343">
        <v>12</v>
      </c>
      <c r="L26" s="343">
        <v>50</v>
      </c>
      <c r="M26" s="343">
        <v>0</v>
      </c>
      <c r="N26" s="343"/>
      <c r="O26" s="343" t="s">
        <v>44</v>
      </c>
    </row>
    <row r="27" spans="1:15">
      <c r="A27" s="342"/>
      <c r="B27" s="343">
        <v>25</v>
      </c>
      <c r="C27" s="344" t="s">
        <v>1268</v>
      </c>
      <c r="D27" s="345" t="s">
        <v>1269</v>
      </c>
      <c r="E27" s="354">
        <v>268</v>
      </c>
      <c r="F27" s="346">
        <v>43432</v>
      </c>
      <c r="G27" s="347" t="s">
        <v>1231</v>
      </c>
      <c r="H27" s="346"/>
      <c r="I27" s="343" t="s">
        <v>20</v>
      </c>
      <c r="J27" s="343" t="s">
        <v>1228</v>
      </c>
      <c r="K27" s="343">
        <v>12</v>
      </c>
      <c r="L27" s="343">
        <v>100</v>
      </c>
      <c r="M27" s="343" t="s">
        <v>1228</v>
      </c>
      <c r="N27" s="343"/>
      <c r="O27" s="343" t="s">
        <v>20</v>
      </c>
    </row>
    <row r="28" spans="1:15">
      <c r="A28" s="342"/>
      <c r="B28" s="343">
        <v>26</v>
      </c>
      <c r="C28" s="344" t="s">
        <v>1270</v>
      </c>
      <c r="D28" s="345" t="s">
        <v>1271</v>
      </c>
      <c r="E28" s="354">
        <v>222</v>
      </c>
      <c r="F28" s="346">
        <v>43314</v>
      </c>
      <c r="G28" s="348">
        <v>5</v>
      </c>
      <c r="H28" s="350">
        <v>45139</v>
      </c>
      <c r="I28" s="343" t="s">
        <v>20</v>
      </c>
      <c r="J28" s="343" t="s">
        <v>1228</v>
      </c>
      <c r="K28" s="343">
        <v>47</v>
      </c>
      <c r="L28" s="343">
        <v>50</v>
      </c>
      <c r="M28" s="343">
        <v>0</v>
      </c>
      <c r="N28" s="343"/>
      <c r="O28" s="343" t="s">
        <v>44</v>
      </c>
    </row>
    <row r="29" spans="1:15">
      <c r="A29" s="342"/>
      <c r="B29" s="343">
        <v>27</v>
      </c>
      <c r="C29" s="353" t="s">
        <v>1272</v>
      </c>
      <c r="D29" s="345" t="s">
        <v>1235</v>
      </c>
      <c r="E29" s="354">
        <v>204</v>
      </c>
      <c r="F29" s="346">
        <v>43187</v>
      </c>
      <c r="G29" s="348">
        <v>8</v>
      </c>
      <c r="H29" s="350">
        <v>46107</v>
      </c>
      <c r="I29" s="343" t="s">
        <v>20</v>
      </c>
      <c r="J29" s="343" t="s">
        <v>1228</v>
      </c>
      <c r="K29" s="343">
        <v>67</v>
      </c>
      <c r="L29" s="343">
        <v>55</v>
      </c>
      <c r="M29" s="343">
        <v>0</v>
      </c>
      <c r="N29" s="343"/>
      <c r="O29" s="343" t="s">
        <v>44</v>
      </c>
    </row>
    <row r="30" spans="1:15">
      <c r="A30" s="342"/>
      <c r="B30" s="343">
        <v>28</v>
      </c>
      <c r="C30" s="355" t="s">
        <v>1273</v>
      </c>
      <c r="D30" s="356" t="s">
        <v>1264</v>
      </c>
      <c r="E30" s="357">
        <v>306</v>
      </c>
      <c r="F30" s="346">
        <v>43523</v>
      </c>
      <c r="G30" s="348">
        <v>5</v>
      </c>
      <c r="H30" s="350">
        <v>45348</v>
      </c>
      <c r="I30" s="343" t="s">
        <v>20</v>
      </c>
      <c r="J30" s="343" t="s">
        <v>1228</v>
      </c>
      <c r="K30" s="343">
        <v>11</v>
      </c>
      <c r="L30" s="343">
        <v>40</v>
      </c>
      <c r="M30" s="343">
        <v>0</v>
      </c>
      <c r="N30" s="343"/>
      <c r="O30" s="343" t="s">
        <v>44</v>
      </c>
    </row>
    <row r="31" spans="1:15">
      <c r="A31" s="342"/>
      <c r="B31" s="343">
        <v>29</v>
      </c>
      <c r="C31" s="355" t="s">
        <v>1274</v>
      </c>
      <c r="D31" s="356" t="s">
        <v>1253</v>
      </c>
      <c r="E31" s="357">
        <v>296</v>
      </c>
      <c r="F31" s="346">
        <v>43504</v>
      </c>
      <c r="G31" s="348">
        <v>5</v>
      </c>
      <c r="H31" s="350">
        <v>45329</v>
      </c>
      <c r="I31" s="343" t="s">
        <v>20</v>
      </c>
      <c r="J31" s="343" t="s">
        <v>1228</v>
      </c>
      <c r="K31" s="343">
        <v>72</v>
      </c>
      <c r="L31" s="343">
        <v>40</v>
      </c>
      <c r="M31" s="343">
        <v>0</v>
      </c>
      <c r="N31" s="343"/>
      <c r="O31" s="343" t="s">
        <v>44</v>
      </c>
    </row>
    <row r="32" spans="1:15">
      <c r="A32" s="342"/>
      <c r="B32" s="343">
        <v>30</v>
      </c>
      <c r="C32" s="355" t="s">
        <v>1275</v>
      </c>
      <c r="D32" s="356" t="s">
        <v>1253</v>
      </c>
      <c r="E32" s="357">
        <v>297</v>
      </c>
      <c r="F32" s="346">
        <v>43504</v>
      </c>
      <c r="G32" s="348">
        <v>5</v>
      </c>
      <c r="H32" s="350">
        <v>45329</v>
      </c>
      <c r="I32" s="343" t="s">
        <v>20</v>
      </c>
      <c r="J32" s="343" t="s">
        <v>1228</v>
      </c>
      <c r="K32" s="343">
        <v>62</v>
      </c>
      <c r="L32" s="343">
        <v>40</v>
      </c>
      <c r="M32" s="343">
        <v>0</v>
      </c>
      <c r="N32" s="343"/>
      <c r="O32" s="343" t="s">
        <v>44</v>
      </c>
    </row>
    <row r="33" spans="1:15">
      <c r="A33" s="342"/>
      <c r="B33" s="343">
        <v>31</v>
      </c>
      <c r="C33" s="355" t="s">
        <v>1276</v>
      </c>
      <c r="D33" s="356" t="s">
        <v>1253</v>
      </c>
      <c r="E33" s="357">
        <v>316</v>
      </c>
      <c r="F33" s="346">
        <v>43538</v>
      </c>
      <c r="G33" s="348">
        <v>5</v>
      </c>
      <c r="H33" s="350">
        <v>45363</v>
      </c>
      <c r="I33" s="343" t="s">
        <v>20</v>
      </c>
      <c r="J33" s="343" t="s">
        <v>1228</v>
      </c>
      <c r="K33" s="343">
        <v>43</v>
      </c>
      <c r="L33" s="343">
        <v>40</v>
      </c>
      <c r="M33" s="343">
        <v>0</v>
      </c>
      <c r="N33" s="343"/>
      <c r="O33" s="343" t="s">
        <v>44</v>
      </c>
    </row>
    <row r="34" spans="1:15">
      <c r="A34" s="342"/>
      <c r="B34" s="343">
        <v>32</v>
      </c>
      <c r="C34" s="355" t="s">
        <v>1277</v>
      </c>
      <c r="D34" s="356" t="s">
        <v>1278</v>
      </c>
      <c r="E34" s="358" t="s">
        <v>1279</v>
      </c>
      <c r="F34" s="346">
        <v>43577</v>
      </c>
      <c r="G34" s="348">
        <v>5</v>
      </c>
      <c r="H34" s="350">
        <v>45402</v>
      </c>
      <c r="I34" s="343" t="s">
        <v>20</v>
      </c>
      <c r="J34" s="343" t="s">
        <v>1228</v>
      </c>
      <c r="K34" s="343">
        <v>18</v>
      </c>
      <c r="L34" s="343">
        <v>40</v>
      </c>
      <c r="M34" s="343">
        <v>0</v>
      </c>
      <c r="N34" s="343"/>
      <c r="O34" s="343" t="s">
        <v>44</v>
      </c>
    </row>
    <row r="35" spans="1:15">
      <c r="A35" s="342"/>
      <c r="B35" s="343">
        <v>33</v>
      </c>
      <c r="C35" s="355" t="s">
        <v>1280</v>
      </c>
      <c r="D35" s="356" t="s">
        <v>1253</v>
      </c>
      <c r="E35" s="358" t="s">
        <v>1281</v>
      </c>
      <c r="F35" s="346">
        <v>43612</v>
      </c>
      <c r="G35" s="348">
        <v>8</v>
      </c>
      <c r="H35" s="350">
        <v>46532</v>
      </c>
      <c r="I35" s="343" t="s">
        <v>20</v>
      </c>
      <c r="J35" s="343" t="s">
        <v>1228</v>
      </c>
      <c r="K35" s="343">
        <v>111</v>
      </c>
      <c r="L35" s="343">
        <v>40</v>
      </c>
      <c r="M35" s="343">
        <v>0</v>
      </c>
      <c r="N35" s="343"/>
      <c r="O35" s="343" t="s">
        <v>44</v>
      </c>
    </row>
    <row r="36" spans="1:15">
      <c r="A36" s="342"/>
      <c r="B36" s="343">
        <v>34</v>
      </c>
      <c r="C36" s="355" t="s">
        <v>1282</v>
      </c>
      <c r="D36" s="356" t="s">
        <v>1227</v>
      </c>
      <c r="E36" s="357">
        <v>299</v>
      </c>
      <c r="F36" s="346">
        <v>43504</v>
      </c>
      <c r="G36" s="348">
        <v>5</v>
      </c>
      <c r="H36" s="350">
        <v>45329</v>
      </c>
      <c r="I36" s="343" t="s">
        <v>20</v>
      </c>
      <c r="J36" s="343" t="s">
        <v>1228</v>
      </c>
      <c r="K36" s="343">
        <v>25</v>
      </c>
      <c r="L36" s="343">
        <v>50</v>
      </c>
      <c r="M36" s="343">
        <v>0</v>
      </c>
      <c r="N36" s="343"/>
      <c r="O36" s="343" t="s">
        <v>44</v>
      </c>
    </row>
    <row r="37" spans="1:15">
      <c r="A37" s="342"/>
      <c r="B37" s="343">
        <v>35</v>
      </c>
      <c r="C37" s="355" t="s">
        <v>1283</v>
      </c>
      <c r="D37" s="345" t="s">
        <v>1227</v>
      </c>
      <c r="E37" s="358" t="s">
        <v>1284</v>
      </c>
      <c r="F37" s="346">
        <v>43741</v>
      </c>
      <c r="G37" s="348">
        <v>5</v>
      </c>
      <c r="H37" s="350">
        <v>45566</v>
      </c>
      <c r="I37" s="343" t="s">
        <v>20</v>
      </c>
      <c r="J37" s="343" t="s">
        <v>1228</v>
      </c>
      <c r="K37" s="343">
        <v>11</v>
      </c>
      <c r="L37" s="343">
        <v>50</v>
      </c>
      <c r="M37" s="343">
        <v>0</v>
      </c>
      <c r="N37" s="343"/>
      <c r="O37" s="343" t="s">
        <v>44</v>
      </c>
    </row>
    <row r="38" spans="1:15">
      <c r="A38" s="342"/>
      <c r="B38" s="343">
        <v>36</v>
      </c>
      <c r="C38" s="355" t="s">
        <v>1285</v>
      </c>
      <c r="D38" s="356" t="s">
        <v>1242</v>
      </c>
      <c r="E38" s="358" t="s">
        <v>1286</v>
      </c>
      <c r="F38" s="346">
        <v>43816</v>
      </c>
      <c r="G38" s="348">
        <v>5</v>
      </c>
      <c r="H38" s="350">
        <v>45641</v>
      </c>
      <c r="I38" s="343" t="s">
        <v>20</v>
      </c>
      <c r="J38" s="343" t="s">
        <v>1228</v>
      </c>
      <c r="K38" s="343">
        <v>20</v>
      </c>
      <c r="L38" s="343">
        <v>60</v>
      </c>
      <c r="M38" s="343">
        <v>0</v>
      </c>
      <c r="N38" s="343"/>
      <c r="O38" s="343" t="s">
        <v>44</v>
      </c>
    </row>
    <row r="39" spans="1:15">
      <c r="A39" s="342"/>
      <c r="B39" s="343">
        <v>37</v>
      </c>
      <c r="C39" s="355" t="s">
        <v>1287</v>
      </c>
      <c r="D39" s="356" t="s">
        <v>1288</v>
      </c>
      <c r="E39" s="358" t="s">
        <v>1289</v>
      </c>
      <c r="F39" s="346">
        <v>43858</v>
      </c>
      <c r="G39" s="348">
        <v>5</v>
      </c>
      <c r="H39" s="350">
        <v>45683</v>
      </c>
      <c r="I39" s="343" t="s">
        <v>20</v>
      </c>
      <c r="J39" s="343" t="s">
        <v>1228</v>
      </c>
      <c r="K39" s="343">
        <v>11</v>
      </c>
      <c r="L39" s="343">
        <v>50</v>
      </c>
      <c r="M39" s="343">
        <v>0</v>
      </c>
      <c r="N39" s="343"/>
      <c r="O39" s="343" t="s">
        <v>44</v>
      </c>
    </row>
    <row r="40" spans="1:15">
      <c r="A40" s="342"/>
      <c r="B40" s="343">
        <v>38</v>
      </c>
      <c r="C40" s="355" t="s">
        <v>1290</v>
      </c>
      <c r="D40" s="356" t="s">
        <v>1242</v>
      </c>
      <c r="E40" s="358" t="s">
        <v>1291</v>
      </c>
      <c r="F40" s="346">
        <v>43858</v>
      </c>
      <c r="G40" s="359" t="s">
        <v>1231</v>
      </c>
      <c r="H40" s="346"/>
      <c r="I40" s="343" t="s">
        <v>20</v>
      </c>
      <c r="J40" s="343" t="s">
        <v>1228</v>
      </c>
      <c r="K40" s="343">
        <v>21</v>
      </c>
      <c r="L40" s="343">
        <v>100</v>
      </c>
      <c r="M40" s="343" t="s">
        <v>1228</v>
      </c>
      <c r="N40" s="343"/>
      <c r="O40" s="343" t="s">
        <v>20</v>
      </c>
    </row>
    <row r="41" spans="1:15">
      <c r="A41" s="342"/>
      <c r="B41" s="343">
        <v>39</v>
      </c>
      <c r="C41" s="355" t="s">
        <v>1292</v>
      </c>
      <c r="D41" s="356" t="s">
        <v>1244</v>
      </c>
      <c r="E41" s="358" t="s">
        <v>1293</v>
      </c>
      <c r="F41" s="346">
        <v>43858</v>
      </c>
      <c r="G41" s="359" t="s">
        <v>1231</v>
      </c>
      <c r="H41" s="346"/>
      <c r="I41" s="343" t="s">
        <v>20</v>
      </c>
      <c r="J41" s="343" t="s">
        <v>1228</v>
      </c>
      <c r="K41" s="343">
        <v>14</v>
      </c>
      <c r="L41" s="343">
        <v>100</v>
      </c>
      <c r="M41" s="343" t="s">
        <v>1228</v>
      </c>
      <c r="N41" s="343"/>
      <c r="O41" s="343" t="s">
        <v>20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J1:J2"/>
    <mergeCell ref="K1:K2"/>
    <mergeCell ref="N1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CALDERÓN</vt:lpstr>
      <vt:lpstr>MANUELA SAENZ </vt:lpstr>
      <vt:lpstr>EUGENIO ESPEJO</vt:lpstr>
      <vt:lpstr>QUITUMBE</vt:lpstr>
      <vt:lpstr>LA DELICIA</vt:lpstr>
      <vt:lpstr> TUMBACO</vt:lpstr>
      <vt:lpstr>LOS CHILLOS</vt:lpstr>
      <vt:lpstr>ELOY ALFARO</vt:lpstr>
      <vt:lpstr>' TUMBACO'!Área_de_impresión</vt:lpstr>
      <vt:lpstr>CALDERÓN!Área_de_impresión</vt:lpstr>
      <vt:lpstr>'EUGENIO ESPEJO'!Área_de_impresión</vt:lpstr>
      <vt:lpstr>'LOS CHILLOS'!Área_de_impresión</vt:lpstr>
      <vt:lpstr>'MANUELA SAENZ '!Área_de_impresión</vt:lpstr>
      <vt:lpstr>QUITUMBE!Área_de_impresión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Glenda Alexandra Allan Alegria</cp:lastModifiedBy>
  <cp:lastPrinted>2020-09-04T16:45:44Z</cp:lastPrinted>
  <dcterms:created xsi:type="dcterms:W3CDTF">2020-08-07T21:35:39Z</dcterms:created>
  <dcterms:modified xsi:type="dcterms:W3CDTF">2021-06-01T20:09:49Z</dcterms:modified>
</cp:coreProperties>
</file>